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6276" windowHeight="5724" activeTab="2"/>
  </bookViews>
  <sheets>
    <sheet name="Sheet3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<sst xmlns="http://schemas.openxmlformats.org/spreadsheetml/2006/main" count="234" uniqueCount="99">
  <si>
    <t>2σ</t>
  </si>
  <si>
    <t>Eu/Eu*</t>
  </si>
  <si>
    <t>U</t>
  </si>
  <si>
    <t>Th</t>
  </si>
  <si>
    <t>Ta</t>
  </si>
  <si>
    <t>Hf</t>
  </si>
  <si>
    <t>Lu</t>
  </si>
  <si>
    <t>Yb</t>
  </si>
  <si>
    <t>Tm</t>
  </si>
  <si>
    <t>Er</t>
  </si>
  <si>
    <t>Ho</t>
  </si>
  <si>
    <t>Dy</t>
  </si>
  <si>
    <t>Tb</t>
  </si>
  <si>
    <t>Gd</t>
  </si>
  <si>
    <t>Eu</t>
  </si>
  <si>
    <t>Sm</t>
  </si>
  <si>
    <t>Nd</t>
  </si>
  <si>
    <t>Pr</t>
  </si>
  <si>
    <t>Ce</t>
  </si>
  <si>
    <t>La</t>
  </si>
  <si>
    <t>Ba</t>
  </si>
  <si>
    <t>Nb</t>
  </si>
  <si>
    <t>Zr</t>
  </si>
  <si>
    <t>Y</t>
  </si>
  <si>
    <t>Sr</t>
  </si>
  <si>
    <t>Rb</t>
  </si>
  <si>
    <t>Ga</t>
  </si>
  <si>
    <t>Ni</t>
  </si>
  <si>
    <t>Co</t>
  </si>
  <si>
    <t>Cr</t>
  </si>
  <si>
    <t>V</t>
  </si>
  <si>
    <t>Sc</t>
  </si>
  <si>
    <t>Total</t>
  </si>
  <si>
    <t>LOI</t>
  </si>
  <si>
    <t>CaO</t>
  </si>
  <si>
    <t>MgO</t>
  </si>
  <si>
    <t>MnO</t>
  </si>
  <si>
    <t>Rock type</t>
  </si>
  <si>
    <t>Sample</t>
  </si>
  <si>
    <r>
      <t>SiO</t>
    </r>
    <r>
      <rPr>
        <vertAlign val="subscript"/>
        <sz val="12"/>
        <rFont val="Times New Roman"/>
        <family val="1"/>
      </rPr>
      <t>2</t>
    </r>
  </si>
  <si>
    <r>
      <t>TiO</t>
    </r>
    <r>
      <rPr>
        <vertAlign val="subscript"/>
        <sz val="12"/>
        <rFont val="Times New Roman"/>
        <family val="1"/>
      </rPr>
      <t>2</t>
    </r>
  </si>
  <si>
    <r>
      <t>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</si>
  <si>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r>
      <t>Fe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t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</si>
  <si>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</si>
  <si>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</si>
  <si>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</si>
  <si>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r>
      <t>(La/Yb)</t>
    </r>
    <r>
      <rPr>
        <vertAlign val="subscript"/>
        <sz val="12"/>
        <rFont val="Times New Roman"/>
        <family val="1"/>
      </rPr>
      <t>N</t>
    </r>
  </si>
  <si>
    <r>
      <t>(Gd/Yb)</t>
    </r>
    <r>
      <rPr>
        <vertAlign val="subscript"/>
        <sz val="12"/>
        <rFont val="Times New Roman"/>
        <family val="1"/>
      </rPr>
      <t>N</t>
    </r>
  </si>
  <si>
    <r>
      <t>143</t>
    </r>
    <r>
      <rPr>
        <sz val="12"/>
        <rFont val="Times New Roman"/>
        <family val="1"/>
      </rPr>
      <t>Nd/</t>
    </r>
    <r>
      <rPr>
        <vertAlign val="superscript"/>
        <sz val="12"/>
        <rFont val="Times New Roman"/>
        <family val="1"/>
      </rPr>
      <t>144</t>
    </r>
    <r>
      <rPr>
        <sz val="12"/>
        <rFont val="Times New Roman"/>
        <family val="1"/>
      </rPr>
      <t>Nd</t>
    </r>
  </si>
  <si>
    <r>
      <t>ε</t>
    </r>
    <r>
      <rPr>
        <vertAlign val="subscript"/>
        <sz val="12"/>
        <rFont val="Times New Roman"/>
        <family val="1"/>
      </rPr>
      <t xml:space="preserve">Nd </t>
    </r>
    <r>
      <rPr>
        <sz val="12"/>
        <rFont val="Times New Roman"/>
        <family val="1"/>
      </rPr>
      <t>(t)</t>
    </r>
  </si>
  <si>
    <r>
      <t>T</t>
    </r>
    <r>
      <rPr>
        <vertAlign val="subscript"/>
        <sz val="12"/>
        <rFont val="Times New Roman"/>
        <family val="1"/>
      </rPr>
      <t xml:space="preserve">DM2 </t>
    </r>
    <r>
      <rPr>
        <sz val="12"/>
        <rFont val="Times New Roman"/>
        <family val="1"/>
      </rPr>
      <t>(Ga)</t>
    </r>
  </si>
  <si>
    <r>
      <t>Fe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t represents total Fe-oxides; Mg</t>
    </r>
    <r>
      <rPr>
        <vertAlign val="superscript"/>
        <sz val="12"/>
        <rFont val="Times New Roman"/>
        <family val="1"/>
      </rPr>
      <t xml:space="preserve"># </t>
    </r>
    <r>
      <rPr>
        <sz val="12"/>
        <rFont val="Times New Roman"/>
        <family val="1"/>
      </rPr>
      <t xml:space="preserve">= molar Mg×100/(Mg+Fe); LOI: Loss on ignition. Chondrite uniform reservoir values, </t>
    </r>
    <r>
      <rPr>
        <vertAlign val="superscript"/>
        <sz val="12"/>
        <rFont val="Times New Roman"/>
        <family val="1"/>
      </rPr>
      <t>147</t>
    </r>
    <r>
      <rPr>
        <sz val="12"/>
        <rFont val="Times New Roman"/>
        <family val="1"/>
      </rPr>
      <t>Sm/</t>
    </r>
    <r>
      <rPr>
        <vertAlign val="superscript"/>
        <sz val="12"/>
        <rFont val="Times New Roman"/>
        <family val="1"/>
      </rPr>
      <t>144</t>
    </r>
    <r>
      <rPr>
        <sz val="12"/>
        <rFont val="Times New Roman"/>
        <family val="1"/>
      </rPr>
      <t xml:space="preserve">Nd = 0.1967, </t>
    </r>
    <r>
      <rPr>
        <vertAlign val="superscript"/>
        <sz val="12"/>
        <rFont val="Times New Roman"/>
        <family val="1"/>
      </rPr>
      <t>143</t>
    </r>
    <r>
      <rPr>
        <sz val="12"/>
        <rFont val="Times New Roman"/>
        <family val="1"/>
      </rPr>
      <t>Nd/</t>
    </r>
    <r>
      <rPr>
        <vertAlign val="superscript"/>
        <sz val="12"/>
        <rFont val="Times New Roman"/>
        <family val="1"/>
      </rPr>
      <t>144</t>
    </r>
    <r>
      <rPr>
        <sz val="12"/>
        <rFont val="Times New Roman"/>
        <family val="1"/>
      </rPr>
      <t>Nd = 0.512638 are used for the calculation.</t>
    </r>
  </si>
  <si>
    <t>Rhyolite</t>
  </si>
  <si>
    <t>Zircon age</t>
  </si>
  <si>
    <t>Mg#</t>
  </si>
  <si>
    <t>SiO2</t>
  </si>
  <si>
    <t>Na2O+K2O</t>
  </si>
  <si>
    <t>17TL-24A2</t>
  </si>
  <si>
    <t>17TL-24A3</t>
  </si>
  <si>
    <t>17TL-25A3</t>
  </si>
  <si>
    <t>17TL-25A4</t>
  </si>
  <si>
    <t>17TL-25A5</t>
  </si>
  <si>
    <t>17TL-25A6</t>
  </si>
  <si>
    <t>17TL-25B2</t>
  </si>
  <si>
    <t>17TL-25B3</t>
  </si>
  <si>
    <t>17TL-28A2</t>
  </si>
  <si>
    <t>17TL-28A3</t>
  </si>
  <si>
    <t>17TL-28A4</t>
  </si>
  <si>
    <t>17TL-28A5</t>
  </si>
  <si>
    <t>17TL-28A6</t>
  </si>
  <si>
    <t>17TL-28A7</t>
  </si>
  <si>
    <t>257Ma</t>
  </si>
  <si>
    <t>254Ma</t>
  </si>
  <si>
    <t>Mg#</t>
  </si>
  <si>
    <t>258Ma</t>
  </si>
  <si>
    <r>
      <t>SiO</t>
    </r>
    <r>
      <rPr>
        <vertAlign val="subscript"/>
        <sz val="10"/>
        <rFont val="Times New Roman"/>
        <family val="1"/>
      </rPr>
      <t>2</t>
    </r>
  </si>
  <si>
    <r>
      <t>TiO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</si>
  <si>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</si>
  <si>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t</t>
    </r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</si>
  <si>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</si>
  <si>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</si>
  <si>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</si>
  <si>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t>Mg#</t>
  </si>
  <si>
    <r>
      <t>(La/Yb)</t>
    </r>
    <r>
      <rPr>
        <vertAlign val="subscript"/>
        <sz val="10"/>
        <rFont val="Times New Roman"/>
        <family val="1"/>
      </rPr>
      <t>N</t>
    </r>
  </si>
  <si>
    <r>
      <t>(Gd/Yb)</t>
    </r>
    <r>
      <rPr>
        <vertAlign val="subscript"/>
        <sz val="10"/>
        <rFont val="Times New Roman"/>
        <family val="1"/>
      </rPr>
      <t>N</t>
    </r>
  </si>
  <si>
    <t>Ti</t>
  </si>
  <si>
    <t>FeOt</t>
  </si>
  <si>
    <t>SiO2</t>
  </si>
  <si>
    <t>TiO2</t>
  </si>
  <si>
    <t>Al2O3</t>
  </si>
  <si>
    <t>Fe2O3t</t>
  </si>
  <si>
    <t>Na2O</t>
  </si>
  <si>
    <t>K2O</t>
  </si>
  <si>
    <t>P2O5</t>
  </si>
  <si>
    <t>Rhyolitic ignimbrite</t>
  </si>
  <si>
    <t>258 Ma</t>
  </si>
  <si>
    <t>257 Ma</t>
  </si>
  <si>
    <t>254 Ma</t>
  </si>
  <si>
    <r>
      <t>TZr (</t>
    </r>
    <r>
      <rPr>
        <sz val="12"/>
        <rFont val="宋体"/>
        <family val="0"/>
      </rPr>
      <t>℃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</si>
</sst>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0_ "/>
    <numFmt numFmtId="183" formatCode="0.0_ "/>
    <numFmt numFmtId="184" formatCode="0.00_);[Red]\(0.00\)"/>
    <numFmt numFmtId="185" formatCode="0.0"/>
    <numFmt numFmtId="186" formatCode="0.000000_ "/>
    <numFmt numFmtId="187" formatCode="0.0_);[Red]\(0.0\)"/>
    <numFmt numFmtId="188" formatCode="0.00000_);[Red]\(0.00000\)"/>
    <numFmt numFmtId="189" formatCode="0.000000_);[Red]\(0.000000\)"/>
    <numFmt numFmtId="190" formatCode="0.000_ 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name val="Times New Roman"/>
      <family val="1"/>
    </font>
    <font>
      <sz val="10"/>
      <name val="宋体"/>
      <family val="0"/>
    </font>
    <font>
      <vertAlign val="subscript"/>
      <sz val="10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9"/>
      <color indexed="20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sz val="9"/>
      <color indexed="17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52"/>
      <name val="Times New Roman"/>
      <family val="1"/>
    </font>
    <font>
      <b/>
      <sz val="9"/>
      <color indexed="9"/>
      <name val="Times New Roman"/>
      <family val="1"/>
    </font>
    <font>
      <i/>
      <sz val="9"/>
      <color indexed="23"/>
      <name val="Times New Roman"/>
      <family val="1"/>
    </font>
    <font>
      <sz val="9"/>
      <color indexed="10"/>
      <name val="Times New Roman"/>
      <family val="1"/>
    </font>
    <font>
      <sz val="9"/>
      <color indexed="52"/>
      <name val="Times New Roman"/>
      <family val="1"/>
    </font>
    <font>
      <sz val="9"/>
      <color indexed="60"/>
      <name val="Times New Roman"/>
      <family val="1"/>
    </font>
    <font>
      <b/>
      <sz val="9"/>
      <color indexed="63"/>
      <name val="Times New Roman"/>
      <family val="1"/>
    </font>
    <font>
      <sz val="9"/>
      <color indexed="62"/>
      <name val="Times New Roman"/>
      <family val="1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4" borderId="5" applyNumberFormat="0" applyAlignment="0" applyProtection="0"/>
    <xf numFmtId="0" fontId="18" fillId="2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4" borderId="0" applyNumberFormat="0" applyBorder="0" applyAlignment="0" applyProtection="0"/>
    <xf numFmtId="0" fontId="22" fillId="15" borderId="0" applyNumberFormat="0" applyBorder="0" applyAlignment="0" applyProtection="0"/>
    <xf numFmtId="0" fontId="23" fillId="14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0" fillId="9" borderId="9" applyNumberFormat="0" applyFont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80" fontId="5" fillId="0" borderId="0" xfId="0" applyNumberFormat="1" applyFont="1" applyFill="1" applyBorder="1" applyAlignment="1">
      <alignment horizontal="left" wrapText="1"/>
    </xf>
    <xf numFmtId="180" fontId="5" fillId="0" borderId="0" xfId="0" applyNumberFormat="1" applyFont="1" applyFill="1" applyBorder="1" applyAlignment="1">
      <alignment horizontal="left"/>
    </xf>
    <xf numFmtId="184" fontId="5" fillId="0" borderId="0" xfId="0" applyNumberFormat="1" applyFont="1" applyFill="1" applyBorder="1" applyAlignment="1">
      <alignment horizontal="left"/>
    </xf>
    <xf numFmtId="187" fontId="5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 horizontal="left" wrapText="1"/>
    </xf>
    <xf numFmtId="189" fontId="5" fillId="0" borderId="0" xfId="0" applyNumberFormat="1" applyFont="1" applyFill="1" applyBorder="1" applyAlignment="1">
      <alignment horizontal="left" wrapText="1"/>
    </xf>
    <xf numFmtId="189" fontId="5" fillId="0" borderId="0" xfId="0" applyNumberFormat="1" applyFont="1" applyFill="1" applyBorder="1" applyAlignment="1">
      <alignment horizontal="left"/>
    </xf>
    <xf numFmtId="184" fontId="5" fillId="0" borderId="0" xfId="0" applyNumberFormat="1" applyFont="1" applyFill="1" applyBorder="1" applyAlignment="1">
      <alignment horizontal="left" wrapText="1"/>
    </xf>
    <xf numFmtId="187" fontId="5" fillId="0" borderId="0" xfId="0" applyNumberFormat="1" applyFont="1" applyFill="1" applyBorder="1" applyAlignment="1">
      <alignment horizontal="left" wrapText="1"/>
    </xf>
    <xf numFmtId="181" fontId="5" fillId="0" borderId="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183" fontId="5" fillId="0" borderId="0" xfId="0" applyNumberFormat="1" applyFont="1" applyFill="1" applyBorder="1" applyAlignment="1">
      <alignment horizontal="left"/>
    </xf>
    <xf numFmtId="0" fontId="5" fillId="25" borderId="0" xfId="0" applyFont="1" applyFill="1" applyBorder="1" applyAlignment="1">
      <alignment horizontal="left"/>
    </xf>
    <xf numFmtId="184" fontId="5" fillId="0" borderId="11" xfId="0" applyNumberFormat="1" applyFont="1" applyFill="1" applyBorder="1" applyAlignment="1">
      <alignment horizontal="left"/>
    </xf>
    <xf numFmtId="189" fontId="5" fillId="0" borderId="0" xfId="0" applyNumberFormat="1" applyFont="1" applyFill="1" applyBorder="1" applyAlignment="1">
      <alignment horizontal="left" vertical="center"/>
    </xf>
    <xf numFmtId="184" fontId="25" fillId="0" borderId="11" xfId="0" applyNumberFormat="1" applyFont="1" applyFill="1" applyBorder="1" applyAlignment="1">
      <alignment horizontal="left"/>
    </xf>
    <xf numFmtId="184" fontId="25" fillId="0" borderId="0" xfId="0" applyNumberFormat="1" applyFont="1" applyFill="1" applyBorder="1" applyAlignment="1">
      <alignment horizontal="left"/>
    </xf>
    <xf numFmtId="184" fontId="25" fillId="0" borderId="0" xfId="0" applyNumberFormat="1" applyFont="1" applyFill="1" applyBorder="1" applyAlignment="1">
      <alignment horizontal="left" wrapText="1"/>
    </xf>
    <xf numFmtId="181" fontId="25" fillId="0" borderId="0" xfId="0" applyNumberFormat="1" applyFont="1" applyFill="1" applyBorder="1" applyAlignment="1">
      <alignment horizontal="left"/>
    </xf>
    <xf numFmtId="181" fontId="25" fillId="0" borderId="0" xfId="0" applyNumberFormat="1" applyFont="1" applyFill="1" applyBorder="1" applyAlignment="1">
      <alignment horizontal="left" wrapText="1"/>
    </xf>
    <xf numFmtId="183" fontId="25" fillId="0" borderId="0" xfId="0" applyNumberFormat="1" applyFont="1" applyFill="1" applyBorder="1" applyAlignment="1">
      <alignment horizontal="left"/>
    </xf>
    <xf numFmtId="180" fontId="25" fillId="0" borderId="0" xfId="0" applyNumberFormat="1" applyFont="1" applyFill="1" applyBorder="1" applyAlignment="1">
      <alignment horizontal="left"/>
    </xf>
    <xf numFmtId="184" fontId="25" fillId="0" borderId="11" xfId="0" applyNumberFormat="1" applyFont="1" applyFill="1" applyBorder="1" applyAlignment="1">
      <alignment horizontal="left" wrapText="1"/>
    </xf>
    <xf numFmtId="184" fontId="26" fillId="0" borderId="0" xfId="0" applyNumberFormat="1" applyFont="1" applyAlignment="1">
      <alignment horizontal="left"/>
    </xf>
    <xf numFmtId="184" fontId="25" fillId="0" borderId="10" xfId="0" applyNumberFormat="1" applyFont="1" applyFill="1" applyBorder="1" applyAlignment="1">
      <alignment horizontal="left" wrapText="1"/>
    </xf>
    <xf numFmtId="184" fontId="25" fillId="0" borderId="10" xfId="0" applyNumberFormat="1" applyFont="1" applyFill="1" applyBorder="1" applyAlignment="1">
      <alignment horizontal="left"/>
    </xf>
    <xf numFmtId="184" fontId="25" fillId="0" borderId="0" xfId="0" applyNumberFormat="1" applyFont="1" applyFill="1" applyBorder="1" applyAlignment="1">
      <alignment horizontal="left" vertical="center"/>
    </xf>
    <xf numFmtId="184" fontId="25" fillId="25" borderId="0" xfId="0" applyNumberFormat="1" applyFont="1" applyFill="1" applyBorder="1" applyAlignment="1">
      <alignment horizontal="left"/>
    </xf>
    <xf numFmtId="181" fontId="26" fillId="0" borderId="0" xfId="0" applyNumberFormat="1" applyFont="1" applyAlignment="1">
      <alignment horizontal="left"/>
    </xf>
    <xf numFmtId="184" fontId="0" fillId="0" borderId="0" xfId="0" applyNumberFormat="1" applyAlignment="1">
      <alignment/>
    </xf>
    <xf numFmtId="183" fontId="5" fillId="0" borderId="0" xfId="0" applyNumberFormat="1" applyFont="1" applyFill="1" applyBorder="1" applyAlignment="1">
      <alignment horizontal="left" wrapText="1"/>
    </xf>
    <xf numFmtId="184" fontId="5" fillId="0" borderId="10" xfId="0" applyNumberFormat="1" applyFont="1" applyFill="1" applyBorder="1" applyAlignment="1">
      <alignment horizontal="left" wrapText="1"/>
    </xf>
    <xf numFmtId="184" fontId="5" fillId="0" borderId="10" xfId="0" applyNumberFormat="1" applyFont="1" applyFill="1" applyBorder="1" applyAlignment="1">
      <alignment horizontal="left"/>
    </xf>
    <xf numFmtId="184" fontId="5" fillId="0" borderId="0" xfId="0" applyNumberFormat="1" applyFont="1" applyFill="1" applyBorder="1" applyAlignment="1">
      <alignment horizontal="left" vertical="center"/>
    </xf>
    <xf numFmtId="181" fontId="5" fillId="0" borderId="1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left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Normal 2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标题_Sheet1" xfId="58"/>
    <cellStyle name="差" xfId="59"/>
    <cellStyle name="差_Sheet1" xfId="60"/>
    <cellStyle name="Hyperlink" xfId="61"/>
    <cellStyle name="好" xfId="62"/>
    <cellStyle name="好_Sheet1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B17" sqref="B17:O26"/>
    </sheetView>
  </sheetViews>
  <sheetFormatPr defaultColWidth="9.00390625" defaultRowHeight="14.25"/>
  <sheetData>
    <row r="1" spans="1:15" s="29" customFormat="1" ht="12.75">
      <c r="A1" s="28" t="s">
        <v>38</v>
      </c>
      <c r="B1" s="21" t="s">
        <v>57</v>
      </c>
      <c r="C1" s="21" t="s">
        <v>58</v>
      </c>
      <c r="D1" s="21" t="s">
        <v>59</v>
      </c>
      <c r="E1" s="21" t="s">
        <v>60</v>
      </c>
      <c r="F1" s="21" t="s">
        <v>61</v>
      </c>
      <c r="G1" s="21" t="s">
        <v>62</v>
      </c>
      <c r="H1" s="21" t="s">
        <v>63</v>
      </c>
      <c r="I1" s="21" t="s">
        <v>64</v>
      </c>
      <c r="J1" s="21" t="s">
        <v>65</v>
      </c>
      <c r="K1" s="21" t="s">
        <v>66</v>
      </c>
      <c r="L1" s="21" t="s">
        <v>67</v>
      </c>
      <c r="M1" s="21" t="s">
        <v>68</v>
      </c>
      <c r="N1" s="21" t="s">
        <v>69</v>
      </c>
      <c r="O1" s="21" t="s">
        <v>70</v>
      </c>
    </row>
    <row r="2" spans="1:15" s="29" customFormat="1" ht="12.75">
      <c r="A2" s="23" t="s">
        <v>37</v>
      </c>
      <c r="B2" s="22" t="s">
        <v>52</v>
      </c>
      <c r="C2" s="22" t="s">
        <v>52</v>
      </c>
      <c r="D2" s="22" t="s">
        <v>52</v>
      </c>
      <c r="E2" s="22" t="s">
        <v>52</v>
      </c>
      <c r="F2" s="22" t="s">
        <v>52</v>
      </c>
      <c r="G2" s="22" t="s">
        <v>52</v>
      </c>
      <c r="H2" s="22" t="s">
        <v>52</v>
      </c>
      <c r="I2" s="22" t="s">
        <v>52</v>
      </c>
      <c r="J2" s="22" t="s">
        <v>52</v>
      </c>
      <c r="K2" s="22" t="s">
        <v>52</v>
      </c>
      <c r="L2" s="22" t="s">
        <v>52</v>
      </c>
      <c r="M2" s="22" t="s">
        <v>52</v>
      </c>
      <c r="N2" s="22" t="s">
        <v>52</v>
      </c>
      <c r="O2" s="22" t="s">
        <v>52</v>
      </c>
    </row>
    <row r="3" spans="1:15" s="29" customFormat="1" ht="12.75">
      <c r="A3" s="30" t="s">
        <v>53</v>
      </c>
      <c r="B3" s="31" t="s">
        <v>74</v>
      </c>
      <c r="C3" s="31"/>
      <c r="D3" s="31" t="s">
        <v>71</v>
      </c>
      <c r="E3" s="31"/>
      <c r="F3" s="31"/>
      <c r="G3" s="31"/>
      <c r="H3" s="31" t="s">
        <v>71</v>
      </c>
      <c r="I3" s="31"/>
      <c r="J3" s="31" t="s">
        <v>72</v>
      </c>
      <c r="K3" s="31"/>
      <c r="L3" s="31"/>
      <c r="M3" s="31"/>
      <c r="N3" s="31"/>
      <c r="O3" s="31"/>
    </row>
    <row r="4" spans="1:15" s="29" customFormat="1" ht="15">
      <c r="A4" s="23" t="s">
        <v>75</v>
      </c>
      <c r="B4" s="22">
        <v>76.87</v>
      </c>
      <c r="C4" s="22">
        <v>76.7</v>
      </c>
      <c r="D4" s="22">
        <v>75.03</v>
      </c>
      <c r="E4" s="22">
        <v>73.75</v>
      </c>
      <c r="F4" s="22">
        <v>74.58</v>
      </c>
      <c r="G4" s="22">
        <v>74.54</v>
      </c>
      <c r="H4" s="22">
        <v>73.67</v>
      </c>
      <c r="I4" s="22">
        <v>74.23</v>
      </c>
      <c r="J4" s="22">
        <v>79.0519</v>
      </c>
      <c r="K4" s="22">
        <v>78.1693</v>
      </c>
      <c r="L4" s="22">
        <v>78.35</v>
      </c>
      <c r="M4" s="22">
        <v>78.99</v>
      </c>
      <c r="N4" s="22">
        <v>79.46</v>
      </c>
      <c r="O4" s="21">
        <v>78.48</v>
      </c>
    </row>
    <row r="5" spans="1:15" s="29" customFormat="1" ht="15">
      <c r="A5" s="23" t="s">
        <v>76</v>
      </c>
      <c r="B5" s="22">
        <v>0.21</v>
      </c>
      <c r="C5" s="22">
        <v>0.23</v>
      </c>
      <c r="D5" s="22">
        <v>0.27</v>
      </c>
      <c r="E5" s="22">
        <v>0.25</v>
      </c>
      <c r="F5" s="22">
        <v>0.26</v>
      </c>
      <c r="G5" s="22">
        <v>0.26</v>
      </c>
      <c r="H5" s="22">
        <v>0.24</v>
      </c>
      <c r="I5" s="22">
        <v>0.24</v>
      </c>
      <c r="J5" s="22">
        <v>0.1386</v>
      </c>
      <c r="K5" s="22">
        <v>0.1587</v>
      </c>
      <c r="L5" s="22">
        <v>0.14</v>
      </c>
      <c r="M5" s="22">
        <v>0.14</v>
      </c>
      <c r="N5" s="22">
        <v>0.14</v>
      </c>
      <c r="O5" s="22">
        <v>0.14</v>
      </c>
    </row>
    <row r="6" spans="1:15" s="29" customFormat="1" ht="15">
      <c r="A6" s="23" t="s">
        <v>77</v>
      </c>
      <c r="B6" s="22">
        <v>12.33</v>
      </c>
      <c r="C6" s="22">
        <v>12.71</v>
      </c>
      <c r="D6" s="22">
        <v>11.48</v>
      </c>
      <c r="E6" s="22">
        <v>13.26</v>
      </c>
      <c r="F6" s="22">
        <v>11.49</v>
      </c>
      <c r="G6" s="22">
        <v>11.72</v>
      </c>
      <c r="H6" s="22">
        <v>12.77</v>
      </c>
      <c r="I6" s="22">
        <v>12.85</v>
      </c>
      <c r="J6" s="22">
        <v>10.9663</v>
      </c>
      <c r="K6" s="22">
        <v>11.1218</v>
      </c>
      <c r="L6" s="22">
        <v>10.61</v>
      </c>
      <c r="M6" s="22">
        <v>11.31</v>
      </c>
      <c r="N6" s="22">
        <v>11.17</v>
      </c>
      <c r="O6" s="22">
        <v>10.35</v>
      </c>
    </row>
    <row r="7" spans="1:15" s="29" customFormat="1" ht="15">
      <c r="A7" s="23" t="s">
        <v>78</v>
      </c>
      <c r="B7" s="22">
        <v>1.17</v>
      </c>
      <c r="C7" s="22">
        <v>1.26</v>
      </c>
      <c r="D7" s="22">
        <v>3.93</v>
      </c>
      <c r="E7" s="22">
        <v>4.06</v>
      </c>
      <c r="F7" s="22">
        <v>4</v>
      </c>
      <c r="G7" s="22">
        <v>3.93</v>
      </c>
      <c r="H7" s="22">
        <v>2.76</v>
      </c>
      <c r="I7" s="22">
        <v>2.49</v>
      </c>
      <c r="J7" s="22">
        <v>1.7179</v>
      </c>
      <c r="K7" s="22">
        <v>1.8874</v>
      </c>
      <c r="L7" s="22">
        <v>1.96</v>
      </c>
      <c r="M7" s="22">
        <v>1.4</v>
      </c>
      <c r="N7" s="22">
        <v>1.32</v>
      </c>
      <c r="O7" s="22">
        <v>1.8</v>
      </c>
    </row>
    <row r="8" spans="1:15" s="29" customFormat="1" ht="12.75">
      <c r="A8" s="23" t="s">
        <v>36</v>
      </c>
      <c r="B8" s="22">
        <v>0.04</v>
      </c>
      <c r="C8" s="22">
        <v>0.04</v>
      </c>
      <c r="D8" s="22">
        <v>0.08</v>
      </c>
      <c r="E8" s="22">
        <v>0.11</v>
      </c>
      <c r="F8" s="22">
        <v>0.09</v>
      </c>
      <c r="G8" s="22">
        <v>0.11</v>
      </c>
      <c r="H8" s="22">
        <v>0.06</v>
      </c>
      <c r="I8" s="22">
        <v>0.06</v>
      </c>
      <c r="J8" s="22">
        <v>0.0421</v>
      </c>
      <c r="K8" s="22">
        <v>0.0422</v>
      </c>
      <c r="L8" s="22">
        <v>0.05</v>
      </c>
      <c r="M8" s="22">
        <v>0.04</v>
      </c>
      <c r="N8" s="22">
        <v>0.04</v>
      </c>
      <c r="O8" s="22">
        <v>0.06</v>
      </c>
    </row>
    <row r="9" spans="1:15" s="29" customFormat="1" ht="12.75">
      <c r="A9" s="23" t="s">
        <v>35</v>
      </c>
      <c r="B9" s="22">
        <v>0.07</v>
      </c>
      <c r="C9" s="22">
        <v>0.08</v>
      </c>
      <c r="D9" s="22">
        <v>0.07</v>
      </c>
      <c r="E9" s="22">
        <v>0.07</v>
      </c>
      <c r="F9" s="22">
        <v>0.06</v>
      </c>
      <c r="G9" s="22">
        <v>0.06</v>
      </c>
      <c r="H9" s="22">
        <v>0.08</v>
      </c>
      <c r="I9" s="22">
        <v>0.07</v>
      </c>
      <c r="J9" s="22">
        <v>0.1153</v>
      </c>
      <c r="K9" s="22">
        <v>0.0793</v>
      </c>
      <c r="L9" s="22">
        <v>0.08</v>
      </c>
      <c r="M9" s="22">
        <v>0.09</v>
      </c>
      <c r="N9" s="22">
        <v>0.09</v>
      </c>
      <c r="O9" s="22">
        <v>0.08</v>
      </c>
    </row>
    <row r="10" spans="1:15" s="29" customFormat="1" ht="12.75">
      <c r="A10" s="23" t="s">
        <v>34</v>
      </c>
      <c r="B10" s="22">
        <v>0.05</v>
      </c>
      <c r="C10" s="22">
        <v>0.06</v>
      </c>
      <c r="D10" s="22">
        <v>0.47</v>
      </c>
      <c r="E10" s="22">
        <v>0.53</v>
      </c>
      <c r="F10" s="22">
        <v>0.56</v>
      </c>
      <c r="G10" s="22">
        <v>0.49</v>
      </c>
      <c r="H10" s="22">
        <v>0.51</v>
      </c>
      <c r="I10" s="22">
        <v>0.62</v>
      </c>
      <c r="J10" s="22">
        <v>0.4036</v>
      </c>
      <c r="K10" s="22">
        <v>0.3995</v>
      </c>
      <c r="L10" s="22">
        <v>0.09</v>
      </c>
      <c r="M10" s="22">
        <v>0.05</v>
      </c>
      <c r="N10" s="22">
        <v>0.05</v>
      </c>
      <c r="O10" s="22">
        <v>0.08</v>
      </c>
    </row>
    <row r="11" spans="1:15" s="29" customFormat="1" ht="15">
      <c r="A11" s="23" t="s">
        <v>79</v>
      </c>
      <c r="B11" s="22">
        <v>0.23</v>
      </c>
      <c r="C11" s="22">
        <v>0.18</v>
      </c>
      <c r="D11" s="22">
        <v>1.07</v>
      </c>
      <c r="E11" s="22">
        <v>1.76</v>
      </c>
      <c r="F11" s="22">
        <v>1.66</v>
      </c>
      <c r="G11" s="22">
        <v>1.29</v>
      </c>
      <c r="H11" s="22">
        <v>2.24</v>
      </c>
      <c r="I11" s="22">
        <v>2.54</v>
      </c>
      <c r="J11" s="22">
        <v>0.6771</v>
      </c>
      <c r="K11" s="22">
        <v>0.1789</v>
      </c>
      <c r="L11" s="22">
        <v>0.1</v>
      </c>
      <c r="M11" s="22">
        <v>0.54</v>
      </c>
      <c r="N11" s="22">
        <v>0.26</v>
      </c>
      <c r="O11" s="22">
        <v>0.06</v>
      </c>
    </row>
    <row r="12" spans="1:15" s="29" customFormat="1" ht="15">
      <c r="A12" s="23" t="s">
        <v>80</v>
      </c>
      <c r="B12" s="22">
        <v>6.96</v>
      </c>
      <c r="C12" s="22">
        <v>6.59</v>
      </c>
      <c r="D12" s="22">
        <v>5.62</v>
      </c>
      <c r="E12" s="22">
        <v>5.48</v>
      </c>
      <c r="F12" s="22">
        <v>5.48</v>
      </c>
      <c r="G12" s="22">
        <v>5.92</v>
      </c>
      <c r="H12" s="22">
        <v>6.07</v>
      </c>
      <c r="I12" s="22">
        <v>5.9</v>
      </c>
      <c r="J12" s="22">
        <v>4.8145</v>
      </c>
      <c r="K12" s="22">
        <v>5.2155</v>
      </c>
      <c r="L12" s="22">
        <v>6.56</v>
      </c>
      <c r="M12" s="22">
        <v>5.59</v>
      </c>
      <c r="N12" s="22">
        <v>5.79</v>
      </c>
      <c r="O12" s="22">
        <v>6.16</v>
      </c>
    </row>
    <row r="13" spans="1:15" s="29" customFormat="1" ht="15">
      <c r="A13" s="23" t="s">
        <v>81</v>
      </c>
      <c r="B13" s="22">
        <v>0.06</v>
      </c>
      <c r="C13" s="22">
        <v>0.06</v>
      </c>
      <c r="D13" s="22">
        <v>0.08</v>
      </c>
      <c r="E13" s="22">
        <v>0.06</v>
      </c>
      <c r="F13" s="22">
        <v>0.08</v>
      </c>
      <c r="G13" s="22">
        <v>0.07</v>
      </c>
      <c r="H13" s="22">
        <v>0.05</v>
      </c>
      <c r="I13" s="22">
        <v>0.05</v>
      </c>
      <c r="J13" s="22">
        <v>0.0155</v>
      </c>
      <c r="K13" s="22">
        <v>0.03</v>
      </c>
      <c r="L13" s="22">
        <v>0.04</v>
      </c>
      <c r="M13" s="22">
        <v>0.03</v>
      </c>
      <c r="N13" s="22">
        <v>0.03</v>
      </c>
      <c r="O13" s="22">
        <v>0.04</v>
      </c>
    </row>
    <row r="14" spans="1:15" s="29" customFormat="1" ht="12.75">
      <c r="A14" s="23" t="s">
        <v>33</v>
      </c>
      <c r="B14" s="22">
        <v>1.23</v>
      </c>
      <c r="C14" s="22">
        <v>1.68</v>
      </c>
      <c r="D14" s="22">
        <v>0.95</v>
      </c>
      <c r="E14" s="22">
        <v>1.15</v>
      </c>
      <c r="F14" s="22">
        <v>0.84</v>
      </c>
      <c r="G14" s="22">
        <v>0.8</v>
      </c>
      <c r="H14" s="22">
        <v>0.67</v>
      </c>
      <c r="I14" s="22">
        <v>0.68</v>
      </c>
      <c r="J14" s="22">
        <v>1.74</v>
      </c>
      <c r="K14" s="22">
        <v>1.34</v>
      </c>
      <c r="L14" s="22">
        <v>1.16</v>
      </c>
      <c r="M14" s="22">
        <v>1.09</v>
      </c>
      <c r="N14" s="22">
        <v>1.09</v>
      </c>
      <c r="O14" s="22">
        <v>1.12</v>
      </c>
    </row>
    <row r="15" spans="1:15" s="29" customFormat="1" ht="12.75">
      <c r="A15" s="23" t="s">
        <v>32</v>
      </c>
      <c r="B15" s="22">
        <v>99.24</v>
      </c>
      <c r="C15" s="22">
        <v>99.58</v>
      </c>
      <c r="D15" s="22">
        <v>99.06</v>
      </c>
      <c r="E15" s="22">
        <v>100.48</v>
      </c>
      <c r="F15" s="22">
        <v>99.1</v>
      </c>
      <c r="G15" s="22">
        <v>99.18</v>
      </c>
      <c r="H15" s="22">
        <v>99.11</v>
      </c>
      <c r="I15" s="22">
        <v>99.72</v>
      </c>
      <c r="J15" s="22">
        <v>99.68</v>
      </c>
      <c r="K15" s="22">
        <v>98.62</v>
      </c>
      <c r="L15" s="22">
        <v>99.15</v>
      </c>
      <c r="M15" s="22">
        <v>99.28</v>
      </c>
      <c r="N15" s="22">
        <v>99.43</v>
      </c>
      <c r="O15" s="22">
        <v>98.36</v>
      </c>
    </row>
    <row r="16" spans="2:15" ht="15">
      <c r="B16" s="35">
        <f>B15-B14</f>
        <v>98.00999999999999</v>
      </c>
      <c r="C16" s="35">
        <f aca="true" t="shared" si="0" ref="C16:O16">C15-C14</f>
        <v>97.89999999999999</v>
      </c>
      <c r="D16" s="35">
        <f t="shared" si="0"/>
        <v>98.11</v>
      </c>
      <c r="E16" s="35">
        <f t="shared" si="0"/>
        <v>99.33</v>
      </c>
      <c r="F16" s="35">
        <f t="shared" si="0"/>
        <v>98.25999999999999</v>
      </c>
      <c r="G16" s="35">
        <f t="shared" si="0"/>
        <v>98.38000000000001</v>
      </c>
      <c r="H16" s="35">
        <f t="shared" si="0"/>
        <v>98.44</v>
      </c>
      <c r="I16" s="35">
        <f t="shared" si="0"/>
        <v>99.03999999999999</v>
      </c>
      <c r="J16" s="35">
        <f t="shared" si="0"/>
        <v>97.94000000000001</v>
      </c>
      <c r="K16" s="35">
        <f t="shared" si="0"/>
        <v>97.28</v>
      </c>
      <c r="L16" s="35">
        <f t="shared" si="0"/>
        <v>97.99000000000001</v>
      </c>
      <c r="M16" s="35">
        <f t="shared" si="0"/>
        <v>98.19</v>
      </c>
      <c r="N16" s="35">
        <f t="shared" si="0"/>
        <v>98.34</v>
      </c>
      <c r="O16" s="35">
        <f t="shared" si="0"/>
        <v>97.24</v>
      </c>
    </row>
    <row r="17" spans="1:15" ht="16.5">
      <c r="A17" s="23" t="s">
        <v>75</v>
      </c>
      <c r="B17">
        <f>B4*100/B16</f>
        <v>78.43077237016632</v>
      </c>
      <c r="C17">
        <f aca="true" t="shared" si="1" ref="C17:O17">C4*100/C16</f>
        <v>78.34525025536261</v>
      </c>
      <c r="D17">
        <f t="shared" si="1"/>
        <v>76.47538477219447</v>
      </c>
      <c r="E17">
        <f t="shared" si="1"/>
        <v>74.2474579683882</v>
      </c>
      <c r="F17">
        <f t="shared" si="1"/>
        <v>75.90067168736007</v>
      </c>
      <c r="G17">
        <f t="shared" si="1"/>
        <v>75.76743240496036</v>
      </c>
      <c r="H17">
        <f t="shared" si="1"/>
        <v>74.83746444534742</v>
      </c>
      <c r="I17">
        <f t="shared" si="1"/>
        <v>74.94951534733441</v>
      </c>
      <c r="J17">
        <f t="shared" si="1"/>
        <v>80.71462119665101</v>
      </c>
      <c r="K17">
        <f t="shared" si="1"/>
        <v>80.35495476973685</v>
      </c>
      <c r="L17">
        <f t="shared" si="1"/>
        <v>79.9571384835187</v>
      </c>
      <c r="M17">
        <f t="shared" si="1"/>
        <v>80.44607393828291</v>
      </c>
      <c r="N17">
        <f t="shared" si="1"/>
        <v>80.80130160667072</v>
      </c>
      <c r="O17">
        <f t="shared" si="1"/>
        <v>80.7075277663513</v>
      </c>
    </row>
    <row r="18" spans="1:15" ht="16.5">
      <c r="A18" s="23" t="s">
        <v>76</v>
      </c>
      <c r="B18">
        <f>B5*100/B16</f>
        <v>0.214263850627487</v>
      </c>
      <c r="C18">
        <f aca="true" t="shared" si="2" ref="C18:O18">C5*100/C16</f>
        <v>0.2349336057201226</v>
      </c>
      <c r="D18">
        <f t="shared" si="2"/>
        <v>0.2752013046580369</v>
      </c>
      <c r="E18">
        <f t="shared" si="2"/>
        <v>0.2516862981979261</v>
      </c>
      <c r="F18">
        <f t="shared" si="2"/>
        <v>0.2646041115408101</v>
      </c>
      <c r="G18">
        <f t="shared" si="2"/>
        <v>0.2642813579995934</v>
      </c>
      <c r="H18">
        <f t="shared" si="2"/>
        <v>0.24380333197887039</v>
      </c>
      <c r="I18">
        <f t="shared" si="2"/>
        <v>0.2423263327948304</v>
      </c>
      <c r="J18">
        <f t="shared" si="2"/>
        <v>0.14151521339595668</v>
      </c>
      <c r="K18">
        <f t="shared" si="2"/>
        <v>0.1631373355263158</v>
      </c>
      <c r="L18">
        <f t="shared" si="2"/>
        <v>0.14287172160424533</v>
      </c>
      <c r="M18">
        <f t="shared" si="2"/>
        <v>0.14258071086668705</v>
      </c>
      <c r="N18">
        <f t="shared" si="2"/>
        <v>0.14236322961155176</v>
      </c>
      <c r="O18">
        <f t="shared" si="2"/>
        <v>0.14397367338543812</v>
      </c>
    </row>
    <row r="19" spans="1:15" ht="16.5">
      <c r="A19" s="23" t="s">
        <v>77</v>
      </c>
      <c r="B19">
        <f>B6*100/B16</f>
        <v>12.580348943985308</v>
      </c>
      <c r="C19">
        <f aca="true" t="shared" si="3" ref="C19:O19">C6*100/C16</f>
        <v>12.982635342185905</v>
      </c>
      <c r="D19">
        <f t="shared" si="3"/>
        <v>11.701151768423198</v>
      </c>
      <c r="E19">
        <f t="shared" si="3"/>
        <v>13.349441256418</v>
      </c>
      <c r="F19">
        <f t="shared" si="3"/>
        <v>11.693466313861185</v>
      </c>
      <c r="G19">
        <f t="shared" si="3"/>
        <v>11.91299044521244</v>
      </c>
      <c r="H19">
        <f t="shared" si="3"/>
        <v>12.972368955709062</v>
      </c>
      <c r="I19">
        <f t="shared" si="3"/>
        <v>12.974555735056544</v>
      </c>
      <c r="J19">
        <f t="shared" si="3"/>
        <v>11.196957320808657</v>
      </c>
      <c r="K19">
        <f t="shared" si="3"/>
        <v>11.432771381578949</v>
      </c>
      <c r="L19">
        <f t="shared" si="3"/>
        <v>10.827635473007449</v>
      </c>
      <c r="M19">
        <f t="shared" si="3"/>
        <v>11.518484570730218</v>
      </c>
      <c r="N19">
        <f t="shared" si="3"/>
        <v>11.358551962578808</v>
      </c>
      <c r="O19">
        <f t="shared" si="3"/>
        <v>10.643767996709174</v>
      </c>
    </row>
    <row r="20" spans="1:15" ht="16.5">
      <c r="A20" s="23" t="s">
        <v>78</v>
      </c>
      <c r="B20">
        <f>B7*100/B16</f>
        <v>1.1937557392102849</v>
      </c>
      <c r="C20">
        <f aca="true" t="shared" si="4" ref="C20:O20">C7*100/C16</f>
        <v>1.2870275791624108</v>
      </c>
      <c r="D20">
        <f t="shared" si="4"/>
        <v>4.0057078789114255</v>
      </c>
      <c r="E20">
        <f t="shared" si="4"/>
        <v>4.0873854827343195</v>
      </c>
      <c r="F20">
        <f t="shared" si="4"/>
        <v>4.0708324852432325</v>
      </c>
      <c r="G20">
        <f t="shared" si="4"/>
        <v>3.994714372840008</v>
      </c>
      <c r="H20">
        <f t="shared" si="4"/>
        <v>2.803738317757009</v>
      </c>
      <c r="I20">
        <f t="shared" si="4"/>
        <v>2.5141357027463656</v>
      </c>
      <c r="J20">
        <f t="shared" si="4"/>
        <v>1.754033081478456</v>
      </c>
      <c r="K20">
        <f t="shared" si="4"/>
        <v>1.940172697368421</v>
      </c>
      <c r="L20">
        <f t="shared" si="4"/>
        <v>2.0002041024594344</v>
      </c>
      <c r="M20">
        <f t="shared" si="4"/>
        <v>1.4258071086668704</v>
      </c>
      <c r="N20">
        <f t="shared" si="4"/>
        <v>1.342281879194631</v>
      </c>
      <c r="O20">
        <f t="shared" si="4"/>
        <v>1.8510900863842041</v>
      </c>
    </row>
    <row r="21" spans="1:15" ht="15">
      <c r="A21" s="23" t="s">
        <v>36</v>
      </c>
      <c r="B21">
        <f>B8*100/B16</f>
        <v>0.04081216202428324</v>
      </c>
      <c r="C21">
        <f aca="true" t="shared" si="5" ref="C21:O21">C8*100/C16</f>
        <v>0.04085801838610828</v>
      </c>
      <c r="D21">
        <f t="shared" si="5"/>
        <v>0.08154112730608501</v>
      </c>
      <c r="E21">
        <f t="shared" si="5"/>
        <v>0.1107419712070875</v>
      </c>
      <c r="F21">
        <f t="shared" si="5"/>
        <v>0.09159373091797274</v>
      </c>
      <c r="G21">
        <f t="shared" si="5"/>
        <v>0.11181134376905874</v>
      </c>
      <c r="H21">
        <f t="shared" si="5"/>
        <v>0.060950832994717596</v>
      </c>
      <c r="I21">
        <f t="shared" si="5"/>
        <v>0.0605815831987076</v>
      </c>
      <c r="J21">
        <f t="shared" si="5"/>
        <v>0.042985501327343266</v>
      </c>
      <c r="K21">
        <f t="shared" si="5"/>
        <v>0.043379934210526314</v>
      </c>
      <c r="L21">
        <f t="shared" si="5"/>
        <v>0.051025614858659044</v>
      </c>
      <c r="M21">
        <f t="shared" si="5"/>
        <v>0.04073734596191058</v>
      </c>
      <c r="N21">
        <f t="shared" si="5"/>
        <v>0.04067520846044336</v>
      </c>
      <c r="O21">
        <f t="shared" si="5"/>
        <v>0.06170300287947347</v>
      </c>
    </row>
    <row r="22" spans="1:15" ht="15">
      <c r="A22" s="23" t="s">
        <v>35</v>
      </c>
      <c r="B22">
        <f>B9*100/B16</f>
        <v>0.07142128354249568</v>
      </c>
      <c r="C22">
        <f aca="true" t="shared" si="6" ref="C22:O22">C9*100/C16</f>
        <v>0.08171603677221656</v>
      </c>
      <c r="D22">
        <f t="shared" si="6"/>
        <v>0.07134848639282439</v>
      </c>
      <c r="E22">
        <f t="shared" si="6"/>
        <v>0.07047216349541932</v>
      </c>
      <c r="F22">
        <f t="shared" si="6"/>
        <v>0.06106248727864849</v>
      </c>
      <c r="G22">
        <f t="shared" si="6"/>
        <v>0.06098800569221386</v>
      </c>
      <c r="H22">
        <f t="shared" si="6"/>
        <v>0.08126777732629013</v>
      </c>
      <c r="I22">
        <f t="shared" si="6"/>
        <v>0.07067851373182554</v>
      </c>
      <c r="J22">
        <f t="shared" si="6"/>
        <v>0.11772513783949355</v>
      </c>
      <c r="K22">
        <f t="shared" si="6"/>
        <v>0.0815172697368421</v>
      </c>
      <c r="L22">
        <f t="shared" si="6"/>
        <v>0.08164098377385447</v>
      </c>
      <c r="M22">
        <f t="shared" si="6"/>
        <v>0.09165902841429881</v>
      </c>
      <c r="N22">
        <f t="shared" si="6"/>
        <v>0.09151921903599755</v>
      </c>
      <c r="O22">
        <f t="shared" si="6"/>
        <v>0.08227067050596462</v>
      </c>
    </row>
    <row r="23" spans="1:15" ht="15">
      <c r="A23" s="23" t="s">
        <v>34</v>
      </c>
      <c r="B23">
        <f>B10*100/B16</f>
        <v>0.05101520253035405</v>
      </c>
      <c r="C23">
        <f aca="true" t="shared" si="7" ref="C23:O23">C10*100/C16</f>
        <v>0.06128702757916241</v>
      </c>
      <c r="D23">
        <f t="shared" si="7"/>
        <v>0.4790541229232494</v>
      </c>
      <c r="E23">
        <f t="shared" si="7"/>
        <v>0.5335749521796034</v>
      </c>
      <c r="F23">
        <f t="shared" si="7"/>
        <v>0.5699165479340527</v>
      </c>
      <c r="G23">
        <f t="shared" si="7"/>
        <v>0.4980687131530798</v>
      </c>
      <c r="H23">
        <f t="shared" si="7"/>
        <v>0.5180820804550995</v>
      </c>
      <c r="I23">
        <f t="shared" si="7"/>
        <v>0.6260096930533119</v>
      </c>
      <c r="J23">
        <f t="shared" si="7"/>
        <v>0.4120890341025117</v>
      </c>
      <c r="K23">
        <f t="shared" si="7"/>
        <v>0.4106702302631579</v>
      </c>
      <c r="L23">
        <f t="shared" si="7"/>
        <v>0.09184610674558627</v>
      </c>
      <c r="M23">
        <f t="shared" si="7"/>
        <v>0.05092168245238823</v>
      </c>
      <c r="N23">
        <f t="shared" si="7"/>
        <v>0.0508440105755542</v>
      </c>
      <c r="O23">
        <f t="shared" si="7"/>
        <v>0.08227067050596462</v>
      </c>
    </row>
    <row r="24" spans="1:15" ht="16.5">
      <c r="A24" s="23" t="s">
        <v>79</v>
      </c>
      <c r="B24">
        <f>B11*100/B16</f>
        <v>0.23466993163962863</v>
      </c>
      <c r="C24">
        <f aca="true" t="shared" si="8" ref="C24:O24">C11*100/C16</f>
        <v>0.18386108273748725</v>
      </c>
      <c r="D24">
        <f t="shared" si="8"/>
        <v>1.0906125777188869</v>
      </c>
      <c r="E24">
        <f t="shared" si="8"/>
        <v>1.7718715393134</v>
      </c>
      <c r="F24">
        <f t="shared" si="8"/>
        <v>1.6893954813759415</v>
      </c>
      <c r="G24">
        <f t="shared" si="8"/>
        <v>1.3112421223825979</v>
      </c>
      <c r="H24">
        <f t="shared" si="8"/>
        <v>2.275497765136124</v>
      </c>
      <c r="I24">
        <f t="shared" si="8"/>
        <v>2.564620355411955</v>
      </c>
      <c r="J24">
        <f t="shared" si="8"/>
        <v>0.6913416377373902</v>
      </c>
      <c r="K24">
        <f t="shared" si="8"/>
        <v>0.18390213815789475</v>
      </c>
      <c r="L24">
        <f t="shared" si="8"/>
        <v>0.10205122971731809</v>
      </c>
      <c r="M24">
        <f t="shared" si="8"/>
        <v>0.5499541704857929</v>
      </c>
      <c r="N24">
        <f t="shared" si="8"/>
        <v>0.26438885499288184</v>
      </c>
      <c r="O24">
        <f t="shared" si="8"/>
        <v>0.06170300287947347</v>
      </c>
    </row>
    <row r="25" spans="1:15" ht="16.5">
      <c r="A25" s="23" t="s">
        <v>80</v>
      </c>
      <c r="B25">
        <f>B12*100/B16</f>
        <v>7.101316192225283</v>
      </c>
      <c r="C25">
        <f aca="true" t="shared" si="9" ref="C25:O25">C12*100/C16</f>
        <v>6.731358529111339</v>
      </c>
      <c r="D25">
        <f t="shared" si="9"/>
        <v>5.728264193252472</v>
      </c>
      <c r="E25">
        <f t="shared" si="9"/>
        <v>5.5169636564985405</v>
      </c>
      <c r="F25">
        <f t="shared" si="9"/>
        <v>5.577040504783229</v>
      </c>
      <c r="G25">
        <f t="shared" si="9"/>
        <v>6.017483228298434</v>
      </c>
      <c r="H25">
        <f t="shared" si="9"/>
        <v>6.166192604632263</v>
      </c>
      <c r="I25">
        <f t="shared" si="9"/>
        <v>5.957189014539581</v>
      </c>
      <c r="J25">
        <f t="shared" si="9"/>
        <v>4.9157647539309774</v>
      </c>
      <c r="K25">
        <f t="shared" si="9"/>
        <v>5.361328124999999</v>
      </c>
      <c r="L25">
        <f t="shared" si="9"/>
        <v>6.694560669456067</v>
      </c>
      <c r="M25">
        <f t="shared" si="9"/>
        <v>5.693044098177004</v>
      </c>
      <c r="N25">
        <f t="shared" si="9"/>
        <v>5.887736424649176</v>
      </c>
      <c r="O25">
        <f t="shared" si="9"/>
        <v>6.334841628959277</v>
      </c>
    </row>
    <row r="26" spans="1:15" ht="16.5">
      <c r="A26" s="23" t="s">
        <v>81</v>
      </c>
      <c r="B26">
        <f>B13*100/B16</f>
        <v>0.06121824303642486</v>
      </c>
      <c r="C26">
        <f aca="true" t="shared" si="10" ref="C26:O26">C13*100/C16</f>
        <v>0.06128702757916241</v>
      </c>
      <c r="D26">
        <f t="shared" si="10"/>
        <v>0.08154112730608501</v>
      </c>
      <c r="E26">
        <f t="shared" si="10"/>
        <v>0.06040471156750227</v>
      </c>
      <c r="F26">
        <f t="shared" si="10"/>
        <v>0.08141664970486465</v>
      </c>
      <c r="G26">
        <f t="shared" si="10"/>
        <v>0.07115267330758285</v>
      </c>
      <c r="H26">
        <f t="shared" si="10"/>
        <v>0.05079236082893133</v>
      </c>
      <c r="I26">
        <f t="shared" si="10"/>
        <v>0.050484652665589665</v>
      </c>
      <c r="J26">
        <f t="shared" si="10"/>
        <v>0.015826015928119254</v>
      </c>
      <c r="K26">
        <f t="shared" si="10"/>
        <v>0.030838815789473683</v>
      </c>
      <c r="L26">
        <f t="shared" si="10"/>
        <v>0.04082049188692723</v>
      </c>
      <c r="M26">
        <f t="shared" si="10"/>
        <v>0.030553009471432937</v>
      </c>
      <c r="N26">
        <f t="shared" si="10"/>
        <v>0.03050640634533252</v>
      </c>
      <c r="O26">
        <f t="shared" si="10"/>
        <v>0.04113533525298231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9"/>
  <sheetViews>
    <sheetView zoomScale="85" zoomScaleNormal="85" workbookViewId="0" topLeftCell="A22">
      <selection activeCell="C64" sqref="C64"/>
    </sheetView>
  </sheetViews>
  <sheetFormatPr defaultColWidth="9.00390625" defaultRowHeight="14.25"/>
  <cols>
    <col min="1" max="1" width="12.25390625" style="22" customWidth="1"/>
    <col min="2" max="2" width="11.625" style="22" bestFit="1" customWidth="1"/>
    <col min="3" max="3" width="12.50390625" style="22" bestFit="1" customWidth="1"/>
    <col min="4" max="4" width="15.125" style="22" bestFit="1" customWidth="1"/>
    <col min="5" max="6" width="12.50390625" style="22" bestFit="1" customWidth="1"/>
    <col min="7" max="7" width="15.125" style="22" bestFit="1" customWidth="1"/>
    <col min="8" max="8" width="12.25390625" style="22" bestFit="1" customWidth="1"/>
    <col min="9" max="9" width="13.875" style="22" bestFit="1" customWidth="1"/>
    <col min="10" max="14" width="12.50390625" style="22" bestFit="1" customWidth="1"/>
    <col min="15" max="15" width="15.125" style="22" bestFit="1" customWidth="1"/>
    <col min="16" max="16384" width="8.75390625" style="29" customWidth="1"/>
  </cols>
  <sheetData>
    <row r="1" spans="1:15" ht="12.75">
      <c r="A1" s="28" t="s">
        <v>38</v>
      </c>
      <c r="B1" s="21" t="s">
        <v>57</v>
      </c>
      <c r="C1" s="21" t="s">
        <v>58</v>
      </c>
      <c r="D1" s="21" t="s">
        <v>59</v>
      </c>
      <c r="E1" s="21" t="s">
        <v>60</v>
      </c>
      <c r="F1" s="21" t="s">
        <v>61</v>
      </c>
      <c r="G1" s="21" t="s">
        <v>62</v>
      </c>
      <c r="H1" s="21" t="s">
        <v>63</v>
      </c>
      <c r="I1" s="21" t="s">
        <v>64</v>
      </c>
      <c r="J1" s="21" t="s">
        <v>65</v>
      </c>
      <c r="K1" s="21" t="s">
        <v>66</v>
      </c>
      <c r="L1" s="21" t="s">
        <v>67</v>
      </c>
      <c r="M1" s="21" t="s">
        <v>68</v>
      </c>
      <c r="N1" s="21" t="s">
        <v>69</v>
      </c>
      <c r="O1" s="21" t="s">
        <v>70</v>
      </c>
    </row>
    <row r="2" spans="1:15" ht="12.75">
      <c r="A2" s="23" t="s">
        <v>37</v>
      </c>
      <c r="B2" s="22" t="s">
        <v>52</v>
      </c>
      <c r="C2" s="22" t="s">
        <v>52</v>
      </c>
      <c r="D2" s="22" t="s">
        <v>52</v>
      </c>
      <c r="E2" s="22" t="s">
        <v>52</v>
      </c>
      <c r="F2" s="22" t="s">
        <v>52</v>
      </c>
      <c r="G2" s="22" t="s">
        <v>52</v>
      </c>
      <c r="H2" s="22" t="s">
        <v>52</v>
      </c>
      <c r="I2" s="22" t="s">
        <v>52</v>
      </c>
      <c r="J2" s="22" t="s">
        <v>52</v>
      </c>
      <c r="K2" s="22" t="s">
        <v>52</v>
      </c>
      <c r="L2" s="22" t="s">
        <v>52</v>
      </c>
      <c r="M2" s="22" t="s">
        <v>52</v>
      </c>
      <c r="N2" s="22" t="s">
        <v>52</v>
      </c>
      <c r="O2" s="22" t="s">
        <v>52</v>
      </c>
    </row>
    <row r="3" spans="1:15" ht="12.75">
      <c r="A3" s="23" t="s">
        <v>87</v>
      </c>
      <c r="B3" s="22">
        <v>78.43077237016632</v>
      </c>
      <c r="C3" s="22">
        <v>78.34525025536261</v>
      </c>
      <c r="D3" s="22">
        <v>76.47538477219447</v>
      </c>
      <c r="E3" s="22">
        <v>74.2474579683882</v>
      </c>
      <c r="F3" s="22">
        <v>75.90067168736007</v>
      </c>
      <c r="G3" s="22">
        <v>75.76743240496036</v>
      </c>
      <c r="H3" s="22">
        <v>74.83746444534742</v>
      </c>
      <c r="I3" s="22">
        <v>74.94951534733441</v>
      </c>
      <c r="J3" s="22">
        <v>80.71462119665101</v>
      </c>
      <c r="K3" s="22">
        <v>80.35495476973685</v>
      </c>
      <c r="L3" s="22">
        <v>79.9571384835187</v>
      </c>
      <c r="M3" s="22">
        <v>80.44607393828291</v>
      </c>
      <c r="N3" s="22">
        <v>80.80130160667072</v>
      </c>
      <c r="O3" s="21">
        <v>80.7075277663513</v>
      </c>
    </row>
    <row r="4" spans="1:15" ht="12.75">
      <c r="A4" s="23" t="s">
        <v>88</v>
      </c>
      <c r="B4" s="22">
        <v>0.214263850627487</v>
      </c>
      <c r="C4" s="22">
        <v>0.2349336057201226</v>
      </c>
      <c r="D4" s="22">
        <v>0.2752013046580369</v>
      </c>
      <c r="E4" s="22">
        <v>0.2516862981979261</v>
      </c>
      <c r="F4" s="22">
        <v>0.2646041115408101</v>
      </c>
      <c r="G4" s="22">
        <v>0.2642813579995934</v>
      </c>
      <c r="H4" s="22">
        <v>0.24380333197887039</v>
      </c>
      <c r="I4" s="22">
        <v>0.2423263327948304</v>
      </c>
      <c r="J4" s="22">
        <v>0.14151521339595668</v>
      </c>
      <c r="K4" s="22">
        <v>0.1631373355263158</v>
      </c>
      <c r="L4" s="22">
        <v>0.14287172160424533</v>
      </c>
      <c r="M4" s="22">
        <v>0.14258071086668705</v>
      </c>
      <c r="N4" s="22">
        <v>0.14236322961155176</v>
      </c>
      <c r="O4" s="22">
        <v>0.14397367338543812</v>
      </c>
    </row>
    <row r="5" spans="1:15" ht="12.75">
      <c r="A5" s="23" t="s">
        <v>89</v>
      </c>
      <c r="B5" s="22">
        <v>12.580348943985308</v>
      </c>
      <c r="C5" s="22">
        <v>12.982635342185905</v>
      </c>
      <c r="D5" s="22">
        <v>11.701151768423198</v>
      </c>
      <c r="E5" s="22">
        <v>13.349441256418</v>
      </c>
      <c r="F5" s="22">
        <v>11.693466313861185</v>
      </c>
      <c r="G5" s="22">
        <v>11.91299044521244</v>
      </c>
      <c r="H5" s="22">
        <v>12.972368955709062</v>
      </c>
      <c r="I5" s="22">
        <v>12.974555735056544</v>
      </c>
      <c r="J5" s="22">
        <v>11.196957320808657</v>
      </c>
      <c r="K5" s="22">
        <v>11.432771381578949</v>
      </c>
      <c r="L5" s="22">
        <v>10.827635473007449</v>
      </c>
      <c r="M5" s="22">
        <v>11.518484570730218</v>
      </c>
      <c r="N5" s="22">
        <v>11.358551962578808</v>
      </c>
      <c r="O5" s="22">
        <v>10.643767996709174</v>
      </c>
    </row>
    <row r="6" spans="1:15" ht="12.75">
      <c r="A6" s="23" t="s">
        <v>90</v>
      </c>
      <c r="B6" s="22">
        <v>1.1937557392102849</v>
      </c>
      <c r="C6" s="22">
        <v>1.2870275791624108</v>
      </c>
      <c r="D6" s="22">
        <v>4.0057078789114255</v>
      </c>
      <c r="E6" s="22">
        <v>4.0873854827343195</v>
      </c>
      <c r="F6" s="22">
        <v>4.0708324852432325</v>
      </c>
      <c r="G6" s="22">
        <v>3.994714372840008</v>
      </c>
      <c r="H6" s="22">
        <v>2.803738317757009</v>
      </c>
      <c r="I6" s="22">
        <v>2.5141357027463656</v>
      </c>
      <c r="J6" s="22">
        <v>1.754033081478456</v>
      </c>
      <c r="K6" s="22">
        <v>1.940172697368421</v>
      </c>
      <c r="L6" s="22">
        <v>2.0002041024594344</v>
      </c>
      <c r="M6" s="22">
        <v>1.4258071086668704</v>
      </c>
      <c r="N6" s="22">
        <v>1.342281879194631</v>
      </c>
      <c r="O6" s="22">
        <v>1.8510900863842041</v>
      </c>
    </row>
    <row r="7" spans="1:15" ht="12.75">
      <c r="A7" s="23" t="s">
        <v>36</v>
      </c>
      <c r="B7" s="22">
        <v>0.04081216202428324</v>
      </c>
      <c r="C7" s="22">
        <v>0.04085801838610828</v>
      </c>
      <c r="D7" s="22">
        <v>0.08154112730608501</v>
      </c>
      <c r="E7" s="22">
        <v>0.1107419712070875</v>
      </c>
      <c r="F7" s="22">
        <v>0.09159373091797274</v>
      </c>
      <c r="G7" s="22">
        <v>0.11181134376905874</v>
      </c>
      <c r="H7" s="22">
        <v>0.060950832994717596</v>
      </c>
      <c r="I7" s="22">
        <v>0.0605815831987076</v>
      </c>
      <c r="J7" s="22">
        <v>0.042985501327343266</v>
      </c>
      <c r="K7" s="22">
        <v>0.043379934210526314</v>
      </c>
      <c r="L7" s="22">
        <v>0.051025614858659044</v>
      </c>
      <c r="M7" s="22">
        <v>0.04073734596191058</v>
      </c>
      <c r="N7" s="22">
        <v>0.04067520846044336</v>
      </c>
      <c r="O7" s="22">
        <v>0.06170300287947347</v>
      </c>
    </row>
    <row r="8" spans="1:15" ht="12.75">
      <c r="A8" s="23" t="s">
        <v>35</v>
      </c>
      <c r="B8" s="22">
        <v>0.07142128354249568</v>
      </c>
      <c r="C8" s="22">
        <v>0.08171603677221656</v>
      </c>
      <c r="D8" s="22">
        <v>0.07134848639282439</v>
      </c>
      <c r="E8" s="22">
        <v>0.07047216349541932</v>
      </c>
      <c r="F8" s="22">
        <v>0.06106248727864849</v>
      </c>
      <c r="G8" s="22">
        <v>0.06098800569221386</v>
      </c>
      <c r="H8" s="22">
        <v>0.08126777732629013</v>
      </c>
      <c r="I8" s="22">
        <v>0.07067851373182554</v>
      </c>
      <c r="J8" s="22">
        <v>0.11772513783949355</v>
      </c>
      <c r="K8" s="22">
        <v>0.0815172697368421</v>
      </c>
      <c r="L8" s="22">
        <v>0.08164098377385447</v>
      </c>
      <c r="M8" s="22">
        <v>0.09165902841429881</v>
      </c>
      <c r="N8" s="22">
        <v>0.09151921903599755</v>
      </c>
      <c r="O8" s="22">
        <v>0.08227067050596462</v>
      </c>
    </row>
    <row r="9" spans="1:15" ht="12.75">
      <c r="A9" s="23" t="s">
        <v>34</v>
      </c>
      <c r="B9" s="22">
        <v>0.05101520253035405</v>
      </c>
      <c r="C9" s="22">
        <v>0.06128702757916241</v>
      </c>
      <c r="D9" s="22">
        <v>0.4790541229232494</v>
      </c>
      <c r="E9" s="22">
        <v>0.5335749521796034</v>
      </c>
      <c r="F9" s="22">
        <v>0.5699165479340527</v>
      </c>
      <c r="G9" s="22">
        <v>0.4980687131530798</v>
      </c>
      <c r="H9" s="22">
        <v>0.5180820804550995</v>
      </c>
      <c r="I9" s="22">
        <v>0.6260096930533119</v>
      </c>
      <c r="J9" s="22">
        <v>0.4120890341025117</v>
      </c>
      <c r="K9" s="22">
        <v>0.4106702302631579</v>
      </c>
      <c r="L9" s="22">
        <v>0.09184610674558627</v>
      </c>
      <c r="M9" s="22">
        <v>0.05092168245238823</v>
      </c>
      <c r="N9" s="22">
        <v>0.0508440105755542</v>
      </c>
      <c r="O9" s="22">
        <v>0.08227067050596462</v>
      </c>
    </row>
    <row r="10" spans="1:15" ht="12.75">
      <c r="A10" s="23" t="s">
        <v>91</v>
      </c>
      <c r="B10" s="22">
        <v>0.23466993163962863</v>
      </c>
      <c r="C10" s="22">
        <v>0.18386108273748725</v>
      </c>
      <c r="D10" s="22">
        <v>1.0906125777188869</v>
      </c>
      <c r="E10" s="22">
        <v>1.7718715393134</v>
      </c>
      <c r="F10" s="22">
        <v>1.6893954813759415</v>
      </c>
      <c r="G10" s="22">
        <v>1.3112421223825979</v>
      </c>
      <c r="H10" s="22">
        <v>2.275497765136124</v>
      </c>
      <c r="I10" s="22">
        <v>2.564620355411955</v>
      </c>
      <c r="J10" s="22">
        <v>0.6913416377373902</v>
      </c>
      <c r="K10" s="22">
        <v>0.18390213815789475</v>
      </c>
      <c r="L10" s="22">
        <v>0.10205122971731809</v>
      </c>
      <c r="M10" s="22">
        <v>0.5499541704857929</v>
      </c>
      <c r="N10" s="22">
        <v>0.26438885499288184</v>
      </c>
      <c r="O10" s="22">
        <v>0.06170300287947347</v>
      </c>
    </row>
    <row r="11" spans="1:15" ht="12.75">
      <c r="A11" s="23" t="s">
        <v>92</v>
      </c>
      <c r="B11" s="22">
        <v>7.101316192225283</v>
      </c>
      <c r="C11" s="22">
        <v>6.731358529111339</v>
      </c>
      <c r="D11" s="22">
        <v>5.728264193252472</v>
      </c>
      <c r="E11" s="22">
        <v>5.5169636564985405</v>
      </c>
      <c r="F11" s="22">
        <v>5.577040504783229</v>
      </c>
      <c r="G11" s="22">
        <v>6.017483228298434</v>
      </c>
      <c r="H11" s="22">
        <v>6.166192604632263</v>
      </c>
      <c r="I11" s="22">
        <v>5.957189014539581</v>
      </c>
      <c r="J11" s="22">
        <v>4.9157647539309774</v>
      </c>
      <c r="K11" s="22">
        <v>5.361328125</v>
      </c>
      <c r="L11" s="22">
        <v>6.694560669456067</v>
      </c>
      <c r="M11" s="22">
        <v>5.693044098177004</v>
      </c>
      <c r="N11" s="22">
        <v>5.887736424649176</v>
      </c>
      <c r="O11" s="22">
        <v>6.334841628959277</v>
      </c>
    </row>
    <row r="12" spans="1:15" ht="12.75">
      <c r="A12" s="23" t="s">
        <v>93</v>
      </c>
      <c r="B12" s="22">
        <v>0.06121824303642486</v>
      </c>
      <c r="C12" s="22">
        <v>0.06128702757916241</v>
      </c>
      <c r="D12" s="22">
        <v>0.08154112730608501</v>
      </c>
      <c r="E12" s="22">
        <v>0.06040471156750227</v>
      </c>
      <c r="F12" s="22">
        <v>0.08141664970486465</v>
      </c>
      <c r="G12" s="22">
        <v>0.07115267330758285</v>
      </c>
      <c r="H12" s="22">
        <v>0.05079236082893133</v>
      </c>
      <c r="I12" s="22">
        <v>0.050484652665589665</v>
      </c>
      <c r="J12" s="22">
        <v>0.015826015928119254</v>
      </c>
      <c r="K12" s="22">
        <v>0.030838815789473683</v>
      </c>
      <c r="L12" s="22">
        <v>0.04082049188692723</v>
      </c>
      <c r="M12" s="22">
        <v>0.030553009471432937</v>
      </c>
      <c r="N12" s="22">
        <v>0.03050640634533252</v>
      </c>
      <c r="O12" s="22">
        <v>0.04113533525298231</v>
      </c>
    </row>
    <row r="13" spans="1:15" ht="12.75">
      <c r="A13" s="23" t="s">
        <v>85</v>
      </c>
      <c r="B13" s="22">
        <f>B4*47.9*10000/79.9</f>
        <v>1284.5104436866866</v>
      </c>
      <c r="C13" s="22">
        <f aca="true" t="shared" si="0" ref="C13:O13">C4*47.9*10000/79.9</f>
        <v>1408.425496119383</v>
      </c>
      <c r="D13" s="22">
        <f t="shared" si="0"/>
        <v>1649.830099264076</v>
      </c>
      <c r="E13" s="22">
        <f t="shared" si="0"/>
        <v>1508.857782688443</v>
      </c>
      <c r="F13" s="22">
        <f t="shared" si="0"/>
        <v>1586.2999928416523</v>
      </c>
      <c r="G13" s="22">
        <f t="shared" si="0"/>
        <v>1584.3650873817926</v>
      </c>
      <c r="H13" s="22">
        <f t="shared" si="0"/>
        <v>1461.5994495354055</v>
      </c>
      <c r="I13" s="22">
        <f t="shared" si="0"/>
        <v>1452.7448486698843</v>
      </c>
      <c r="J13" s="22">
        <f t="shared" si="0"/>
        <v>848.3828187317054</v>
      </c>
      <c r="K13" s="22">
        <f t="shared" si="0"/>
        <v>978.0073055958105</v>
      </c>
      <c r="L13" s="22">
        <f t="shared" si="0"/>
        <v>856.5150769516083</v>
      </c>
      <c r="M13" s="22">
        <f t="shared" si="0"/>
        <v>854.7704694010399</v>
      </c>
      <c r="N13" s="22">
        <f t="shared" si="0"/>
        <v>853.4666706374629</v>
      </c>
      <c r="O13" s="22">
        <f t="shared" si="0"/>
        <v>863.1212709840407</v>
      </c>
    </row>
    <row r="14" spans="1:15" ht="12.75">
      <c r="A14" s="23" t="s">
        <v>86</v>
      </c>
      <c r="B14" s="22">
        <f>B6*0.9</f>
        <v>1.0743801652892564</v>
      </c>
      <c r="C14" s="22">
        <f aca="true" t="shared" si="1" ref="C14:O14">C6*0.9</f>
        <v>1.1583248212461699</v>
      </c>
      <c r="D14" s="22">
        <f t="shared" si="1"/>
        <v>3.605137091020283</v>
      </c>
      <c r="E14" s="22">
        <f t="shared" si="1"/>
        <v>3.6786469344608874</v>
      </c>
      <c r="F14" s="22">
        <f t="shared" si="1"/>
        <v>3.6637492367189095</v>
      </c>
      <c r="G14" s="22">
        <f t="shared" si="1"/>
        <v>3.595242935556007</v>
      </c>
      <c r="H14" s="22">
        <f t="shared" si="1"/>
        <v>2.5233644859813085</v>
      </c>
      <c r="I14" s="22">
        <f t="shared" si="1"/>
        <v>2.2627221324717293</v>
      </c>
      <c r="J14" s="22">
        <f t="shared" si="1"/>
        <v>1.5786297733306103</v>
      </c>
      <c r="K14" s="22">
        <f t="shared" si="1"/>
        <v>1.746155427631579</v>
      </c>
      <c r="L14" s="22">
        <f t="shared" si="1"/>
        <v>1.800183692213491</v>
      </c>
      <c r="M14" s="22">
        <f t="shared" si="1"/>
        <v>1.2832263978001834</v>
      </c>
      <c r="N14" s="22">
        <f t="shared" si="1"/>
        <v>1.2080536912751678</v>
      </c>
      <c r="O14" s="22">
        <f t="shared" si="1"/>
        <v>1.6659810777457837</v>
      </c>
    </row>
    <row r="15" spans="1:15" s="34" customFormat="1" ht="12.75">
      <c r="A15" s="25" t="s">
        <v>82</v>
      </c>
      <c r="B15" s="24">
        <v>12.236944071111793</v>
      </c>
      <c r="C15" s="24">
        <v>12.88957594084002</v>
      </c>
      <c r="D15" s="24">
        <v>3.9855754298431516</v>
      </c>
      <c r="E15" s="24">
        <v>3.8628881825568486</v>
      </c>
      <c r="F15" s="24">
        <v>3.3776745717686083</v>
      </c>
      <c r="G15" s="24">
        <v>3.4357696816164878</v>
      </c>
      <c r="H15" s="24">
        <v>6.327635414287903</v>
      </c>
      <c r="I15" s="24">
        <v>6.148763001364019</v>
      </c>
      <c r="J15" s="24">
        <v>13.525909851781757</v>
      </c>
      <c r="K15" s="24">
        <v>8.918437416593662</v>
      </c>
      <c r="L15" s="24">
        <v>8.686009456663284</v>
      </c>
      <c r="M15" s="24">
        <v>13.029702223064179</v>
      </c>
      <c r="N15" s="24">
        <v>13.711107420319458</v>
      </c>
      <c r="O15" s="24">
        <v>9.385633672512268</v>
      </c>
    </row>
    <row r="16" spans="1:15" ht="12.75">
      <c r="A16" s="23" t="s">
        <v>31</v>
      </c>
      <c r="B16" s="22">
        <v>3.507</v>
      </c>
      <c r="C16" s="22">
        <v>0.84</v>
      </c>
      <c r="D16" s="22">
        <v>2.49</v>
      </c>
      <c r="E16" s="22">
        <v>5.48</v>
      </c>
      <c r="F16" s="22">
        <v>3.23</v>
      </c>
      <c r="G16" s="22">
        <v>4.864</v>
      </c>
      <c r="H16" s="22">
        <v>5.59</v>
      </c>
      <c r="I16" s="22">
        <v>4.98</v>
      </c>
      <c r="J16" s="22">
        <v>2.219</v>
      </c>
      <c r="K16" s="22">
        <v>2.698</v>
      </c>
      <c r="L16" s="22">
        <v>0.792</v>
      </c>
      <c r="M16" s="22">
        <v>0.199</v>
      </c>
      <c r="N16" s="22">
        <v>0.72</v>
      </c>
      <c r="O16" s="22">
        <v>2.416</v>
      </c>
    </row>
    <row r="17" spans="1:15" ht="12.75">
      <c r="A17" s="23" t="s">
        <v>30</v>
      </c>
      <c r="B17" s="22">
        <v>0.153</v>
      </c>
      <c r="C17" s="22">
        <v>1.3</v>
      </c>
      <c r="D17" s="22">
        <v>2.09</v>
      </c>
      <c r="E17" s="22">
        <v>2.36</v>
      </c>
      <c r="F17" s="22">
        <v>2.27</v>
      </c>
      <c r="G17" s="22">
        <v>0.994</v>
      </c>
      <c r="H17" s="22">
        <v>2.29</v>
      </c>
      <c r="I17" s="22">
        <v>2.59</v>
      </c>
      <c r="J17" s="22">
        <v>2.392</v>
      </c>
      <c r="K17" s="22">
        <v>1.313</v>
      </c>
      <c r="L17" s="22">
        <v>2.66</v>
      </c>
      <c r="M17" s="22">
        <v>3</v>
      </c>
      <c r="N17" s="22">
        <v>2.63</v>
      </c>
      <c r="O17" s="22">
        <v>0.755</v>
      </c>
    </row>
    <row r="18" spans="1:15" ht="12.75">
      <c r="A18" s="23" t="s">
        <v>29</v>
      </c>
      <c r="B18" s="22">
        <v>7.506</v>
      </c>
      <c r="C18" s="22">
        <v>8.01</v>
      </c>
      <c r="D18" s="22">
        <v>10.6</v>
      </c>
      <c r="E18" s="22">
        <v>12.8</v>
      </c>
      <c r="F18" s="22">
        <v>42.8</v>
      </c>
      <c r="G18" s="22">
        <v>10.497</v>
      </c>
      <c r="H18" s="22">
        <v>11.6</v>
      </c>
      <c r="I18" s="22">
        <v>12</v>
      </c>
      <c r="J18" s="22">
        <v>13.15</v>
      </c>
      <c r="K18" s="22">
        <v>40.965</v>
      </c>
      <c r="L18" s="22">
        <v>47</v>
      </c>
      <c r="M18" s="22">
        <v>38.5</v>
      </c>
      <c r="N18" s="22">
        <v>35.3</v>
      </c>
      <c r="O18" s="22">
        <v>12.82</v>
      </c>
    </row>
    <row r="19" spans="1:15" ht="12.75">
      <c r="A19" s="23" t="s">
        <v>28</v>
      </c>
      <c r="B19" s="22">
        <v>0.419</v>
      </c>
      <c r="C19" s="22">
        <v>1.96</v>
      </c>
      <c r="D19" s="22">
        <v>1.85</v>
      </c>
      <c r="E19" s="22">
        <v>1.94</v>
      </c>
      <c r="F19" s="22">
        <v>1.48</v>
      </c>
      <c r="G19" s="22">
        <v>0.826</v>
      </c>
      <c r="H19" s="22">
        <v>1.33</v>
      </c>
      <c r="I19" s="22">
        <v>1.56</v>
      </c>
      <c r="J19" s="22">
        <v>0.664</v>
      </c>
      <c r="K19" s="22">
        <v>0.833</v>
      </c>
      <c r="L19" s="22">
        <v>2.02</v>
      </c>
      <c r="M19" s="22">
        <v>1.12</v>
      </c>
      <c r="N19" s="22">
        <v>1.31</v>
      </c>
      <c r="O19" s="22">
        <v>0.702</v>
      </c>
    </row>
    <row r="20" spans="1:15" ht="12.75">
      <c r="A20" s="23" t="s">
        <v>27</v>
      </c>
      <c r="B20" s="22">
        <v>0.302</v>
      </c>
      <c r="C20" s="22">
        <v>1.3</v>
      </c>
      <c r="D20" s="22">
        <v>1.05</v>
      </c>
      <c r="E20" s="22">
        <v>2.56</v>
      </c>
      <c r="F20" s="22">
        <v>1.91</v>
      </c>
      <c r="G20" s="22">
        <v>0.914</v>
      </c>
      <c r="H20" s="22">
        <v>1.04</v>
      </c>
      <c r="I20" s="22">
        <v>1.28</v>
      </c>
      <c r="J20" s="22">
        <v>1.81</v>
      </c>
      <c r="K20" s="22">
        <v>1.156</v>
      </c>
      <c r="L20" s="22">
        <v>3.35</v>
      </c>
      <c r="M20" s="22">
        <v>1.26</v>
      </c>
      <c r="N20" s="22">
        <v>1.13</v>
      </c>
      <c r="O20" s="22">
        <v>0.881</v>
      </c>
    </row>
    <row r="21" spans="1:15" ht="12.75">
      <c r="A21" s="23" t="s">
        <v>26</v>
      </c>
      <c r="B21" s="22">
        <v>17.985</v>
      </c>
      <c r="C21" s="22">
        <v>27.1</v>
      </c>
      <c r="D21" s="22">
        <v>36.7</v>
      </c>
      <c r="E21" s="22">
        <v>29.5</v>
      </c>
      <c r="F21" s="22">
        <v>32</v>
      </c>
      <c r="G21" s="22">
        <v>28.406</v>
      </c>
      <c r="H21" s="22">
        <v>32.8</v>
      </c>
      <c r="I21" s="22">
        <v>31.8</v>
      </c>
      <c r="J21" s="22">
        <v>28.869</v>
      </c>
      <c r="K21" s="22">
        <v>26.033</v>
      </c>
      <c r="L21" s="22">
        <v>26.9</v>
      </c>
      <c r="M21" s="22">
        <v>30.1</v>
      </c>
      <c r="N21" s="22">
        <v>30.2</v>
      </c>
      <c r="O21" s="22">
        <v>23.505</v>
      </c>
    </row>
    <row r="22" spans="1:15" ht="12.75">
      <c r="A22" s="23" t="s">
        <v>25</v>
      </c>
      <c r="B22" s="22">
        <v>438.564</v>
      </c>
      <c r="C22" s="22">
        <v>425</v>
      </c>
      <c r="D22" s="22">
        <v>352</v>
      </c>
      <c r="E22" s="22">
        <v>303</v>
      </c>
      <c r="F22" s="22">
        <v>317</v>
      </c>
      <c r="G22" s="22">
        <v>340.459</v>
      </c>
      <c r="H22" s="22">
        <v>395</v>
      </c>
      <c r="I22" s="22">
        <v>375</v>
      </c>
      <c r="J22" s="22">
        <v>452.746</v>
      </c>
      <c r="K22" s="22">
        <v>522.24</v>
      </c>
      <c r="L22" s="22">
        <v>537</v>
      </c>
      <c r="M22" s="22">
        <v>485</v>
      </c>
      <c r="N22" s="22">
        <v>495</v>
      </c>
      <c r="O22" s="22">
        <v>521.253</v>
      </c>
    </row>
    <row r="23" spans="1:15" ht="12.75">
      <c r="A23" s="23" t="s">
        <v>24</v>
      </c>
      <c r="B23" s="22">
        <v>12.909</v>
      </c>
      <c r="C23" s="22">
        <v>11.2</v>
      </c>
      <c r="D23" s="22">
        <v>10.8</v>
      </c>
      <c r="E23" s="22">
        <v>24.7</v>
      </c>
      <c r="F23" s="22">
        <v>12.8</v>
      </c>
      <c r="G23" s="22">
        <v>13.467</v>
      </c>
      <c r="H23" s="22">
        <v>14.8</v>
      </c>
      <c r="I23" s="22">
        <v>15.2</v>
      </c>
      <c r="J23" s="22">
        <v>6.883</v>
      </c>
      <c r="K23" s="22">
        <v>8.259</v>
      </c>
      <c r="L23" s="22">
        <v>9.81</v>
      </c>
      <c r="M23" s="22">
        <v>8.38</v>
      </c>
      <c r="N23" s="22">
        <v>7.83</v>
      </c>
      <c r="O23" s="22">
        <v>8.672</v>
      </c>
    </row>
    <row r="24" spans="1:15" ht="12.75">
      <c r="A24" s="23" t="s">
        <v>23</v>
      </c>
      <c r="B24" s="22">
        <v>80.684</v>
      </c>
      <c r="C24" s="22">
        <v>147</v>
      </c>
      <c r="D24" s="22">
        <v>153</v>
      </c>
      <c r="E24" s="22">
        <v>163</v>
      </c>
      <c r="F24" s="22">
        <v>143</v>
      </c>
      <c r="G24" s="22">
        <v>135.716</v>
      </c>
      <c r="H24" s="22">
        <v>115</v>
      </c>
      <c r="I24" s="22">
        <v>123</v>
      </c>
      <c r="J24" s="22">
        <v>92.335</v>
      </c>
      <c r="K24" s="22">
        <v>122.385</v>
      </c>
      <c r="L24" s="22">
        <v>107</v>
      </c>
      <c r="M24" s="22">
        <v>105</v>
      </c>
      <c r="N24" s="22">
        <v>108</v>
      </c>
      <c r="O24" s="22">
        <v>87.751</v>
      </c>
    </row>
    <row r="25" spans="1:15" ht="12.75">
      <c r="A25" s="23" t="s">
        <v>22</v>
      </c>
      <c r="B25" s="22">
        <v>825.576</v>
      </c>
      <c r="C25" s="22">
        <v>785</v>
      </c>
      <c r="D25" s="22">
        <v>1060</v>
      </c>
      <c r="E25" s="22">
        <v>752</v>
      </c>
      <c r="F25" s="22">
        <v>838</v>
      </c>
      <c r="G25" s="22">
        <v>856.745</v>
      </c>
      <c r="H25" s="22">
        <v>473</v>
      </c>
      <c r="I25" s="22">
        <v>467</v>
      </c>
      <c r="J25" s="22">
        <v>389.113</v>
      </c>
      <c r="K25" s="22">
        <v>455.837</v>
      </c>
      <c r="L25" s="22">
        <v>365</v>
      </c>
      <c r="M25" s="22">
        <v>361</v>
      </c>
      <c r="N25" s="22">
        <v>361</v>
      </c>
      <c r="O25" s="22">
        <v>359.897</v>
      </c>
    </row>
    <row r="26" spans="1:15" ht="12.75">
      <c r="A26" s="23" t="s">
        <v>21</v>
      </c>
      <c r="B26" s="22">
        <v>94.207</v>
      </c>
      <c r="C26" s="22">
        <v>91.9</v>
      </c>
      <c r="D26" s="22">
        <v>87.7</v>
      </c>
      <c r="E26" s="22">
        <v>77.8</v>
      </c>
      <c r="F26" s="22">
        <v>83.1</v>
      </c>
      <c r="G26" s="22">
        <v>79.489</v>
      </c>
      <c r="H26" s="22">
        <v>63.3</v>
      </c>
      <c r="I26" s="22">
        <v>61.9</v>
      </c>
      <c r="J26" s="22">
        <v>79.246</v>
      </c>
      <c r="K26" s="22">
        <v>65.209</v>
      </c>
      <c r="L26" s="22">
        <v>63.4</v>
      </c>
      <c r="M26" s="22">
        <v>69</v>
      </c>
      <c r="N26" s="22">
        <v>66.8</v>
      </c>
      <c r="O26" s="22">
        <v>66.182</v>
      </c>
    </row>
    <row r="27" spans="1:15" ht="12.75">
      <c r="A27" s="23" t="s">
        <v>20</v>
      </c>
      <c r="B27" s="22">
        <v>74.04</v>
      </c>
      <c r="C27" s="22">
        <v>61.7</v>
      </c>
      <c r="D27" s="22">
        <v>90.1</v>
      </c>
      <c r="E27" s="22">
        <v>107</v>
      </c>
      <c r="F27" s="22">
        <v>90.3</v>
      </c>
      <c r="G27" s="22">
        <v>117.224</v>
      </c>
      <c r="H27" s="22">
        <v>119</v>
      </c>
      <c r="I27" s="22">
        <v>117</v>
      </c>
      <c r="J27" s="22">
        <v>30.684</v>
      </c>
      <c r="K27" s="22">
        <v>47.176</v>
      </c>
      <c r="L27" s="22">
        <v>61.4</v>
      </c>
      <c r="M27" s="22">
        <v>47.3</v>
      </c>
      <c r="N27" s="22">
        <v>43.6</v>
      </c>
      <c r="O27" s="22">
        <v>61.865</v>
      </c>
    </row>
    <row r="28" spans="1:15" ht="12.75">
      <c r="A28" s="23" t="s">
        <v>19</v>
      </c>
      <c r="B28" s="22">
        <v>40.907</v>
      </c>
      <c r="C28" s="22">
        <v>63.9</v>
      </c>
      <c r="D28" s="22">
        <v>203</v>
      </c>
      <c r="E28" s="22">
        <v>178</v>
      </c>
      <c r="F28" s="22">
        <v>186</v>
      </c>
      <c r="G28" s="22">
        <v>175.91</v>
      </c>
      <c r="H28" s="22">
        <v>156</v>
      </c>
      <c r="I28" s="22">
        <v>168</v>
      </c>
      <c r="J28" s="22">
        <v>32.275</v>
      </c>
      <c r="K28" s="22">
        <v>38.832</v>
      </c>
      <c r="L28" s="22">
        <v>73.8</v>
      </c>
      <c r="M28" s="22">
        <v>69.3</v>
      </c>
      <c r="N28" s="22">
        <v>53.9</v>
      </c>
      <c r="O28" s="22">
        <v>67.207</v>
      </c>
    </row>
    <row r="29" spans="1:15" ht="12.75">
      <c r="A29" s="23" t="s">
        <v>18</v>
      </c>
      <c r="B29" s="22">
        <v>77.5671202363528</v>
      </c>
      <c r="C29" s="22">
        <v>122.11175095455644</v>
      </c>
      <c r="D29" s="22">
        <v>396</v>
      </c>
      <c r="E29" s="22">
        <v>350</v>
      </c>
      <c r="F29" s="22">
        <v>359</v>
      </c>
      <c r="G29" s="22">
        <v>340.129</v>
      </c>
      <c r="H29" s="22">
        <v>299</v>
      </c>
      <c r="I29" s="22">
        <v>315</v>
      </c>
      <c r="J29" s="22">
        <v>58.91</v>
      </c>
      <c r="K29" s="22">
        <v>50.595</v>
      </c>
      <c r="L29" s="22">
        <v>124</v>
      </c>
      <c r="M29" s="22">
        <v>129</v>
      </c>
      <c r="N29" s="22">
        <v>92.9</v>
      </c>
      <c r="O29" s="22">
        <v>100.59</v>
      </c>
    </row>
    <row r="30" spans="1:15" ht="12.75">
      <c r="A30" s="23" t="s">
        <v>17</v>
      </c>
      <c r="B30" s="22">
        <v>7.686</v>
      </c>
      <c r="C30" s="22">
        <v>12.3</v>
      </c>
      <c r="D30" s="22">
        <v>46.3</v>
      </c>
      <c r="E30" s="22">
        <v>40.9</v>
      </c>
      <c r="F30" s="22">
        <v>42.2</v>
      </c>
      <c r="G30" s="22">
        <v>40.422</v>
      </c>
      <c r="H30" s="22">
        <v>35.6</v>
      </c>
      <c r="I30" s="22">
        <v>37.9</v>
      </c>
      <c r="J30" s="22">
        <v>7.014</v>
      </c>
      <c r="K30" s="22">
        <v>7.072</v>
      </c>
      <c r="L30" s="22">
        <v>15.9</v>
      </c>
      <c r="M30" s="22">
        <v>15.5</v>
      </c>
      <c r="N30" s="22">
        <v>12.1</v>
      </c>
      <c r="O30" s="22">
        <v>13.207</v>
      </c>
    </row>
    <row r="31" spans="1:15" ht="12.75">
      <c r="A31" s="23" t="s">
        <v>16</v>
      </c>
      <c r="B31" s="22">
        <v>26.44</v>
      </c>
      <c r="C31" s="22">
        <v>41.6</v>
      </c>
      <c r="D31" s="22">
        <v>165</v>
      </c>
      <c r="E31" s="22">
        <v>148</v>
      </c>
      <c r="F31" s="22">
        <v>152</v>
      </c>
      <c r="G31" s="22">
        <v>146.035</v>
      </c>
      <c r="H31" s="22">
        <v>129</v>
      </c>
      <c r="I31" s="22">
        <v>139</v>
      </c>
      <c r="J31" s="22">
        <v>25.278</v>
      </c>
      <c r="K31" s="22">
        <v>24.712</v>
      </c>
      <c r="L31" s="22">
        <v>55.9</v>
      </c>
      <c r="M31" s="22">
        <v>54.1</v>
      </c>
      <c r="N31" s="22">
        <v>43.1</v>
      </c>
      <c r="O31" s="22">
        <v>45.894</v>
      </c>
    </row>
    <row r="32" spans="1:15" ht="12.75">
      <c r="A32" s="23" t="s">
        <v>15</v>
      </c>
      <c r="B32" s="22">
        <v>4.807</v>
      </c>
      <c r="C32" s="22">
        <v>7.88</v>
      </c>
      <c r="D32" s="22">
        <v>31.1</v>
      </c>
      <c r="E32" s="22">
        <v>28.5</v>
      </c>
      <c r="F32" s="22">
        <v>28.2</v>
      </c>
      <c r="G32" s="22">
        <v>26.966</v>
      </c>
      <c r="H32" s="22">
        <v>24.1</v>
      </c>
      <c r="I32" s="22">
        <v>26</v>
      </c>
      <c r="J32" s="22">
        <v>5.753</v>
      </c>
      <c r="K32" s="22">
        <v>5.65</v>
      </c>
      <c r="L32" s="22">
        <v>11.9</v>
      </c>
      <c r="M32" s="22">
        <v>10.4</v>
      </c>
      <c r="N32" s="22">
        <v>8.66</v>
      </c>
      <c r="O32" s="22">
        <v>9.674</v>
      </c>
    </row>
    <row r="33" spans="1:15" ht="12.75">
      <c r="A33" s="23" t="s">
        <v>14</v>
      </c>
      <c r="B33" s="22">
        <v>0.094</v>
      </c>
      <c r="C33" s="22">
        <v>0.14</v>
      </c>
      <c r="D33" s="22">
        <v>0.651</v>
      </c>
      <c r="E33" s="22">
        <v>0.697</v>
      </c>
      <c r="F33" s="22">
        <v>0.625</v>
      </c>
      <c r="G33" s="22">
        <v>0.604</v>
      </c>
      <c r="H33" s="22">
        <v>0.641</v>
      </c>
      <c r="I33" s="22">
        <v>0.67</v>
      </c>
      <c r="J33" s="22">
        <v>0.063</v>
      </c>
      <c r="K33" s="22">
        <v>0.077</v>
      </c>
      <c r="L33" s="22">
        <v>0.13</v>
      </c>
      <c r="M33" s="22">
        <v>0.102</v>
      </c>
      <c r="N33" s="22">
        <v>0.0839</v>
      </c>
      <c r="O33" s="22">
        <v>0.111</v>
      </c>
    </row>
    <row r="34" spans="1:15" ht="12.75">
      <c r="A34" s="23" t="s">
        <v>13</v>
      </c>
      <c r="B34" s="22">
        <v>6.759</v>
      </c>
      <c r="C34" s="22">
        <v>10</v>
      </c>
      <c r="D34" s="22">
        <v>27.9</v>
      </c>
      <c r="E34" s="22">
        <v>26.5</v>
      </c>
      <c r="F34" s="22">
        <v>25.8</v>
      </c>
      <c r="G34" s="22">
        <v>26.839</v>
      </c>
      <c r="H34" s="22">
        <v>21.6</v>
      </c>
      <c r="I34" s="22">
        <v>23.4</v>
      </c>
      <c r="J34" s="22">
        <v>6.878</v>
      </c>
      <c r="K34" s="22">
        <v>7.85</v>
      </c>
      <c r="L34" s="22">
        <v>11.8</v>
      </c>
      <c r="M34" s="22">
        <v>10.1</v>
      </c>
      <c r="N34" s="22">
        <v>9.19</v>
      </c>
      <c r="O34" s="22">
        <v>10.471</v>
      </c>
    </row>
    <row r="35" spans="1:15" ht="12.75">
      <c r="A35" s="23" t="s">
        <v>12</v>
      </c>
      <c r="B35" s="22">
        <v>1.727</v>
      </c>
      <c r="C35" s="22">
        <v>2.89</v>
      </c>
      <c r="D35" s="22">
        <v>4.65</v>
      </c>
      <c r="E35" s="22">
        <v>4.78</v>
      </c>
      <c r="F35" s="22">
        <v>4.45</v>
      </c>
      <c r="G35" s="22">
        <v>4.174</v>
      </c>
      <c r="H35" s="22">
        <v>3.64</v>
      </c>
      <c r="I35" s="22">
        <v>3.97</v>
      </c>
      <c r="J35" s="22">
        <v>1.628</v>
      </c>
      <c r="K35" s="22">
        <v>2.22</v>
      </c>
      <c r="L35" s="22">
        <v>2.5</v>
      </c>
      <c r="M35" s="22">
        <v>2.17</v>
      </c>
      <c r="N35" s="22">
        <v>2.09</v>
      </c>
      <c r="O35" s="22">
        <v>2.102</v>
      </c>
    </row>
    <row r="36" spans="1:15" ht="12.75">
      <c r="A36" s="23" t="s">
        <v>11</v>
      </c>
      <c r="B36" s="22">
        <v>13.011</v>
      </c>
      <c r="C36" s="22">
        <v>22.7</v>
      </c>
      <c r="D36" s="22">
        <v>28.4</v>
      </c>
      <c r="E36" s="22">
        <v>29.3</v>
      </c>
      <c r="F36" s="22">
        <v>26.8</v>
      </c>
      <c r="G36" s="22">
        <v>25.019</v>
      </c>
      <c r="H36" s="22">
        <v>21.3</v>
      </c>
      <c r="I36" s="22">
        <v>23.4</v>
      </c>
      <c r="J36" s="22">
        <v>12.946</v>
      </c>
      <c r="K36" s="22">
        <v>17.987</v>
      </c>
      <c r="L36" s="22">
        <v>17.6</v>
      </c>
      <c r="M36" s="22">
        <v>15.9</v>
      </c>
      <c r="N36" s="22">
        <v>16</v>
      </c>
      <c r="O36" s="22">
        <v>14.503</v>
      </c>
    </row>
    <row r="37" spans="1:15" ht="12.75">
      <c r="A37" s="23" t="s">
        <v>10</v>
      </c>
      <c r="B37" s="22">
        <v>2.896</v>
      </c>
      <c r="C37" s="22">
        <v>5.21</v>
      </c>
      <c r="D37" s="22">
        <v>5.88</v>
      </c>
      <c r="E37" s="22">
        <v>5.96</v>
      </c>
      <c r="F37" s="22">
        <v>5.49</v>
      </c>
      <c r="G37" s="22">
        <v>4.934</v>
      </c>
      <c r="H37" s="22">
        <v>4.42</v>
      </c>
      <c r="I37" s="22">
        <v>4.67</v>
      </c>
      <c r="J37" s="22">
        <v>3.071</v>
      </c>
      <c r="K37" s="22">
        <v>4.172</v>
      </c>
      <c r="L37" s="22">
        <v>3.84</v>
      </c>
      <c r="M37" s="22">
        <v>3.65</v>
      </c>
      <c r="N37" s="22">
        <v>3.74</v>
      </c>
      <c r="O37" s="22">
        <v>3.188</v>
      </c>
    </row>
    <row r="38" spans="1:15" ht="12.75">
      <c r="A38" s="23" t="s">
        <v>9</v>
      </c>
      <c r="B38" s="22">
        <v>8.62</v>
      </c>
      <c r="C38" s="22">
        <v>15.9</v>
      </c>
      <c r="D38" s="22">
        <v>17.7</v>
      </c>
      <c r="E38" s="22">
        <v>17.7</v>
      </c>
      <c r="F38" s="22">
        <v>16.4</v>
      </c>
      <c r="G38" s="22">
        <v>14.655</v>
      </c>
      <c r="H38" s="22">
        <v>13</v>
      </c>
      <c r="I38" s="22">
        <v>13.7</v>
      </c>
      <c r="J38" s="22">
        <v>10.062</v>
      </c>
      <c r="K38" s="22">
        <v>12.821</v>
      </c>
      <c r="L38" s="22">
        <v>12.2</v>
      </c>
      <c r="M38" s="22">
        <v>11.6</v>
      </c>
      <c r="N38" s="22">
        <v>12.1</v>
      </c>
      <c r="O38" s="22">
        <v>9.581</v>
      </c>
    </row>
    <row r="39" spans="1:15" ht="12.75">
      <c r="A39" s="23" t="s">
        <v>8</v>
      </c>
      <c r="B39" s="22">
        <v>1.268</v>
      </c>
      <c r="C39" s="22">
        <v>2.48</v>
      </c>
      <c r="D39" s="22">
        <v>2.7</v>
      </c>
      <c r="E39" s="22">
        <v>2.65</v>
      </c>
      <c r="F39" s="22">
        <v>2.48</v>
      </c>
      <c r="G39" s="22">
        <v>2.101</v>
      </c>
      <c r="H39" s="22">
        <v>1.99</v>
      </c>
      <c r="I39" s="22">
        <v>2.04</v>
      </c>
      <c r="J39" s="22">
        <v>1.618</v>
      </c>
      <c r="K39" s="22">
        <v>1.977</v>
      </c>
      <c r="L39" s="22">
        <v>1.94</v>
      </c>
      <c r="M39" s="22">
        <v>1.88</v>
      </c>
      <c r="N39" s="22">
        <v>1.97</v>
      </c>
      <c r="O39" s="22">
        <v>1.452</v>
      </c>
    </row>
    <row r="40" spans="1:15" ht="12.75">
      <c r="A40" s="23" t="s">
        <v>7</v>
      </c>
      <c r="B40" s="22">
        <v>7.609</v>
      </c>
      <c r="C40" s="22">
        <v>15.5</v>
      </c>
      <c r="D40" s="22">
        <v>17.4</v>
      </c>
      <c r="E40" s="22">
        <v>17.1</v>
      </c>
      <c r="F40" s="22">
        <v>16</v>
      </c>
      <c r="G40" s="22">
        <v>12.529</v>
      </c>
      <c r="H40" s="22">
        <v>13</v>
      </c>
      <c r="I40" s="22">
        <v>13</v>
      </c>
      <c r="J40" s="22">
        <v>10.263</v>
      </c>
      <c r="K40" s="22">
        <v>11.949</v>
      </c>
      <c r="L40" s="22">
        <v>12.4</v>
      </c>
      <c r="M40" s="22">
        <v>12.2</v>
      </c>
      <c r="N40" s="22">
        <v>12.7</v>
      </c>
      <c r="O40" s="22">
        <v>8.782</v>
      </c>
    </row>
    <row r="41" spans="1:15" ht="12.75">
      <c r="A41" s="23" t="s">
        <v>6</v>
      </c>
      <c r="B41" s="22">
        <v>1.088</v>
      </c>
      <c r="C41" s="22">
        <v>2.24</v>
      </c>
      <c r="D41" s="22">
        <v>2.45</v>
      </c>
      <c r="E41" s="22">
        <v>2.47</v>
      </c>
      <c r="F41" s="22">
        <v>2.32</v>
      </c>
      <c r="G41" s="22">
        <v>1.815</v>
      </c>
      <c r="H41" s="22">
        <v>1.93</v>
      </c>
      <c r="I41" s="22">
        <v>1.91</v>
      </c>
      <c r="J41" s="22">
        <v>1.449</v>
      </c>
      <c r="K41" s="22">
        <v>1.631</v>
      </c>
      <c r="L41" s="22">
        <v>1.78</v>
      </c>
      <c r="M41" s="22">
        <v>1.75</v>
      </c>
      <c r="N41" s="22">
        <v>1.83</v>
      </c>
      <c r="O41" s="22">
        <v>1.222</v>
      </c>
    </row>
    <row r="42" spans="1:15" ht="12.75">
      <c r="A42" s="23" t="s">
        <v>5</v>
      </c>
      <c r="B42" s="22">
        <v>22.74</v>
      </c>
      <c r="C42" s="22">
        <v>25.1</v>
      </c>
      <c r="D42" s="22">
        <v>30.6</v>
      </c>
      <c r="E42" s="22">
        <v>23.2</v>
      </c>
      <c r="F42" s="22">
        <v>25.1</v>
      </c>
      <c r="G42" s="22">
        <v>22</v>
      </c>
      <c r="H42" s="22">
        <v>15.9</v>
      </c>
      <c r="I42" s="22">
        <v>15.6</v>
      </c>
      <c r="J42" s="22">
        <v>13.529</v>
      </c>
      <c r="K42" s="22">
        <v>14.428</v>
      </c>
      <c r="L42" s="22">
        <v>14.5</v>
      </c>
      <c r="M42" s="22">
        <v>14.4</v>
      </c>
      <c r="N42" s="22">
        <v>14.4</v>
      </c>
      <c r="O42" s="22">
        <v>12.676</v>
      </c>
    </row>
    <row r="43" spans="1:15" ht="12.75">
      <c r="A43" s="23" t="s">
        <v>4</v>
      </c>
      <c r="B43" s="22">
        <v>5.694</v>
      </c>
      <c r="C43" s="22">
        <v>6.31</v>
      </c>
      <c r="D43" s="22">
        <v>7.1</v>
      </c>
      <c r="E43" s="22">
        <v>6.13</v>
      </c>
      <c r="F43" s="22">
        <v>6.28</v>
      </c>
      <c r="G43" s="22">
        <v>5.629</v>
      </c>
      <c r="H43" s="22">
        <v>4.9</v>
      </c>
      <c r="I43" s="22">
        <v>4.77</v>
      </c>
      <c r="J43" s="22">
        <v>5.296</v>
      </c>
      <c r="K43" s="22">
        <v>5.011</v>
      </c>
      <c r="L43" s="22">
        <v>5.68</v>
      </c>
      <c r="M43" s="22">
        <v>5.76</v>
      </c>
      <c r="N43" s="22">
        <v>5.71</v>
      </c>
      <c r="O43" s="22">
        <v>5.072</v>
      </c>
    </row>
    <row r="44" spans="1:15" ht="12.75">
      <c r="A44" s="23" t="s">
        <v>3</v>
      </c>
      <c r="B44" s="22">
        <v>26.519</v>
      </c>
      <c r="C44" s="22">
        <v>41.1</v>
      </c>
      <c r="D44" s="22">
        <v>71.7</v>
      </c>
      <c r="E44" s="22">
        <v>67.5</v>
      </c>
      <c r="F44" s="22">
        <v>66.8</v>
      </c>
      <c r="G44" s="22">
        <v>51.719</v>
      </c>
      <c r="H44" s="22">
        <v>59.3</v>
      </c>
      <c r="I44" s="22">
        <v>58.8</v>
      </c>
      <c r="J44" s="22">
        <v>27.441</v>
      </c>
      <c r="K44" s="22">
        <v>22.417</v>
      </c>
      <c r="L44" s="22">
        <v>39.6</v>
      </c>
      <c r="M44" s="22">
        <v>32.4912</v>
      </c>
      <c r="N44" s="22">
        <v>45.1</v>
      </c>
      <c r="O44" s="22">
        <v>27.898</v>
      </c>
    </row>
    <row r="45" spans="1:15" ht="12.75">
      <c r="A45" s="23" t="s">
        <v>2</v>
      </c>
      <c r="B45" s="23">
        <v>8.023</v>
      </c>
      <c r="C45" s="23">
        <v>10.2</v>
      </c>
      <c r="D45" s="23">
        <v>14</v>
      </c>
      <c r="E45" s="23">
        <v>14.2</v>
      </c>
      <c r="F45" s="23">
        <v>11.6</v>
      </c>
      <c r="G45" s="23">
        <v>10.691</v>
      </c>
      <c r="H45" s="23">
        <v>12.6</v>
      </c>
      <c r="I45" s="23">
        <v>12.8</v>
      </c>
      <c r="J45" s="22">
        <v>13.327</v>
      </c>
      <c r="K45" s="23">
        <v>15.171</v>
      </c>
      <c r="L45" s="23">
        <v>17.5</v>
      </c>
      <c r="M45" s="23">
        <v>14.957600000000001</v>
      </c>
      <c r="N45" s="22">
        <v>14</v>
      </c>
      <c r="O45" s="22">
        <v>14.79</v>
      </c>
    </row>
    <row r="46" spans="1:15" ht="12.75">
      <c r="A46" s="23" t="s">
        <v>1</v>
      </c>
      <c r="B46" s="22">
        <v>0.05041655936146433</v>
      </c>
      <c r="C46" s="22">
        <v>0.04821570950500006</v>
      </c>
      <c r="D46" s="22">
        <v>0.0675650849853515</v>
      </c>
      <c r="E46" s="23">
        <v>0.07753736643757186</v>
      </c>
      <c r="F46" s="22">
        <v>0.07083848184450355</v>
      </c>
      <c r="G46" s="22">
        <v>0.0686387148292402</v>
      </c>
      <c r="H46" s="22">
        <v>0.08589072480017669</v>
      </c>
      <c r="I46" s="22">
        <v>0.08304315391019093</v>
      </c>
      <c r="J46" s="22">
        <v>0.030618641063553113</v>
      </c>
      <c r="K46" s="22">
        <v>0.03534722365472943</v>
      </c>
      <c r="L46" s="22">
        <v>0.033539184833082575</v>
      </c>
      <c r="M46" s="22">
        <v>0.03042611134001298</v>
      </c>
      <c r="N46" s="22">
        <v>0.028752055234914465</v>
      </c>
      <c r="O46" s="22">
        <v>0.03371704397957242</v>
      </c>
    </row>
    <row r="47" spans="1:15" ht="15">
      <c r="A47" s="23" t="s">
        <v>83</v>
      </c>
      <c r="B47" s="32">
        <v>3.8562983098518133</v>
      </c>
      <c r="C47" s="32">
        <v>2.9571253572886893</v>
      </c>
      <c r="D47" s="23">
        <v>8.36849507735584</v>
      </c>
      <c r="E47" s="22">
        <v>7.46662718681373</v>
      </c>
      <c r="F47" s="23">
        <v>8.33860759493671</v>
      </c>
      <c r="G47" s="23">
        <v>10.07104866919717</v>
      </c>
      <c r="H47" s="23">
        <v>8.607594936708862</v>
      </c>
      <c r="I47" s="22">
        <v>9.269717624148004</v>
      </c>
      <c r="J47" s="22">
        <v>2.2557579539955706</v>
      </c>
      <c r="K47" s="22">
        <v>2.3310885609833356</v>
      </c>
      <c r="L47" s="23">
        <v>4.2690894242547985</v>
      </c>
      <c r="M47" s="23">
        <v>4.074496783565055</v>
      </c>
      <c r="N47" s="22">
        <v>3.0442871856207847</v>
      </c>
      <c r="O47" s="23">
        <v>5.489359228264181</v>
      </c>
    </row>
    <row r="48" spans="1:15" ht="15">
      <c r="A48" s="23" t="s">
        <v>84</v>
      </c>
      <c r="B48" s="23">
        <v>0.7348385939432079</v>
      </c>
      <c r="C48" s="22">
        <v>0.5337100698532298</v>
      </c>
      <c r="D48" s="23">
        <v>1.3264535615403978</v>
      </c>
      <c r="E48" s="23">
        <v>1.2819965566796145</v>
      </c>
      <c r="F48" s="22">
        <v>1.3339416058394162</v>
      </c>
      <c r="G48" s="23">
        <v>1.7720950654821452</v>
      </c>
      <c r="H48" s="23">
        <v>1.3745087029758565</v>
      </c>
      <c r="I48" s="23">
        <v>1.489051094890511</v>
      </c>
      <c r="J48" s="22">
        <v>0.5544021907530252</v>
      </c>
      <c r="K48" s="22">
        <v>0.5434695183646475</v>
      </c>
      <c r="L48" s="23">
        <v>0.787222353033514</v>
      </c>
      <c r="M48" s="23">
        <v>0.684855011766583</v>
      </c>
      <c r="N48" s="23">
        <v>0.5986167787420734</v>
      </c>
      <c r="O48" s="22">
        <v>0.9863517557756106</v>
      </c>
    </row>
    <row r="49" ht="12.75">
      <c r="E49" s="23"/>
    </row>
    <row r="50" ht="12.75">
      <c r="E50" s="23"/>
    </row>
    <row r="51" ht="12.75">
      <c r="E51" s="23"/>
    </row>
    <row r="52" ht="12.75">
      <c r="E52" s="23"/>
    </row>
    <row r="53" ht="12.75"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  <row r="67" ht="12.75">
      <c r="E67" s="23"/>
    </row>
    <row r="68" ht="12.75">
      <c r="E68" s="23"/>
    </row>
    <row r="69" ht="12.75">
      <c r="E69" s="23"/>
    </row>
    <row r="70" ht="12.75">
      <c r="E70" s="23"/>
    </row>
    <row r="71" ht="12.75">
      <c r="E71" s="23"/>
    </row>
    <row r="72" ht="12.75">
      <c r="E72" s="23"/>
    </row>
    <row r="73" ht="12.75">
      <c r="E73" s="23"/>
    </row>
    <row r="74" ht="12.75">
      <c r="E74" s="23"/>
    </row>
    <row r="75" ht="12.75"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  <row r="90" ht="12.75">
      <c r="E90" s="23"/>
    </row>
    <row r="91" ht="12.75">
      <c r="E91" s="23"/>
    </row>
    <row r="92" ht="12.75">
      <c r="E92" s="23"/>
    </row>
    <row r="93" ht="12.75">
      <c r="E93" s="23"/>
    </row>
    <row r="94" ht="12.75">
      <c r="E94" s="23"/>
    </row>
    <row r="95" ht="12.75">
      <c r="E95" s="23"/>
    </row>
    <row r="96" ht="12.75">
      <c r="E96" s="23"/>
    </row>
    <row r="97" ht="12.75">
      <c r="E97" s="23"/>
    </row>
    <row r="98" ht="12.75">
      <c r="E98" s="23"/>
    </row>
    <row r="99" ht="12.75">
      <c r="E99" s="23"/>
    </row>
    <row r="100" ht="12.75">
      <c r="E100" s="23"/>
    </row>
    <row r="101" ht="12.75">
      <c r="E101" s="23"/>
    </row>
    <row r="102" ht="12.75">
      <c r="E102" s="23"/>
    </row>
    <row r="103" ht="12.75">
      <c r="E103" s="23"/>
    </row>
    <row r="104" ht="12.75">
      <c r="E104" s="23"/>
    </row>
    <row r="105" ht="12.75">
      <c r="E105" s="23"/>
    </row>
    <row r="106" ht="12.75">
      <c r="E106" s="23"/>
    </row>
    <row r="107" ht="12.75">
      <c r="E107" s="23"/>
    </row>
    <row r="108" ht="12.75">
      <c r="E108" s="23"/>
    </row>
    <row r="109" ht="12.75">
      <c r="E109" s="23"/>
    </row>
    <row r="110" ht="12.75">
      <c r="E110" s="23"/>
    </row>
    <row r="111" ht="12.75">
      <c r="E111" s="23"/>
    </row>
    <row r="112" ht="12.75">
      <c r="E112" s="23"/>
    </row>
    <row r="113" ht="12.75">
      <c r="E113" s="23"/>
    </row>
    <row r="114" ht="12.75">
      <c r="E114" s="23"/>
    </row>
    <row r="115" ht="12.75">
      <c r="E115" s="23"/>
    </row>
    <row r="116" ht="12.75">
      <c r="E116" s="23"/>
    </row>
    <row r="117" ht="12.75">
      <c r="E117" s="23"/>
    </row>
    <row r="118" ht="12.75">
      <c r="E118" s="23"/>
    </row>
    <row r="119" ht="12.75">
      <c r="E119" s="23"/>
    </row>
    <row r="120" ht="12.75">
      <c r="E120" s="23"/>
    </row>
    <row r="121" ht="12.75">
      <c r="E121" s="23"/>
    </row>
    <row r="122" ht="12.75">
      <c r="E122" s="23"/>
    </row>
    <row r="123" ht="12.75">
      <c r="E123" s="23"/>
    </row>
    <row r="124" ht="12.75">
      <c r="E124" s="23"/>
    </row>
    <row r="125" ht="12.75">
      <c r="E125" s="23"/>
    </row>
    <row r="126" ht="12.75">
      <c r="E126" s="23"/>
    </row>
    <row r="127" ht="12.75">
      <c r="E127" s="23"/>
    </row>
    <row r="128" ht="12.75">
      <c r="E128" s="23"/>
    </row>
    <row r="129" ht="12.75">
      <c r="E129" s="23"/>
    </row>
    <row r="130" ht="12.75">
      <c r="E130" s="23"/>
    </row>
    <row r="131" ht="12.75">
      <c r="E131" s="23"/>
    </row>
    <row r="132" ht="12.75">
      <c r="E132" s="23"/>
    </row>
    <row r="133" ht="12.75">
      <c r="E133" s="23"/>
    </row>
    <row r="134" ht="12.75">
      <c r="E134" s="23"/>
    </row>
    <row r="135" ht="12.75">
      <c r="E135" s="23"/>
    </row>
    <row r="136" ht="12.75">
      <c r="E136" s="23"/>
    </row>
    <row r="137" ht="12.75">
      <c r="E137" s="23"/>
    </row>
    <row r="138" ht="12.75">
      <c r="E138" s="23"/>
    </row>
    <row r="139" ht="12.75">
      <c r="E139" s="23"/>
    </row>
    <row r="140" ht="12.75">
      <c r="E140" s="23"/>
    </row>
    <row r="141" ht="12.75">
      <c r="E141" s="23"/>
    </row>
    <row r="142" ht="12.75">
      <c r="E142" s="23"/>
    </row>
    <row r="143" ht="12.75">
      <c r="E143" s="23"/>
    </row>
    <row r="144" ht="12.75">
      <c r="E144" s="23"/>
    </row>
    <row r="145" ht="12.75">
      <c r="E145" s="23"/>
    </row>
    <row r="146" ht="12.75">
      <c r="E146" s="23"/>
    </row>
    <row r="147" ht="12.75">
      <c r="E147" s="23"/>
    </row>
    <row r="148" ht="12.75">
      <c r="E148" s="23"/>
    </row>
    <row r="149" ht="12.75">
      <c r="E149" s="23"/>
    </row>
    <row r="150" ht="12.75">
      <c r="E150" s="23"/>
    </row>
    <row r="151" ht="12.75">
      <c r="E151" s="23"/>
    </row>
    <row r="152" ht="12.75">
      <c r="E152" s="23"/>
    </row>
    <row r="153" ht="12.75">
      <c r="E153" s="23"/>
    </row>
    <row r="154" ht="12.75">
      <c r="E154" s="23"/>
    </row>
    <row r="155" ht="12.75">
      <c r="E155" s="23"/>
    </row>
    <row r="156" ht="12.75">
      <c r="E156" s="23"/>
    </row>
    <row r="157" ht="12.75">
      <c r="E157" s="23"/>
    </row>
    <row r="158" ht="12.75">
      <c r="E158" s="23"/>
    </row>
    <row r="159" ht="12.75">
      <c r="E159" s="23"/>
    </row>
    <row r="160" ht="12.75">
      <c r="E160" s="23"/>
    </row>
    <row r="161" ht="12.75">
      <c r="E161" s="23"/>
    </row>
    <row r="162" ht="12.75">
      <c r="E162" s="23"/>
    </row>
    <row r="163" ht="12.75">
      <c r="E163" s="23"/>
    </row>
    <row r="164" ht="12.75">
      <c r="E164" s="23"/>
    </row>
    <row r="165" ht="12.75">
      <c r="E165" s="23"/>
    </row>
    <row r="166" ht="12.75">
      <c r="E166" s="23"/>
    </row>
    <row r="167" ht="12.75">
      <c r="E167" s="23"/>
    </row>
    <row r="168" ht="12.75">
      <c r="E168" s="23"/>
    </row>
    <row r="169" ht="12.75">
      <c r="E169" s="23"/>
    </row>
    <row r="170" ht="12.75">
      <c r="E170" s="23"/>
    </row>
    <row r="171" ht="12.75">
      <c r="E171" s="23"/>
    </row>
    <row r="172" ht="12.75">
      <c r="E172" s="23"/>
    </row>
    <row r="173" ht="12.75">
      <c r="E173" s="23"/>
    </row>
    <row r="174" ht="12.75">
      <c r="E174" s="23"/>
    </row>
    <row r="175" ht="12.75">
      <c r="E175" s="23"/>
    </row>
    <row r="176" ht="12.75">
      <c r="E176" s="23"/>
    </row>
    <row r="177" ht="12.75">
      <c r="E177" s="23"/>
    </row>
    <row r="178" ht="12.75">
      <c r="E178" s="23"/>
    </row>
    <row r="179" ht="12.75">
      <c r="E179" s="23"/>
    </row>
    <row r="180" ht="12.75">
      <c r="E180" s="23"/>
    </row>
    <row r="181" ht="12.75">
      <c r="E181" s="23"/>
    </row>
    <row r="182" ht="12.75">
      <c r="E182" s="23"/>
    </row>
    <row r="183" ht="12.75">
      <c r="E183" s="23"/>
    </row>
    <row r="184" ht="12.75">
      <c r="E184" s="23"/>
    </row>
    <row r="185" ht="12.75">
      <c r="E185" s="23"/>
    </row>
    <row r="186" ht="12.75">
      <c r="E186" s="23"/>
    </row>
    <row r="187" ht="12.75">
      <c r="E187" s="23"/>
    </row>
    <row r="188" ht="12.75">
      <c r="E188" s="23"/>
    </row>
    <row r="189" ht="12.75">
      <c r="E189" s="23"/>
    </row>
    <row r="190" ht="12.75">
      <c r="E190" s="23"/>
    </row>
    <row r="191" ht="12.75">
      <c r="E191" s="23"/>
    </row>
    <row r="192" ht="12.75">
      <c r="E192" s="23"/>
    </row>
    <row r="193" ht="12.75">
      <c r="E193" s="23"/>
    </row>
    <row r="194" ht="12.75">
      <c r="E194" s="23"/>
    </row>
    <row r="195" ht="12.75">
      <c r="E195" s="23"/>
    </row>
    <row r="196" ht="12.75">
      <c r="E196" s="23"/>
    </row>
    <row r="197" ht="12.75">
      <c r="E197" s="23"/>
    </row>
    <row r="198" ht="12.75">
      <c r="E198" s="23"/>
    </row>
    <row r="199" ht="12.75">
      <c r="E199" s="23"/>
    </row>
    <row r="200" ht="12.75">
      <c r="E200" s="23"/>
    </row>
    <row r="201" ht="12.75">
      <c r="E201" s="23"/>
    </row>
    <row r="202" ht="12.75">
      <c r="E202" s="23"/>
    </row>
    <row r="203" ht="12.75">
      <c r="E203" s="23"/>
    </row>
    <row r="204" ht="12.75">
      <c r="E204" s="23"/>
    </row>
    <row r="205" ht="12.75">
      <c r="E205" s="23"/>
    </row>
    <row r="206" ht="12.75">
      <c r="E206" s="23"/>
    </row>
    <row r="207" ht="12.75">
      <c r="E207" s="23"/>
    </row>
    <row r="208" ht="12.75">
      <c r="E208" s="23"/>
    </row>
    <row r="209" ht="12.75">
      <c r="E209" s="23"/>
    </row>
    <row r="210" ht="12.75">
      <c r="E210" s="23"/>
    </row>
    <row r="211" ht="12.75">
      <c r="E211" s="23"/>
    </row>
    <row r="212" ht="12.75">
      <c r="E212" s="23"/>
    </row>
    <row r="213" ht="12.75">
      <c r="E213" s="23"/>
    </row>
    <row r="214" ht="12.75">
      <c r="E214" s="23"/>
    </row>
    <row r="215" ht="12.75">
      <c r="E215" s="23"/>
    </row>
    <row r="216" ht="12.75">
      <c r="E216" s="23"/>
    </row>
    <row r="217" spans="2:15" ht="12.75">
      <c r="B217" s="22" t="str">
        <f aca="true" t="shared" si="2" ref="B217:N217">B$1</f>
        <v>17TL-24A2</v>
      </c>
      <c r="C217" s="22" t="str">
        <f t="shared" si="2"/>
        <v>17TL-24A3</v>
      </c>
      <c r="D217" s="22" t="str">
        <f t="shared" si="2"/>
        <v>17TL-25A3</v>
      </c>
      <c r="E217" s="22" t="str">
        <f t="shared" si="2"/>
        <v>17TL-25A4</v>
      </c>
      <c r="F217" s="22" t="str">
        <f t="shared" si="2"/>
        <v>17TL-25A5</v>
      </c>
      <c r="G217" s="22" t="str">
        <f t="shared" si="2"/>
        <v>17TL-25A6</v>
      </c>
      <c r="H217" s="22" t="str">
        <f t="shared" si="2"/>
        <v>17TL-25B2</v>
      </c>
      <c r="I217" s="22" t="str">
        <f t="shared" si="2"/>
        <v>17TL-25B3</v>
      </c>
      <c r="J217" s="22" t="str">
        <f t="shared" si="2"/>
        <v>17TL-28A2</v>
      </c>
      <c r="K217" s="22" t="str">
        <f t="shared" si="2"/>
        <v>17TL-28A3</v>
      </c>
      <c r="L217" s="22" t="str">
        <f t="shared" si="2"/>
        <v>17TL-28A4</v>
      </c>
      <c r="M217" s="22" t="str">
        <f t="shared" si="2"/>
        <v>17TL-28A5</v>
      </c>
      <c r="N217" s="22" t="str">
        <f t="shared" si="2"/>
        <v>17TL-28A6</v>
      </c>
      <c r="O217" s="22" t="str">
        <f>O$1</f>
        <v>17TL-28A7</v>
      </c>
    </row>
    <row r="218" spans="2:15" ht="12.75">
      <c r="B218" s="22" t="e">
        <f>#REF!+#REF!</f>
        <v>#REF!</v>
      </c>
      <c r="C218" s="22">
        <f aca="true" t="shared" si="3" ref="C218:I218">B$7+B$9</f>
        <v>0.09182736455463729</v>
      </c>
      <c r="D218" s="22">
        <f t="shared" si="3"/>
        <v>0.10214504596527069</v>
      </c>
      <c r="E218" s="22">
        <f t="shared" si="3"/>
        <v>0.5605952502293344</v>
      </c>
      <c r="F218" s="22">
        <f t="shared" si="3"/>
        <v>0.6443169233866909</v>
      </c>
      <c r="G218" s="22">
        <f t="shared" si="3"/>
        <v>0.6615102788520254</v>
      </c>
      <c r="H218" s="22">
        <f t="shared" si="3"/>
        <v>0.6098800569221385</v>
      </c>
      <c r="I218" s="22">
        <f t="shared" si="3"/>
        <v>0.5790329134498171</v>
      </c>
      <c r="J218" s="22">
        <f>P$7+P$9</f>
        <v>0</v>
      </c>
      <c r="K218" s="22">
        <f>J$7+J$9</f>
        <v>0.45507453542985493</v>
      </c>
      <c r="L218" s="22">
        <f>K$7+K$9</f>
        <v>0.45405016447368424</v>
      </c>
      <c r="M218" s="22">
        <f>L$7+L$9</f>
        <v>0.14287172160424533</v>
      </c>
      <c r="N218" s="22">
        <f>M$7+M$9</f>
        <v>0.09165902841429881</v>
      </c>
      <c r="O218" s="22">
        <f>N$9+N$11</f>
        <v>5.93858043522473</v>
      </c>
    </row>
    <row r="219" ht="12.75">
      <c r="A219" s="33" t="s">
        <v>55</v>
      </c>
    </row>
    <row r="220" ht="12.75">
      <c r="A220" s="33" t="s">
        <v>56</v>
      </c>
    </row>
    <row r="221" spans="1:15" ht="12.75">
      <c r="A221" s="22" t="s">
        <v>73</v>
      </c>
      <c r="B221" s="22">
        <f aca="true" t="shared" si="4" ref="B221:O221">(B$8/40.31)/(B$8/40.31+B$6*0.8998/71.85*(1-0.15))*100</f>
        <v>12.236944071111791</v>
      </c>
      <c r="C221" s="22">
        <f t="shared" si="4"/>
        <v>12.889575940840018</v>
      </c>
      <c r="D221" s="22">
        <f t="shared" si="4"/>
        <v>3.9855754298431516</v>
      </c>
      <c r="E221" s="22">
        <f t="shared" si="4"/>
        <v>3.8628881825568486</v>
      </c>
      <c r="F221" s="22">
        <f t="shared" si="4"/>
        <v>3.3776745717686083</v>
      </c>
      <c r="G221" s="22">
        <f t="shared" si="4"/>
        <v>3.4357696816164878</v>
      </c>
      <c r="H221" s="22">
        <f t="shared" si="4"/>
        <v>6.327635414287905</v>
      </c>
      <c r="I221" s="22">
        <f t="shared" si="4"/>
        <v>6.148763001364019</v>
      </c>
      <c r="J221" s="22">
        <f t="shared" si="4"/>
        <v>13.525909851781753</v>
      </c>
      <c r="K221" s="22">
        <f t="shared" si="4"/>
        <v>8.918437416593662</v>
      </c>
      <c r="L221" s="22">
        <f t="shared" si="4"/>
        <v>8.686009456663284</v>
      </c>
      <c r="M221" s="22">
        <f t="shared" si="4"/>
        <v>13.029702223064179</v>
      </c>
      <c r="N221" s="22">
        <f t="shared" si="4"/>
        <v>13.711107420319454</v>
      </c>
      <c r="O221" s="22">
        <f t="shared" si="4"/>
        <v>9.38563367251227</v>
      </c>
    </row>
    <row r="222" spans="1:15" ht="12.75">
      <c r="A222" s="33" t="s">
        <v>55</v>
      </c>
      <c r="B222" s="26">
        <f aca="true" t="shared" si="5" ref="B222:O222">B$3</f>
        <v>78.43077237016632</v>
      </c>
      <c r="C222" s="26">
        <f t="shared" si="5"/>
        <v>78.34525025536261</v>
      </c>
      <c r="D222" s="26">
        <f t="shared" si="5"/>
        <v>76.47538477219447</v>
      </c>
      <c r="E222" s="26">
        <f t="shared" si="5"/>
        <v>74.2474579683882</v>
      </c>
      <c r="F222" s="26">
        <f t="shared" si="5"/>
        <v>75.90067168736007</v>
      </c>
      <c r="G222" s="26">
        <f t="shared" si="5"/>
        <v>75.76743240496036</v>
      </c>
      <c r="H222" s="26">
        <f t="shared" si="5"/>
        <v>74.83746444534742</v>
      </c>
      <c r="I222" s="26">
        <f t="shared" si="5"/>
        <v>74.94951534733441</v>
      </c>
      <c r="J222" s="26">
        <f t="shared" si="5"/>
        <v>80.71462119665101</v>
      </c>
      <c r="K222" s="26">
        <f t="shared" si="5"/>
        <v>80.35495476973685</v>
      </c>
      <c r="L222" s="26">
        <f t="shared" si="5"/>
        <v>79.9571384835187</v>
      </c>
      <c r="M222" s="26">
        <f t="shared" si="5"/>
        <v>80.44607393828291</v>
      </c>
      <c r="N222" s="26">
        <f t="shared" si="5"/>
        <v>80.80130160667072</v>
      </c>
      <c r="O222" s="26">
        <f t="shared" si="5"/>
        <v>80.7075277663513</v>
      </c>
    </row>
    <row r="223" spans="1:15" ht="12.75">
      <c r="A223" s="33" t="s">
        <v>56</v>
      </c>
      <c r="B223" s="27">
        <f aca="true" t="shared" si="6" ref="B223:O223">B$220</f>
        <v>0</v>
      </c>
      <c r="C223" s="27">
        <f t="shared" si="6"/>
        <v>0</v>
      </c>
      <c r="D223" s="27">
        <f t="shared" si="6"/>
        <v>0</v>
      </c>
      <c r="E223" s="27">
        <f t="shared" si="6"/>
        <v>0</v>
      </c>
      <c r="F223" s="27">
        <f t="shared" si="6"/>
        <v>0</v>
      </c>
      <c r="G223" s="27">
        <f t="shared" si="6"/>
        <v>0</v>
      </c>
      <c r="H223" s="27">
        <f t="shared" si="6"/>
        <v>0</v>
      </c>
      <c r="I223" s="27">
        <f t="shared" si="6"/>
        <v>0</v>
      </c>
      <c r="J223" s="27">
        <f t="shared" si="6"/>
        <v>0</v>
      </c>
      <c r="K223" s="27">
        <f t="shared" si="6"/>
        <v>0</v>
      </c>
      <c r="L223" s="27">
        <f t="shared" si="6"/>
        <v>0</v>
      </c>
      <c r="M223" s="27">
        <f t="shared" si="6"/>
        <v>0</v>
      </c>
      <c r="N223" s="27">
        <f t="shared" si="6"/>
        <v>0</v>
      </c>
      <c r="O223" s="27">
        <f t="shared" si="6"/>
        <v>0</v>
      </c>
    </row>
    <row r="224" spans="1:15" ht="12.75">
      <c r="A224" s="33" t="s">
        <v>55</v>
      </c>
      <c r="B224" s="26">
        <f aca="true" t="shared" si="7" ref="B224:O224">B$3</f>
        <v>78.43077237016632</v>
      </c>
      <c r="C224" s="26">
        <f t="shared" si="7"/>
        <v>78.34525025536261</v>
      </c>
      <c r="D224" s="26">
        <f t="shared" si="7"/>
        <v>76.47538477219447</v>
      </c>
      <c r="E224" s="26">
        <f t="shared" si="7"/>
        <v>74.2474579683882</v>
      </c>
      <c r="F224" s="26">
        <f t="shared" si="7"/>
        <v>75.90067168736007</v>
      </c>
      <c r="G224" s="26">
        <f t="shared" si="7"/>
        <v>75.76743240496036</v>
      </c>
      <c r="H224" s="26">
        <f t="shared" si="7"/>
        <v>74.83746444534742</v>
      </c>
      <c r="I224" s="26">
        <f t="shared" si="7"/>
        <v>74.94951534733441</v>
      </c>
      <c r="J224" s="26">
        <f t="shared" si="7"/>
        <v>80.71462119665101</v>
      </c>
      <c r="K224" s="26">
        <f t="shared" si="7"/>
        <v>80.35495476973685</v>
      </c>
      <c r="L224" s="26">
        <f t="shared" si="7"/>
        <v>79.9571384835187</v>
      </c>
      <c r="M224" s="26">
        <f t="shared" si="7"/>
        <v>80.44607393828291</v>
      </c>
      <c r="N224" s="26">
        <f t="shared" si="7"/>
        <v>80.80130160667072</v>
      </c>
      <c r="O224" s="26">
        <f t="shared" si="7"/>
        <v>80.7075277663513</v>
      </c>
    </row>
    <row r="225" spans="1:15" ht="12.75">
      <c r="A225" s="33" t="s">
        <v>56</v>
      </c>
      <c r="B225" s="27">
        <f aca="true" t="shared" si="8" ref="B225:O225">B$220</f>
        <v>0</v>
      </c>
      <c r="C225" s="27">
        <f t="shared" si="8"/>
        <v>0</v>
      </c>
      <c r="D225" s="27">
        <f t="shared" si="8"/>
        <v>0</v>
      </c>
      <c r="E225" s="27">
        <f t="shared" si="8"/>
        <v>0</v>
      </c>
      <c r="F225" s="27">
        <f t="shared" si="8"/>
        <v>0</v>
      </c>
      <c r="G225" s="27">
        <f t="shared" si="8"/>
        <v>0</v>
      </c>
      <c r="H225" s="27">
        <f t="shared" si="8"/>
        <v>0</v>
      </c>
      <c r="I225" s="27">
        <f t="shared" si="8"/>
        <v>0</v>
      </c>
      <c r="J225" s="27">
        <f t="shared" si="8"/>
        <v>0</v>
      </c>
      <c r="K225" s="27">
        <f t="shared" si="8"/>
        <v>0</v>
      </c>
      <c r="L225" s="27">
        <f t="shared" si="8"/>
        <v>0</v>
      </c>
      <c r="M225" s="27">
        <f t="shared" si="8"/>
        <v>0</v>
      </c>
      <c r="N225" s="27">
        <f t="shared" si="8"/>
        <v>0</v>
      </c>
      <c r="O225" s="27">
        <f t="shared" si="8"/>
        <v>0</v>
      </c>
    </row>
    <row r="226" spans="1:15" ht="12.75">
      <c r="A226" s="33" t="s">
        <v>55</v>
      </c>
      <c r="B226" s="26">
        <f aca="true" t="shared" si="9" ref="B226:O226">B$3</f>
        <v>78.43077237016632</v>
      </c>
      <c r="C226" s="26">
        <f t="shared" si="9"/>
        <v>78.34525025536261</v>
      </c>
      <c r="D226" s="26">
        <f t="shared" si="9"/>
        <v>76.47538477219447</v>
      </c>
      <c r="E226" s="26">
        <f t="shared" si="9"/>
        <v>74.2474579683882</v>
      </c>
      <c r="F226" s="26">
        <f t="shared" si="9"/>
        <v>75.90067168736007</v>
      </c>
      <c r="G226" s="26">
        <f t="shared" si="9"/>
        <v>75.76743240496036</v>
      </c>
      <c r="H226" s="26">
        <f t="shared" si="9"/>
        <v>74.83746444534742</v>
      </c>
      <c r="I226" s="26">
        <f t="shared" si="9"/>
        <v>74.94951534733441</v>
      </c>
      <c r="J226" s="26">
        <f t="shared" si="9"/>
        <v>80.71462119665101</v>
      </c>
      <c r="K226" s="26">
        <f t="shared" si="9"/>
        <v>80.35495476973685</v>
      </c>
      <c r="L226" s="26">
        <f t="shared" si="9"/>
        <v>79.9571384835187</v>
      </c>
      <c r="M226" s="26">
        <f t="shared" si="9"/>
        <v>80.44607393828291</v>
      </c>
      <c r="N226" s="26">
        <f t="shared" si="9"/>
        <v>80.80130160667072</v>
      </c>
      <c r="O226" s="26">
        <f t="shared" si="9"/>
        <v>80.7075277663513</v>
      </c>
    </row>
    <row r="227" spans="1:15" ht="12.75">
      <c r="A227" s="33" t="s">
        <v>56</v>
      </c>
      <c r="B227" s="27">
        <f aca="true" t="shared" si="10" ref="B227:O227">B$220</f>
        <v>0</v>
      </c>
      <c r="C227" s="27">
        <f t="shared" si="10"/>
        <v>0</v>
      </c>
      <c r="D227" s="27">
        <f t="shared" si="10"/>
        <v>0</v>
      </c>
      <c r="E227" s="27">
        <f t="shared" si="10"/>
        <v>0</v>
      </c>
      <c r="F227" s="27">
        <f t="shared" si="10"/>
        <v>0</v>
      </c>
      <c r="G227" s="27">
        <f t="shared" si="10"/>
        <v>0</v>
      </c>
      <c r="H227" s="27">
        <f t="shared" si="10"/>
        <v>0</v>
      </c>
      <c r="I227" s="27">
        <f t="shared" si="10"/>
        <v>0</v>
      </c>
      <c r="J227" s="27">
        <f t="shared" si="10"/>
        <v>0</v>
      </c>
      <c r="K227" s="27">
        <f t="shared" si="10"/>
        <v>0</v>
      </c>
      <c r="L227" s="27">
        <f t="shared" si="10"/>
        <v>0</v>
      </c>
      <c r="M227" s="27">
        <f t="shared" si="10"/>
        <v>0</v>
      </c>
      <c r="N227" s="27">
        <f t="shared" si="10"/>
        <v>0</v>
      </c>
      <c r="O227" s="27">
        <f t="shared" si="10"/>
        <v>0</v>
      </c>
    </row>
    <row r="228" spans="1:15" ht="12.75">
      <c r="A228" s="33" t="s">
        <v>55</v>
      </c>
      <c r="B228" s="26">
        <f aca="true" t="shared" si="11" ref="B228:O228">B$3</f>
        <v>78.43077237016632</v>
      </c>
      <c r="C228" s="26">
        <f t="shared" si="11"/>
        <v>78.34525025536261</v>
      </c>
      <c r="D228" s="26">
        <f t="shared" si="11"/>
        <v>76.47538477219447</v>
      </c>
      <c r="E228" s="26">
        <f t="shared" si="11"/>
        <v>74.2474579683882</v>
      </c>
      <c r="F228" s="26">
        <f t="shared" si="11"/>
        <v>75.90067168736007</v>
      </c>
      <c r="G228" s="26">
        <f t="shared" si="11"/>
        <v>75.76743240496036</v>
      </c>
      <c r="H228" s="26">
        <f t="shared" si="11"/>
        <v>74.83746444534742</v>
      </c>
      <c r="I228" s="26">
        <f t="shared" si="11"/>
        <v>74.94951534733441</v>
      </c>
      <c r="J228" s="26">
        <f t="shared" si="11"/>
        <v>80.71462119665101</v>
      </c>
      <c r="K228" s="26">
        <f t="shared" si="11"/>
        <v>80.35495476973685</v>
      </c>
      <c r="L228" s="26">
        <f t="shared" si="11"/>
        <v>79.9571384835187</v>
      </c>
      <c r="M228" s="26">
        <f t="shared" si="11"/>
        <v>80.44607393828291</v>
      </c>
      <c r="N228" s="26">
        <f t="shared" si="11"/>
        <v>80.80130160667072</v>
      </c>
      <c r="O228" s="26">
        <f t="shared" si="11"/>
        <v>80.7075277663513</v>
      </c>
    </row>
    <row r="229" spans="1:15" ht="12.75">
      <c r="A229" s="33" t="s">
        <v>56</v>
      </c>
      <c r="B229" s="27">
        <f aca="true" t="shared" si="12" ref="B229:O229">B$220</f>
        <v>0</v>
      </c>
      <c r="C229" s="27">
        <f t="shared" si="12"/>
        <v>0</v>
      </c>
      <c r="D229" s="27">
        <f t="shared" si="12"/>
        <v>0</v>
      </c>
      <c r="E229" s="27">
        <f t="shared" si="12"/>
        <v>0</v>
      </c>
      <c r="F229" s="27">
        <f t="shared" si="12"/>
        <v>0</v>
      </c>
      <c r="G229" s="27">
        <f t="shared" si="12"/>
        <v>0</v>
      </c>
      <c r="H229" s="27">
        <f t="shared" si="12"/>
        <v>0</v>
      </c>
      <c r="I229" s="27">
        <f t="shared" si="12"/>
        <v>0</v>
      </c>
      <c r="J229" s="27">
        <f t="shared" si="12"/>
        <v>0</v>
      </c>
      <c r="K229" s="27">
        <f t="shared" si="12"/>
        <v>0</v>
      </c>
      <c r="L229" s="27">
        <f t="shared" si="12"/>
        <v>0</v>
      </c>
      <c r="M229" s="27">
        <f t="shared" si="12"/>
        <v>0</v>
      </c>
      <c r="N229" s="27">
        <f t="shared" si="12"/>
        <v>0</v>
      </c>
      <c r="O229" s="27">
        <f t="shared" si="1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9"/>
  <sheetViews>
    <sheetView tabSelected="1" zoomScale="70" zoomScaleNormal="70" zoomScalePageLayoutView="0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4" sqref="F64"/>
    </sheetView>
  </sheetViews>
  <sheetFormatPr defaultColWidth="8.75390625" defaultRowHeight="14.25"/>
  <cols>
    <col min="1" max="1" width="12.25390625" style="1" customWidth="1"/>
    <col min="2" max="2" width="18.50390625" style="1" bestFit="1" customWidth="1"/>
    <col min="3" max="3" width="12.50390625" style="1" bestFit="1" customWidth="1"/>
    <col min="4" max="4" width="15.125" style="1" bestFit="1" customWidth="1"/>
    <col min="5" max="6" width="12.50390625" style="1" bestFit="1" customWidth="1"/>
    <col min="7" max="7" width="15.125" style="1" bestFit="1" customWidth="1"/>
    <col min="8" max="8" width="12.25390625" style="1" bestFit="1" customWidth="1"/>
    <col min="9" max="9" width="13.875" style="1" bestFit="1" customWidth="1"/>
    <col min="10" max="14" width="12.50390625" style="1" bestFit="1" customWidth="1"/>
    <col min="15" max="15" width="15.125" style="1" bestFit="1" customWidth="1"/>
    <col min="16" max="16384" width="8.75390625" style="1" customWidth="1"/>
  </cols>
  <sheetData>
    <row r="1" spans="1:15" ht="15">
      <c r="A1" s="16" t="s">
        <v>38</v>
      </c>
      <c r="B1" s="19" t="s">
        <v>57</v>
      </c>
      <c r="C1" s="19" t="s">
        <v>58</v>
      </c>
      <c r="D1" s="19" t="s">
        <v>59</v>
      </c>
      <c r="E1" s="19" t="s">
        <v>60</v>
      </c>
      <c r="F1" s="19" t="s">
        <v>61</v>
      </c>
      <c r="G1" s="19" t="s">
        <v>62</v>
      </c>
      <c r="H1" s="19" t="s">
        <v>63</v>
      </c>
      <c r="I1" s="19" t="s">
        <v>64</v>
      </c>
      <c r="J1" s="19" t="s">
        <v>65</v>
      </c>
      <c r="K1" s="19" t="s">
        <v>66</v>
      </c>
      <c r="L1" s="19" t="s">
        <v>67</v>
      </c>
      <c r="M1" s="19" t="s">
        <v>68</v>
      </c>
      <c r="N1" s="19" t="s">
        <v>69</v>
      </c>
      <c r="O1" s="19" t="s">
        <v>70</v>
      </c>
    </row>
    <row r="2" spans="1:15" ht="15">
      <c r="A2" s="2" t="s">
        <v>37</v>
      </c>
      <c r="B2" s="1" t="s">
        <v>94</v>
      </c>
      <c r="C2" s="1" t="s">
        <v>94</v>
      </c>
      <c r="D2" s="1" t="s">
        <v>52</v>
      </c>
      <c r="E2" s="1" t="s">
        <v>52</v>
      </c>
      <c r="F2" s="1" t="s">
        <v>52</v>
      </c>
      <c r="G2" s="1" t="s">
        <v>52</v>
      </c>
      <c r="H2" s="1" t="s">
        <v>52</v>
      </c>
      <c r="I2" s="1" t="s">
        <v>52</v>
      </c>
      <c r="J2" s="1" t="s">
        <v>94</v>
      </c>
      <c r="K2" s="1" t="s">
        <v>94</v>
      </c>
      <c r="L2" s="1" t="s">
        <v>94</v>
      </c>
      <c r="M2" s="1" t="s">
        <v>94</v>
      </c>
      <c r="N2" s="1" t="s">
        <v>94</v>
      </c>
      <c r="O2" s="1" t="s">
        <v>94</v>
      </c>
    </row>
    <row r="3" spans="1:15" ht="15">
      <c r="A3" s="14" t="s">
        <v>53</v>
      </c>
      <c r="B3" s="15" t="s">
        <v>95</v>
      </c>
      <c r="C3" s="15"/>
      <c r="D3" s="15" t="s">
        <v>96</v>
      </c>
      <c r="E3" s="15"/>
      <c r="F3" s="15"/>
      <c r="G3" s="15"/>
      <c r="H3" s="15" t="s">
        <v>96</v>
      </c>
      <c r="I3" s="15"/>
      <c r="J3" s="15" t="s">
        <v>97</v>
      </c>
      <c r="K3" s="15"/>
      <c r="L3" s="15"/>
      <c r="M3" s="15"/>
      <c r="N3" s="15"/>
      <c r="O3" s="15"/>
    </row>
    <row r="4" spans="1:15" s="4" customFormat="1" ht="18">
      <c r="A4" s="3" t="s">
        <v>39</v>
      </c>
      <c r="B4" s="5">
        <v>76.87</v>
      </c>
      <c r="C4" s="5">
        <v>76.7</v>
      </c>
      <c r="D4" s="5">
        <v>75.03</v>
      </c>
      <c r="E4" s="5">
        <v>73.75</v>
      </c>
      <c r="F4" s="5">
        <v>74.58</v>
      </c>
      <c r="G4" s="5">
        <v>74.54</v>
      </c>
      <c r="H4" s="5">
        <v>73.67</v>
      </c>
      <c r="I4" s="5">
        <v>74.23</v>
      </c>
      <c r="J4" s="5">
        <v>79.0519</v>
      </c>
      <c r="K4" s="5">
        <v>78.1693</v>
      </c>
      <c r="L4" s="5">
        <v>78.35</v>
      </c>
      <c r="M4" s="5">
        <v>78.99</v>
      </c>
      <c r="N4" s="5">
        <v>79.46</v>
      </c>
      <c r="O4" s="19">
        <v>78.48</v>
      </c>
    </row>
    <row r="5" spans="1:15" s="4" customFormat="1" ht="18">
      <c r="A5" s="3" t="s">
        <v>40</v>
      </c>
      <c r="B5" s="5">
        <v>0.21</v>
      </c>
      <c r="C5" s="5">
        <v>0.23</v>
      </c>
      <c r="D5" s="5">
        <v>0.27</v>
      </c>
      <c r="E5" s="5">
        <v>0.25</v>
      </c>
      <c r="F5" s="5">
        <v>0.26</v>
      </c>
      <c r="G5" s="5">
        <v>0.26</v>
      </c>
      <c r="H5" s="5">
        <v>0.24</v>
      </c>
      <c r="I5" s="5">
        <v>0.24</v>
      </c>
      <c r="J5" s="5">
        <v>0.1386</v>
      </c>
      <c r="K5" s="5">
        <v>0.1587</v>
      </c>
      <c r="L5" s="5">
        <v>0.14</v>
      </c>
      <c r="M5" s="5">
        <v>0.14</v>
      </c>
      <c r="N5" s="5">
        <v>0.14</v>
      </c>
      <c r="O5" s="5">
        <v>0.14</v>
      </c>
    </row>
    <row r="6" spans="1:15" s="4" customFormat="1" ht="18">
      <c r="A6" s="3" t="s">
        <v>41</v>
      </c>
      <c r="B6" s="5">
        <v>12.33</v>
      </c>
      <c r="C6" s="5">
        <v>12.71</v>
      </c>
      <c r="D6" s="5">
        <v>11.48</v>
      </c>
      <c r="E6" s="5">
        <v>13.26</v>
      </c>
      <c r="F6" s="5">
        <v>11.49</v>
      </c>
      <c r="G6" s="5">
        <v>11.72</v>
      </c>
      <c r="H6" s="5">
        <v>12.77</v>
      </c>
      <c r="I6" s="5">
        <v>12.85</v>
      </c>
      <c r="J6" s="5">
        <v>10.9663</v>
      </c>
      <c r="K6" s="5">
        <v>11.1218</v>
      </c>
      <c r="L6" s="5">
        <v>10.61</v>
      </c>
      <c r="M6" s="5">
        <v>11.31</v>
      </c>
      <c r="N6" s="5">
        <v>11.17</v>
      </c>
      <c r="O6" s="5">
        <v>10.35</v>
      </c>
    </row>
    <row r="7" spans="1:15" s="4" customFormat="1" ht="18">
      <c r="A7" s="3" t="s">
        <v>42</v>
      </c>
      <c r="B7" s="5">
        <v>1.17</v>
      </c>
      <c r="C7" s="5">
        <v>1.26</v>
      </c>
      <c r="D7" s="5">
        <v>3.93</v>
      </c>
      <c r="E7" s="5">
        <v>4.06</v>
      </c>
      <c r="F7" s="5">
        <v>4</v>
      </c>
      <c r="G7" s="5">
        <v>3.93</v>
      </c>
      <c r="H7" s="5">
        <v>2.76</v>
      </c>
      <c r="I7" s="5">
        <v>2.49</v>
      </c>
      <c r="J7" s="5">
        <v>1.7179</v>
      </c>
      <c r="K7" s="5">
        <v>1.8874</v>
      </c>
      <c r="L7" s="5">
        <v>1.96</v>
      </c>
      <c r="M7" s="5">
        <v>1.4</v>
      </c>
      <c r="N7" s="5">
        <v>1.32</v>
      </c>
      <c r="O7" s="5">
        <v>1.8</v>
      </c>
    </row>
    <row r="8" spans="1:15" s="4" customFormat="1" ht="15">
      <c r="A8" s="3" t="s">
        <v>36</v>
      </c>
      <c r="B8" s="5">
        <v>0.04</v>
      </c>
      <c r="C8" s="5">
        <v>0.04</v>
      </c>
      <c r="D8" s="5">
        <v>0.08</v>
      </c>
      <c r="E8" s="5">
        <v>0.11</v>
      </c>
      <c r="F8" s="5">
        <v>0.09</v>
      </c>
      <c r="G8" s="5">
        <v>0.11</v>
      </c>
      <c r="H8" s="5">
        <v>0.06</v>
      </c>
      <c r="I8" s="5">
        <v>0.06</v>
      </c>
      <c r="J8" s="5">
        <v>0.0421</v>
      </c>
      <c r="K8" s="5">
        <v>0.0422</v>
      </c>
      <c r="L8" s="5">
        <v>0.05</v>
      </c>
      <c r="M8" s="5">
        <v>0.04</v>
      </c>
      <c r="N8" s="5">
        <v>0.04</v>
      </c>
      <c r="O8" s="5">
        <v>0.06</v>
      </c>
    </row>
    <row r="9" spans="1:15" s="4" customFormat="1" ht="15">
      <c r="A9" s="3" t="s">
        <v>35</v>
      </c>
      <c r="B9" s="5">
        <v>0.07</v>
      </c>
      <c r="C9" s="5">
        <v>0.08</v>
      </c>
      <c r="D9" s="5">
        <v>0.07</v>
      </c>
      <c r="E9" s="5">
        <v>0.07</v>
      </c>
      <c r="F9" s="5">
        <v>0.06</v>
      </c>
      <c r="G9" s="5">
        <v>0.06</v>
      </c>
      <c r="H9" s="5">
        <v>0.08</v>
      </c>
      <c r="I9" s="5">
        <v>0.07</v>
      </c>
      <c r="J9" s="5">
        <v>0.1153</v>
      </c>
      <c r="K9" s="5">
        <v>0.0793</v>
      </c>
      <c r="L9" s="5">
        <v>0.08</v>
      </c>
      <c r="M9" s="5">
        <v>0.09</v>
      </c>
      <c r="N9" s="5">
        <v>0.09</v>
      </c>
      <c r="O9" s="5">
        <v>0.08</v>
      </c>
    </row>
    <row r="10" spans="1:15" s="4" customFormat="1" ht="15">
      <c r="A10" s="3" t="s">
        <v>34</v>
      </c>
      <c r="B10" s="5">
        <v>0.05</v>
      </c>
      <c r="C10" s="5">
        <v>0.06</v>
      </c>
      <c r="D10" s="5">
        <v>0.47</v>
      </c>
      <c r="E10" s="5">
        <v>0.53</v>
      </c>
      <c r="F10" s="5">
        <v>0.56</v>
      </c>
      <c r="G10" s="5">
        <v>0.49</v>
      </c>
      <c r="H10" s="5">
        <v>0.51</v>
      </c>
      <c r="I10" s="5">
        <v>0.62</v>
      </c>
      <c r="J10" s="5">
        <v>0.4036</v>
      </c>
      <c r="K10" s="5">
        <v>0.3995</v>
      </c>
      <c r="L10" s="5">
        <v>0.09</v>
      </c>
      <c r="M10" s="5">
        <v>0.05</v>
      </c>
      <c r="N10" s="5">
        <v>0.05</v>
      </c>
      <c r="O10" s="5">
        <v>0.08</v>
      </c>
    </row>
    <row r="11" spans="1:15" s="4" customFormat="1" ht="18">
      <c r="A11" s="3" t="s">
        <v>43</v>
      </c>
      <c r="B11" s="5">
        <v>0.23</v>
      </c>
      <c r="C11" s="5">
        <v>0.18</v>
      </c>
      <c r="D11" s="5">
        <v>1.07</v>
      </c>
      <c r="E11" s="5">
        <v>1.76</v>
      </c>
      <c r="F11" s="5">
        <v>1.66</v>
      </c>
      <c r="G11" s="5">
        <v>1.29</v>
      </c>
      <c r="H11" s="5">
        <v>2.24</v>
      </c>
      <c r="I11" s="5">
        <v>2.54</v>
      </c>
      <c r="J11" s="5">
        <v>0.6771</v>
      </c>
      <c r="K11" s="5">
        <v>0.1789</v>
      </c>
      <c r="L11" s="5">
        <v>0.1</v>
      </c>
      <c r="M11" s="5">
        <v>0.54</v>
      </c>
      <c r="N11" s="5">
        <v>0.26</v>
      </c>
      <c r="O11" s="5">
        <v>0.06</v>
      </c>
    </row>
    <row r="12" spans="1:15" s="4" customFormat="1" ht="18">
      <c r="A12" s="3" t="s">
        <v>44</v>
      </c>
      <c r="B12" s="5">
        <v>6.96</v>
      </c>
      <c r="C12" s="5">
        <v>6.59</v>
      </c>
      <c r="D12" s="5">
        <v>5.62</v>
      </c>
      <c r="E12" s="5">
        <v>5.48</v>
      </c>
      <c r="F12" s="5">
        <v>5.48</v>
      </c>
      <c r="G12" s="5">
        <v>5.92</v>
      </c>
      <c r="H12" s="5">
        <v>6.07</v>
      </c>
      <c r="I12" s="5">
        <v>5.9</v>
      </c>
      <c r="J12" s="5">
        <v>4.8145</v>
      </c>
      <c r="K12" s="5">
        <v>5.2155</v>
      </c>
      <c r="L12" s="5">
        <v>6.56</v>
      </c>
      <c r="M12" s="5">
        <v>5.59</v>
      </c>
      <c r="N12" s="5">
        <v>5.79</v>
      </c>
      <c r="O12" s="5">
        <v>6.16</v>
      </c>
    </row>
    <row r="13" spans="1:15" s="4" customFormat="1" ht="15.75" customHeight="1">
      <c r="A13" s="3" t="s">
        <v>45</v>
      </c>
      <c r="B13" s="5">
        <v>0.06</v>
      </c>
      <c r="C13" s="5">
        <v>0.06</v>
      </c>
      <c r="D13" s="5">
        <v>0.08</v>
      </c>
      <c r="E13" s="5">
        <v>0.06</v>
      </c>
      <c r="F13" s="5">
        <v>0.08</v>
      </c>
      <c r="G13" s="5">
        <v>0.07</v>
      </c>
      <c r="H13" s="5">
        <v>0.05</v>
      </c>
      <c r="I13" s="5">
        <v>0.05</v>
      </c>
      <c r="J13" s="5">
        <v>0.0155</v>
      </c>
      <c r="K13" s="5">
        <v>0.03</v>
      </c>
      <c r="L13" s="5">
        <v>0.04</v>
      </c>
      <c r="M13" s="5">
        <v>0.03</v>
      </c>
      <c r="N13" s="5">
        <v>0.03</v>
      </c>
      <c r="O13" s="5">
        <v>0.04</v>
      </c>
    </row>
    <row r="14" spans="1:15" s="5" customFormat="1" ht="15">
      <c r="A14" s="11" t="s">
        <v>33</v>
      </c>
      <c r="B14" s="5">
        <v>1.23</v>
      </c>
      <c r="C14" s="5">
        <v>1.68</v>
      </c>
      <c r="D14" s="5">
        <v>0.95</v>
      </c>
      <c r="E14" s="5">
        <v>1.15</v>
      </c>
      <c r="F14" s="5">
        <v>0.84</v>
      </c>
      <c r="G14" s="5">
        <v>0.8</v>
      </c>
      <c r="H14" s="5">
        <v>0.67</v>
      </c>
      <c r="I14" s="5">
        <v>0.68</v>
      </c>
      <c r="J14" s="5">
        <v>1.74</v>
      </c>
      <c r="K14" s="5">
        <v>1.34</v>
      </c>
      <c r="L14" s="5">
        <v>1.16</v>
      </c>
      <c r="M14" s="5">
        <v>1.09</v>
      </c>
      <c r="N14" s="5">
        <v>1.09</v>
      </c>
      <c r="O14" s="5">
        <v>1.12</v>
      </c>
    </row>
    <row r="15" spans="1:15" s="4" customFormat="1" ht="15">
      <c r="A15" s="3" t="s">
        <v>32</v>
      </c>
      <c r="B15" s="5">
        <v>99.24</v>
      </c>
      <c r="C15" s="5">
        <v>99.58</v>
      </c>
      <c r="D15" s="5">
        <v>99.06</v>
      </c>
      <c r="E15" s="5">
        <v>100.48</v>
      </c>
      <c r="F15" s="5">
        <v>99.1</v>
      </c>
      <c r="G15" s="5">
        <v>99.18</v>
      </c>
      <c r="H15" s="5">
        <v>99.11</v>
      </c>
      <c r="I15" s="5">
        <v>99.72</v>
      </c>
      <c r="J15" s="5">
        <v>99.68</v>
      </c>
      <c r="K15" s="5">
        <v>98.62</v>
      </c>
      <c r="L15" s="5">
        <v>99.15</v>
      </c>
      <c r="M15" s="5">
        <v>99.28</v>
      </c>
      <c r="N15" s="5">
        <v>99.43</v>
      </c>
      <c r="O15" s="5">
        <v>98.36</v>
      </c>
    </row>
    <row r="16" spans="1:15" s="7" customFormat="1" ht="15">
      <c r="A16" s="13" t="s">
        <v>54</v>
      </c>
      <c r="B16" s="7">
        <v>12.236944071111793</v>
      </c>
      <c r="C16" s="7">
        <v>12.88957594084002</v>
      </c>
      <c r="D16" s="7">
        <v>3.9855754298431516</v>
      </c>
      <c r="E16" s="7">
        <v>3.8628881825568486</v>
      </c>
      <c r="F16" s="7">
        <v>3.3776745717686083</v>
      </c>
      <c r="G16" s="7">
        <v>3.4357696816164878</v>
      </c>
      <c r="H16" s="7">
        <v>6.327635414287903</v>
      </c>
      <c r="I16" s="7">
        <v>6.148763001364019</v>
      </c>
      <c r="J16" s="6">
        <v>13.525909851781757</v>
      </c>
      <c r="K16" s="7">
        <v>8.918437416593662</v>
      </c>
      <c r="L16" s="7">
        <v>8.686009456663284</v>
      </c>
      <c r="M16" s="7">
        <v>13.029702223064179</v>
      </c>
      <c r="N16" s="6">
        <v>13.711107420319458</v>
      </c>
      <c r="O16" s="6">
        <v>9.385633672512268</v>
      </c>
    </row>
    <row r="17" spans="1:15" s="5" customFormat="1" ht="15">
      <c r="A17" s="11" t="s">
        <v>31</v>
      </c>
      <c r="B17" s="5">
        <v>3.507</v>
      </c>
      <c r="C17" s="5">
        <v>0.84</v>
      </c>
      <c r="D17" s="5">
        <v>2.49</v>
      </c>
      <c r="E17" s="5">
        <v>5.48</v>
      </c>
      <c r="F17" s="5">
        <v>3.23</v>
      </c>
      <c r="G17" s="5">
        <v>4.864</v>
      </c>
      <c r="H17" s="5">
        <v>5.59</v>
      </c>
      <c r="I17" s="5">
        <v>4.98</v>
      </c>
      <c r="J17" s="5">
        <v>2.219</v>
      </c>
      <c r="K17" s="5">
        <v>2.698</v>
      </c>
      <c r="L17" s="5">
        <v>0.792</v>
      </c>
      <c r="M17" s="5">
        <v>0.199</v>
      </c>
      <c r="N17" s="5">
        <v>0.72</v>
      </c>
      <c r="O17" s="5">
        <v>2.416</v>
      </c>
    </row>
    <row r="18" spans="1:15" s="5" customFormat="1" ht="15">
      <c r="A18" s="11" t="s">
        <v>30</v>
      </c>
      <c r="B18" s="5">
        <v>0.153</v>
      </c>
      <c r="C18" s="5">
        <v>1.3</v>
      </c>
      <c r="D18" s="5">
        <v>2.09</v>
      </c>
      <c r="E18" s="5">
        <v>2.36</v>
      </c>
      <c r="F18" s="5">
        <v>2.27</v>
      </c>
      <c r="G18" s="5">
        <v>0.994</v>
      </c>
      <c r="H18" s="5">
        <v>2.29</v>
      </c>
      <c r="I18" s="5">
        <v>2.59</v>
      </c>
      <c r="J18" s="5">
        <v>2.392</v>
      </c>
      <c r="K18" s="5">
        <v>1.313</v>
      </c>
      <c r="L18" s="5">
        <v>2.66</v>
      </c>
      <c r="M18" s="5">
        <v>3</v>
      </c>
      <c r="N18" s="5">
        <v>2.63</v>
      </c>
      <c r="O18" s="5">
        <v>0.755</v>
      </c>
    </row>
    <row r="19" spans="1:15" s="5" customFormat="1" ht="15">
      <c r="A19" s="11" t="s">
        <v>29</v>
      </c>
      <c r="B19" s="5">
        <v>7.506</v>
      </c>
      <c r="C19" s="5">
        <v>8.01</v>
      </c>
      <c r="D19" s="6">
        <v>10.6</v>
      </c>
      <c r="E19" s="6">
        <v>12.8</v>
      </c>
      <c r="F19" s="6">
        <v>42.8</v>
      </c>
      <c r="G19" s="6">
        <v>10.497</v>
      </c>
      <c r="H19" s="6">
        <v>11.6</v>
      </c>
      <c r="I19" s="6">
        <v>12</v>
      </c>
      <c r="J19" s="6">
        <v>13.15</v>
      </c>
      <c r="K19" s="6">
        <v>40.965</v>
      </c>
      <c r="L19" s="6">
        <v>47</v>
      </c>
      <c r="M19" s="6">
        <v>38.5</v>
      </c>
      <c r="N19" s="6">
        <v>35.3</v>
      </c>
      <c r="O19" s="6">
        <v>12.82</v>
      </c>
    </row>
    <row r="20" spans="1:15" s="5" customFormat="1" ht="15">
      <c r="A20" s="11" t="s">
        <v>28</v>
      </c>
      <c r="B20" s="5">
        <v>0.419</v>
      </c>
      <c r="C20" s="5">
        <v>1.96</v>
      </c>
      <c r="D20" s="5">
        <v>1.85</v>
      </c>
      <c r="E20" s="5">
        <v>1.94</v>
      </c>
      <c r="F20" s="5">
        <v>1.48</v>
      </c>
      <c r="G20" s="5">
        <v>0.826</v>
      </c>
      <c r="H20" s="5">
        <v>1.33</v>
      </c>
      <c r="I20" s="5">
        <v>1.56</v>
      </c>
      <c r="J20" s="5">
        <v>0.664</v>
      </c>
      <c r="K20" s="5">
        <v>0.833</v>
      </c>
      <c r="L20" s="5">
        <v>2.02</v>
      </c>
      <c r="M20" s="5">
        <v>1.12</v>
      </c>
      <c r="N20" s="5">
        <v>1.31</v>
      </c>
      <c r="O20" s="5">
        <v>0.702</v>
      </c>
    </row>
    <row r="21" spans="1:15" s="5" customFormat="1" ht="15">
      <c r="A21" s="11" t="s">
        <v>27</v>
      </c>
      <c r="B21" s="5">
        <v>0.302</v>
      </c>
      <c r="C21" s="5">
        <v>1.3</v>
      </c>
      <c r="D21" s="5">
        <v>1.05</v>
      </c>
      <c r="E21" s="5">
        <v>2.56</v>
      </c>
      <c r="F21" s="5">
        <v>1.91</v>
      </c>
      <c r="G21" s="5">
        <v>0.914</v>
      </c>
      <c r="H21" s="5">
        <v>1.04</v>
      </c>
      <c r="I21" s="5">
        <v>1.28</v>
      </c>
      <c r="J21" s="5">
        <v>1.81</v>
      </c>
      <c r="K21" s="5">
        <v>1.156</v>
      </c>
      <c r="L21" s="5">
        <v>3.35</v>
      </c>
      <c r="M21" s="5">
        <v>1.26</v>
      </c>
      <c r="N21" s="5">
        <v>1.13</v>
      </c>
      <c r="O21" s="5">
        <v>0.881</v>
      </c>
    </row>
    <row r="22" spans="1:15" s="5" customFormat="1" ht="15">
      <c r="A22" s="11" t="s">
        <v>26</v>
      </c>
      <c r="B22" s="6">
        <v>17.985</v>
      </c>
      <c r="C22" s="6">
        <v>27.1</v>
      </c>
      <c r="D22" s="6">
        <v>36.7</v>
      </c>
      <c r="E22" s="6">
        <v>29.5</v>
      </c>
      <c r="F22" s="6">
        <v>32</v>
      </c>
      <c r="G22" s="6">
        <v>28.406</v>
      </c>
      <c r="H22" s="6">
        <v>32.8</v>
      </c>
      <c r="I22" s="6">
        <v>31.8</v>
      </c>
      <c r="J22" s="6">
        <v>28.869</v>
      </c>
      <c r="K22" s="6">
        <v>26.033</v>
      </c>
      <c r="L22" s="6">
        <v>26.9</v>
      </c>
      <c r="M22" s="6">
        <v>30.1</v>
      </c>
      <c r="N22" s="6">
        <v>30.2</v>
      </c>
      <c r="O22" s="6">
        <v>23.505</v>
      </c>
    </row>
    <row r="23" spans="1:15" s="6" customFormat="1" ht="13.5" customHeight="1">
      <c r="A23" s="12" t="s">
        <v>25</v>
      </c>
      <c r="B23" s="7">
        <v>438.564</v>
      </c>
      <c r="C23" s="7">
        <v>425</v>
      </c>
      <c r="D23" s="7">
        <v>352</v>
      </c>
      <c r="E23" s="7">
        <v>303</v>
      </c>
      <c r="F23" s="7">
        <v>317</v>
      </c>
      <c r="G23" s="7">
        <v>340.459</v>
      </c>
      <c r="H23" s="7">
        <v>395</v>
      </c>
      <c r="I23" s="7">
        <v>375</v>
      </c>
      <c r="J23" s="7">
        <v>452.746</v>
      </c>
      <c r="K23" s="7">
        <v>522.24</v>
      </c>
      <c r="L23" s="7">
        <v>537</v>
      </c>
      <c r="M23" s="7">
        <v>485</v>
      </c>
      <c r="N23" s="7">
        <v>495</v>
      </c>
      <c r="O23" s="7">
        <v>521.253</v>
      </c>
    </row>
    <row r="24" spans="1:15" s="7" customFormat="1" ht="15">
      <c r="A24" s="13" t="s">
        <v>24</v>
      </c>
      <c r="B24" s="6">
        <v>12.909</v>
      </c>
      <c r="C24" s="6">
        <v>11.2</v>
      </c>
      <c r="D24" s="6">
        <v>10.8</v>
      </c>
      <c r="E24" s="6">
        <v>24.7</v>
      </c>
      <c r="F24" s="6">
        <v>12.8</v>
      </c>
      <c r="G24" s="6">
        <v>13.467</v>
      </c>
      <c r="H24" s="6">
        <v>14.8</v>
      </c>
      <c r="I24" s="6">
        <v>15.2</v>
      </c>
      <c r="J24" s="5">
        <v>6.883</v>
      </c>
      <c r="K24" s="5">
        <v>8.259</v>
      </c>
      <c r="L24" s="5">
        <v>9.81</v>
      </c>
      <c r="M24" s="5">
        <v>8.38</v>
      </c>
      <c r="N24" s="5">
        <v>7.83</v>
      </c>
      <c r="O24" s="5">
        <v>8.672</v>
      </c>
    </row>
    <row r="25" spans="1:15" s="6" customFormat="1" ht="15">
      <c r="A25" s="12" t="s">
        <v>23</v>
      </c>
      <c r="B25" s="6">
        <v>80.684</v>
      </c>
      <c r="C25" s="7">
        <v>147</v>
      </c>
      <c r="D25" s="7">
        <v>153</v>
      </c>
      <c r="E25" s="7">
        <v>163</v>
      </c>
      <c r="F25" s="7">
        <v>143</v>
      </c>
      <c r="G25" s="7">
        <v>135.716</v>
      </c>
      <c r="H25" s="7">
        <v>115</v>
      </c>
      <c r="I25" s="7">
        <v>123</v>
      </c>
      <c r="J25" s="6">
        <v>92.335</v>
      </c>
      <c r="K25" s="7">
        <v>122.385</v>
      </c>
      <c r="L25" s="7">
        <v>107</v>
      </c>
      <c r="M25" s="7">
        <v>105</v>
      </c>
      <c r="N25" s="7">
        <v>108</v>
      </c>
      <c r="O25" s="6">
        <v>87.751</v>
      </c>
    </row>
    <row r="26" spans="1:15" s="7" customFormat="1" ht="15">
      <c r="A26" s="13" t="s">
        <v>22</v>
      </c>
      <c r="B26" s="7">
        <v>825.576</v>
      </c>
      <c r="C26" s="7">
        <v>785</v>
      </c>
      <c r="D26" s="7">
        <v>1060</v>
      </c>
      <c r="E26" s="7">
        <v>752</v>
      </c>
      <c r="F26" s="7">
        <v>838</v>
      </c>
      <c r="G26" s="7">
        <v>856.745</v>
      </c>
      <c r="H26" s="7">
        <v>473</v>
      </c>
      <c r="I26" s="7">
        <v>467</v>
      </c>
      <c r="J26" s="7">
        <v>389.113</v>
      </c>
      <c r="K26" s="7">
        <v>455.837</v>
      </c>
      <c r="L26" s="7">
        <v>365</v>
      </c>
      <c r="M26" s="7">
        <v>361</v>
      </c>
      <c r="N26" s="6">
        <v>361</v>
      </c>
      <c r="O26" s="7">
        <v>359.897</v>
      </c>
    </row>
    <row r="27" spans="1:15" s="6" customFormat="1" ht="15">
      <c r="A27" s="12" t="s">
        <v>21</v>
      </c>
      <c r="B27" s="6">
        <v>94.207</v>
      </c>
      <c r="C27" s="6">
        <v>91.9</v>
      </c>
      <c r="D27" s="6">
        <v>87.7</v>
      </c>
      <c r="E27" s="6">
        <v>77.8</v>
      </c>
      <c r="F27" s="6">
        <v>83.1</v>
      </c>
      <c r="G27" s="6">
        <v>79.489</v>
      </c>
      <c r="H27" s="6">
        <v>63.3</v>
      </c>
      <c r="I27" s="6">
        <v>61.9</v>
      </c>
      <c r="J27" s="6">
        <v>79.246</v>
      </c>
      <c r="K27" s="6">
        <v>65.209</v>
      </c>
      <c r="L27" s="6">
        <v>63.4</v>
      </c>
      <c r="M27" s="6">
        <v>69</v>
      </c>
      <c r="N27" s="6">
        <v>66.8</v>
      </c>
      <c r="O27" s="6">
        <v>66.182</v>
      </c>
    </row>
    <row r="28" spans="1:15" s="7" customFormat="1" ht="15">
      <c r="A28" s="13" t="s">
        <v>20</v>
      </c>
      <c r="B28" s="6">
        <v>74.04</v>
      </c>
      <c r="C28" s="6">
        <v>61.7</v>
      </c>
      <c r="D28" s="6">
        <v>90.1</v>
      </c>
      <c r="E28" s="7">
        <v>107</v>
      </c>
      <c r="F28" s="6">
        <v>90.3</v>
      </c>
      <c r="G28" s="7">
        <v>117.224</v>
      </c>
      <c r="H28" s="7">
        <v>119</v>
      </c>
      <c r="I28" s="7">
        <v>117</v>
      </c>
      <c r="J28" s="6">
        <v>30.684</v>
      </c>
      <c r="K28" s="6">
        <v>47.176</v>
      </c>
      <c r="L28" s="6">
        <v>61.4</v>
      </c>
      <c r="M28" s="6">
        <v>47.3</v>
      </c>
      <c r="N28" s="6">
        <v>43.6</v>
      </c>
      <c r="O28" s="6">
        <v>61.865</v>
      </c>
    </row>
    <row r="29" spans="1:15" s="6" customFormat="1" ht="15">
      <c r="A29" s="12" t="s">
        <v>19</v>
      </c>
      <c r="B29" s="6">
        <v>40.907</v>
      </c>
      <c r="C29" s="6">
        <v>63.9</v>
      </c>
      <c r="D29" s="7">
        <v>203</v>
      </c>
      <c r="E29" s="7">
        <v>178</v>
      </c>
      <c r="F29" s="7">
        <v>186</v>
      </c>
      <c r="G29" s="7">
        <v>175.91</v>
      </c>
      <c r="H29" s="7">
        <v>156</v>
      </c>
      <c r="I29" s="7">
        <v>168</v>
      </c>
      <c r="J29" s="6">
        <v>32.275</v>
      </c>
      <c r="K29" s="6">
        <v>38.832</v>
      </c>
      <c r="L29" s="6">
        <v>73.8</v>
      </c>
      <c r="M29" s="6">
        <v>69.3</v>
      </c>
      <c r="N29" s="6">
        <v>53.9</v>
      </c>
      <c r="O29" s="6">
        <v>67.207</v>
      </c>
    </row>
    <row r="30" spans="1:15" s="6" customFormat="1" ht="15">
      <c r="A30" s="12" t="s">
        <v>18</v>
      </c>
      <c r="B30" s="6">
        <v>77.5671202363528</v>
      </c>
      <c r="C30" s="7">
        <v>122.11175095455644</v>
      </c>
      <c r="D30" s="7">
        <v>396</v>
      </c>
      <c r="E30" s="7">
        <v>350</v>
      </c>
      <c r="F30" s="7">
        <v>359</v>
      </c>
      <c r="G30" s="7">
        <v>340.129</v>
      </c>
      <c r="H30" s="7">
        <v>299</v>
      </c>
      <c r="I30" s="7">
        <v>315</v>
      </c>
      <c r="J30" s="6">
        <v>58.91</v>
      </c>
      <c r="K30" s="6">
        <v>50.595</v>
      </c>
      <c r="L30" s="7">
        <v>124</v>
      </c>
      <c r="M30" s="7">
        <v>129</v>
      </c>
      <c r="N30" s="6">
        <v>92.9</v>
      </c>
      <c r="O30" s="7">
        <v>100.59</v>
      </c>
    </row>
    <row r="31" spans="1:15" s="5" customFormat="1" ht="15">
      <c r="A31" s="11" t="s">
        <v>17</v>
      </c>
      <c r="B31" s="5">
        <v>7.686</v>
      </c>
      <c r="C31" s="6">
        <v>12.3</v>
      </c>
      <c r="D31" s="6">
        <v>46.3</v>
      </c>
      <c r="E31" s="6">
        <v>40.9</v>
      </c>
      <c r="F31" s="6">
        <v>42.2</v>
      </c>
      <c r="G31" s="6">
        <v>40.422</v>
      </c>
      <c r="H31" s="6">
        <v>35.6</v>
      </c>
      <c r="I31" s="6">
        <v>37.9</v>
      </c>
      <c r="J31" s="5">
        <v>7.014</v>
      </c>
      <c r="K31" s="5">
        <v>7.072</v>
      </c>
      <c r="L31" s="6">
        <v>15.9</v>
      </c>
      <c r="M31" s="6">
        <v>15.5</v>
      </c>
      <c r="N31" s="6">
        <v>12.1</v>
      </c>
      <c r="O31" s="6">
        <v>13.207</v>
      </c>
    </row>
    <row r="32" spans="1:15" s="6" customFormat="1" ht="15">
      <c r="A32" s="12" t="s">
        <v>16</v>
      </c>
      <c r="B32" s="6">
        <v>26.44</v>
      </c>
      <c r="C32" s="6">
        <v>41.6</v>
      </c>
      <c r="D32" s="7">
        <v>165</v>
      </c>
      <c r="E32" s="7">
        <v>148</v>
      </c>
      <c r="F32" s="7">
        <v>152</v>
      </c>
      <c r="G32" s="7">
        <v>146.035</v>
      </c>
      <c r="H32" s="7">
        <v>129</v>
      </c>
      <c r="I32" s="7">
        <v>139</v>
      </c>
      <c r="J32" s="6">
        <v>25.278</v>
      </c>
      <c r="K32" s="6">
        <v>24.712</v>
      </c>
      <c r="L32" s="6">
        <v>55.9</v>
      </c>
      <c r="M32" s="6">
        <v>54.1</v>
      </c>
      <c r="N32" s="6">
        <v>43.1</v>
      </c>
      <c r="O32" s="6">
        <v>45.894</v>
      </c>
    </row>
    <row r="33" spans="1:15" s="5" customFormat="1" ht="15">
      <c r="A33" s="11" t="s">
        <v>15</v>
      </c>
      <c r="B33" s="5">
        <v>4.807</v>
      </c>
      <c r="C33" s="5">
        <v>7.88</v>
      </c>
      <c r="D33" s="6">
        <v>31.1</v>
      </c>
      <c r="E33" s="6">
        <v>28.5</v>
      </c>
      <c r="F33" s="6">
        <v>28.2</v>
      </c>
      <c r="G33" s="6">
        <v>26.966</v>
      </c>
      <c r="H33" s="6">
        <v>24.1</v>
      </c>
      <c r="I33" s="6">
        <v>26</v>
      </c>
      <c r="J33" s="5">
        <v>5.753</v>
      </c>
      <c r="K33" s="5">
        <v>5.65</v>
      </c>
      <c r="L33" s="6">
        <v>11.9</v>
      </c>
      <c r="M33" s="6">
        <v>10.4</v>
      </c>
      <c r="N33" s="5">
        <v>8.66</v>
      </c>
      <c r="O33" s="5">
        <v>9.674</v>
      </c>
    </row>
    <row r="34" spans="1:15" s="5" customFormat="1" ht="15">
      <c r="A34" s="11" t="s">
        <v>14</v>
      </c>
      <c r="B34" s="5">
        <v>0.094</v>
      </c>
      <c r="C34" s="5">
        <v>0.14</v>
      </c>
      <c r="D34" s="5">
        <v>0.651</v>
      </c>
      <c r="E34" s="5">
        <v>0.697</v>
      </c>
      <c r="F34" s="5">
        <v>0.625</v>
      </c>
      <c r="G34" s="5">
        <v>0.604</v>
      </c>
      <c r="H34" s="5">
        <v>0.641</v>
      </c>
      <c r="I34" s="5">
        <v>0.67</v>
      </c>
      <c r="J34" s="5">
        <v>0.063</v>
      </c>
      <c r="K34" s="5">
        <v>0.077</v>
      </c>
      <c r="L34" s="5">
        <v>0.13</v>
      </c>
      <c r="M34" s="5">
        <v>0.102</v>
      </c>
      <c r="N34" s="5">
        <v>0.0839</v>
      </c>
      <c r="O34" s="5">
        <v>0.111</v>
      </c>
    </row>
    <row r="35" spans="1:15" s="5" customFormat="1" ht="15">
      <c r="A35" s="11" t="s">
        <v>13</v>
      </c>
      <c r="B35" s="5">
        <v>6.759</v>
      </c>
      <c r="C35" s="6">
        <v>10</v>
      </c>
      <c r="D35" s="6">
        <v>27.9</v>
      </c>
      <c r="E35" s="6">
        <v>26.5</v>
      </c>
      <c r="F35" s="6">
        <v>25.8</v>
      </c>
      <c r="G35" s="6">
        <v>26.839</v>
      </c>
      <c r="H35" s="6">
        <v>21.6</v>
      </c>
      <c r="I35" s="6">
        <v>23.4</v>
      </c>
      <c r="J35" s="5">
        <v>6.878</v>
      </c>
      <c r="K35" s="5">
        <v>7.85</v>
      </c>
      <c r="L35" s="6">
        <v>11.8</v>
      </c>
      <c r="M35" s="6">
        <v>10.1</v>
      </c>
      <c r="N35" s="5">
        <v>9.19</v>
      </c>
      <c r="O35" s="6">
        <v>10.5</v>
      </c>
    </row>
    <row r="36" spans="1:15" s="5" customFormat="1" ht="15">
      <c r="A36" s="11" t="s">
        <v>12</v>
      </c>
      <c r="B36" s="5">
        <v>1.727</v>
      </c>
      <c r="C36" s="5">
        <v>2.89</v>
      </c>
      <c r="D36" s="5">
        <v>4.65</v>
      </c>
      <c r="E36" s="5">
        <v>4.78</v>
      </c>
      <c r="F36" s="5">
        <v>4.45</v>
      </c>
      <c r="G36" s="5">
        <v>4.174</v>
      </c>
      <c r="H36" s="5">
        <v>3.64</v>
      </c>
      <c r="I36" s="5">
        <v>3.97</v>
      </c>
      <c r="J36" s="5">
        <v>1.628</v>
      </c>
      <c r="K36" s="5">
        <v>2.22</v>
      </c>
      <c r="L36" s="5">
        <v>2.5</v>
      </c>
      <c r="M36" s="5">
        <v>2.17</v>
      </c>
      <c r="N36" s="5">
        <v>2.09</v>
      </c>
      <c r="O36" s="5">
        <v>2.102</v>
      </c>
    </row>
    <row r="37" spans="1:15" s="6" customFormat="1" ht="15">
      <c r="A37" s="12" t="s">
        <v>11</v>
      </c>
      <c r="B37" s="6">
        <v>13.011</v>
      </c>
      <c r="C37" s="6">
        <v>22.7</v>
      </c>
      <c r="D37" s="6">
        <v>28.4</v>
      </c>
      <c r="E37" s="6">
        <v>29.3</v>
      </c>
      <c r="F37" s="6">
        <v>26.8</v>
      </c>
      <c r="G37" s="6">
        <v>25.019</v>
      </c>
      <c r="H37" s="6">
        <v>21.3</v>
      </c>
      <c r="I37" s="6">
        <v>23.4</v>
      </c>
      <c r="J37" s="6">
        <v>12.946</v>
      </c>
      <c r="K37" s="6">
        <v>17.987</v>
      </c>
      <c r="L37" s="6">
        <v>17.6</v>
      </c>
      <c r="M37" s="6">
        <v>15.9</v>
      </c>
      <c r="N37" s="6">
        <v>16</v>
      </c>
      <c r="O37" s="6">
        <v>14.503</v>
      </c>
    </row>
    <row r="38" spans="1:15" s="5" customFormat="1" ht="15">
      <c r="A38" s="11" t="s">
        <v>10</v>
      </c>
      <c r="B38" s="5">
        <v>2.896</v>
      </c>
      <c r="C38" s="5">
        <v>5.21</v>
      </c>
      <c r="D38" s="5">
        <v>5.88</v>
      </c>
      <c r="E38" s="5">
        <v>5.96</v>
      </c>
      <c r="F38" s="5">
        <v>5.49</v>
      </c>
      <c r="G38" s="5">
        <v>4.934</v>
      </c>
      <c r="H38" s="5">
        <v>4.42</v>
      </c>
      <c r="I38" s="5">
        <v>4.67</v>
      </c>
      <c r="J38" s="5">
        <v>3.071</v>
      </c>
      <c r="K38" s="5">
        <v>4.172</v>
      </c>
      <c r="L38" s="5">
        <v>3.84</v>
      </c>
      <c r="M38" s="5">
        <v>3.65</v>
      </c>
      <c r="N38" s="5">
        <v>3.74</v>
      </c>
      <c r="O38" s="5">
        <v>3.188</v>
      </c>
    </row>
    <row r="39" spans="1:15" s="5" customFormat="1" ht="15">
      <c r="A39" s="11" t="s">
        <v>9</v>
      </c>
      <c r="B39" s="5">
        <v>8.62</v>
      </c>
      <c r="C39" s="6">
        <v>15.9</v>
      </c>
      <c r="D39" s="6">
        <v>17.7</v>
      </c>
      <c r="E39" s="6">
        <v>17.7</v>
      </c>
      <c r="F39" s="6">
        <v>16.4</v>
      </c>
      <c r="G39" s="6">
        <v>14.655</v>
      </c>
      <c r="H39" s="6">
        <v>13</v>
      </c>
      <c r="I39" s="6">
        <v>13.7</v>
      </c>
      <c r="J39" s="6">
        <v>10.062</v>
      </c>
      <c r="K39" s="6">
        <v>12.821</v>
      </c>
      <c r="L39" s="6">
        <v>12.2</v>
      </c>
      <c r="M39" s="6">
        <v>11.6</v>
      </c>
      <c r="N39" s="6">
        <v>12.1</v>
      </c>
      <c r="O39" s="5">
        <v>9.581</v>
      </c>
    </row>
    <row r="40" spans="1:15" s="5" customFormat="1" ht="15">
      <c r="A40" s="11" t="s">
        <v>8</v>
      </c>
      <c r="B40" s="5">
        <v>1.268</v>
      </c>
      <c r="C40" s="5">
        <v>2.48</v>
      </c>
      <c r="D40" s="5">
        <v>2.7</v>
      </c>
      <c r="E40" s="5">
        <v>2.65</v>
      </c>
      <c r="F40" s="5">
        <v>2.48</v>
      </c>
      <c r="G40" s="5">
        <v>2.101</v>
      </c>
      <c r="H40" s="5">
        <v>1.99</v>
      </c>
      <c r="I40" s="5">
        <v>2.04</v>
      </c>
      <c r="J40" s="5">
        <v>1.618</v>
      </c>
      <c r="K40" s="5">
        <v>1.977</v>
      </c>
      <c r="L40" s="5">
        <v>1.94</v>
      </c>
      <c r="M40" s="5">
        <v>1.88</v>
      </c>
      <c r="N40" s="5">
        <v>1.97</v>
      </c>
      <c r="O40" s="5">
        <v>1.452</v>
      </c>
    </row>
    <row r="41" spans="1:15" s="5" customFormat="1" ht="15">
      <c r="A41" s="11" t="s">
        <v>7</v>
      </c>
      <c r="B41" s="5">
        <v>7.609</v>
      </c>
      <c r="C41" s="6">
        <v>15.5</v>
      </c>
      <c r="D41" s="6">
        <v>17.4</v>
      </c>
      <c r="E41" s="6">
        <v>17.1</v>
      </c>
      <c r="F41" s="6">
        <v>16</v>
      </c>
      <c r="G41" s="6">
        <v>12.529</v>
      </c>
      <c r="H41" s="6">
        <v>13</v>
      </c>
      <c r="I41" s="6">
        <v>13</v>
      </c>
      <c r="J41" s="6">
        <v>10.263</v>
      </c>
      <c r="K41" s="6">
        <v>11.949</v>
      </c>
      <c r="L41" s="6">
        <v>12.4</v>
      </c>
      <c r="M41" s="6">
        <v>12.2</v>
      </c>
      <c r="N41" s="6">
        <v>12.7</v>
      </c>
      <c r="O41" s="5">
        <v>8.782</v>
      </c>
    </row>
    <row r="42" spans="1:15" s="5" customFormat="1" ht="15">
      <c r="A42" s="11" t="s">
        <v>6</v>
      </c>
      <c r="B42" s="5">
        <v>1.088</v>
      </c>
      <c r="C42" s="5">
        <v>2.24</v>
      </c>
      <c r="D42" s="5">
        <v>2.45</v>
      </c>
      <c r="E42" s="5">
        <v>2.47</v>
      </c>
      <c r="F42" s="5">
        <v>2.32</v>
      </c>
      <c r="G42" s="5">
        <v>1.815</v>
      </c>
      <c r="H42" s="5">
        <v>1.93</v>
      </c>
      <c r="I42" s="5">
        <v>1.91</v>
      </c>
      <c r="J42" s="5">
        <v>1.449</v>
      </c>
      <c r="K42" s="5">
        <v>1.631</v>
      </c>
      <c r="L42" s="5">
        <v>1.78</v>
      </c>
      <c r="M42" s="5">
        <v>1.75</v>
      </c>
      <c r="N42" s="5">
        <v>1.83</v>
      </c>
      <c r="O42" s="5">
        <v>1.222</v>
      </c>
    </row>
    <row r="43" spans="1:15" s="6" customFormat="1" ht="15">
      <c r="A43" s="12" t="s">
        <v>5</v>
      </c>
      <c r="B43" s="6">
        <v>22.74</v>
      </c>
      <c r="C43" s="6">
        <v>25.1</v>
      </c>
      <c r="D43" s="6">
        <v>30.6</v>
      </c>
      <c r="E43" s="6">
        <v>23.2</v>
      </c>
      <c r="F43" s="6">
        <v>25.1</v>
      </c>
      <c r="G43" s="6">
        <v>22</v>
      </c>
      <c r="H43" s="6">
        <v>15.9</v>
      </c>
      <c r="I43" s="6">
        <v>15.6</v>
      </c>
      <c r="J43" s="6">
        <v>13.529</v>
      </c>
      <c r="K43" s="6">
        <v>14.428</v>
      </c>
      <c r="L43" s="6">
        <v>14.5</v>
      </c>
      <c r="M43" s="6">
        <v>14.4</v>
      </c>
      <c r="N43" s="6">
        <v>14.4</v>
      </c>
      <c r="O43" s="6">
        <v>12.676</v>
      </c>
    </row>
    <row r="44" spans="1:15" s="5" customFormat="1" ht="15">
      <c r="A44" s="11" t="s">
        <v>4</v>
      </c>
      <c r="B44" s="5">
        <v>5.694</v>
      </c>
      <c r="C44" s="5">
        <v>6.31</v>
      </c>
      <c r="D44" s="5">
        <v>7.1</v>
      </c>
      <c r="E44" s="5">
        <v>6.13</v>
      </c>
      <c r="F44" s="5">
        <v>6.28</v>
      </c>
      <c r="G44" s="5">
        <v>5.629</v>
      </c>
      <c r="H44" s="5">
        <v>4.9</v>
      </c>
      <c r="I44" s="5">
        <v>4.77</v>
      </c>
      <c r="J44" s="5">
        <v>5.296</v>
      </c>
      <c r="K44" s="5">
        <v>5.011</v>
      </c>
      <c r="L44" s="5">
        <v>5.68</v>
      </c>
      <c r="M44" s="5">
        <v>5.76</v>
      </c>
      <c r="N44" s="5">
        <v>5.71</v>
      </c>
      <c r="O44" s="5">
        <v>5.072</v>
      </c>
    </row>
    <row r="45" spans="1:15" s="6" customFormat="1" ht="15">
      <c r="A45" s="12" t="s">
        <v>3</v>
      </c>
      <c r="B45" s="6">
        <v>26.519</v>
      </c>
      <c r="C45" s="6">
        <v>41.1</v>
      </c>
      <c r="D45" s="6">
        <v>71.7</v>
      </c>
      <c r="E45" s="6">
        <v>67.5</v>
      </c>
      <c r="F45" s="6">
        <v>66.8</v>
      </c>
      <c r="G45" s="6">
        <v>51.719</v>
      </c>
      <c r="H45" s="6">
        <v>59.3</v>
      </c>
      <c r="I45" s="6">
        <v>58.8</v>
      </c>
      <c r="J45" s="6">
        <v>27.441</v>
      </c>
      <c r="K45" s="6">
        <v>22.417</v>
      </c>
      <c r="L45" s="6">
        <v>39.6</v>
      </c>
      <c r="M45" s="6">
        <v>32.4912</v>
      </c>
      <c r="N45" s="6">
        <v>45.1</v>
      </c>
      <c r="O45" s="6">
        <v>27.898</v>
      </c>
    </row>
    <row r="46" spans="1:15" s="5" customFormat="1" ht="15">
      <c r="A46" s="11" t="s">
        <v>2</v>
      </c>
      <c r="B46" s="11">
        <v>8.023</v>
      </c>
      <c r="C46" s="12">
        <v>10.2</v>
      </c>
      <c r="D46" s="12">
        <v>14</v>
      </c>
      <c r="E46" s="12">
        <v>14.2</v>
      </c>
      <c r="F46" s="12">
        <v>11.6</v>
      </c>
      <c r="G46" s="12">
        <v>10.691</v>
      </c>
      <c r="H46" s="12">
        <v>12.6</v>
      </c>
      <c r="I46" s="12">
        <v>12.8</v>
      </c>
      <c r="J46" s="6">
        <v>13.327</v>
      </c>
      <c r="K46" s="12">
        <v>15.171</v>
      </c>
      <c r="L46" s="12">
        <v>17.5</v>
      </c>
      <c r="M46" s="12">
        <v>14.957600000000001</v>
      </c>
      <c r="N46" s="6">
        <v>14</v>
      </c>
      <c r="O46" s="6">
        <v>14.79</v>
      </c>
    </row>
    <row r="47" spans="1:15" s="4" customFormat="1" ht="15">
      <c r="A47" s="3" t="s">
        <v>1</v>
      </c>
      <c r="B47" s="5">
        <v>0.05041655936146433</v>
      </c>
      <c r="C47" s="5">
        <v>0.04821570950500006</v>
      </c>
      <c r="D47" s="5">
        <v>0.0675650849853515</v>
      </c>
      <c r="E47" s="11">
        <v>0.07753736643757186</v>
      </c>
      <c r="F47" s="5">
        <v>0.07083848184450355</v>
      </c>
      <c r="G47" s="5">
        <v>0.0686387148292402</v>
      </c>
      <c r="H47" s="5">
        <v>0.08589072480017669</v>
      </c>
      <c r="I47" s="5">
        <v>0.08304315391019093</v>
      </c>
      <c r="J47" s="5">
        <v>0.030618641063553113</v>
      </c>
      <c r="K47" s="5">
        <v>0.03534722365472943</v>
      </c>
      <c r="L47" s="5">
        <v>0.033539184833082575</v>
      </c>
      <c r="M47" s="5">
        <v>0.03042611134001298</v>
      </c>
      <c r="N47" s="5">
        <v>0.028752055234914465</v>
      </c>
      <c r="O47" s="5">
        <v>0.03371704397957242</v>
      </c>
    </row>
    <row r="48" spans="1:15" s="5" customFormat="1" ht="18" customHeight="1">
      <c r="A48" s="11" t="s">
        <v>46</v>
      </c>
      <c r="B48" s="39">
        <v>3.8562983098518133</v>
      </c>
      <c r="C48" s="39">
        <v>2.9571253572886893</v>
      </c>
      <c r="D48" s="11">
        <v>8.36849507735584</v>
      </c>
      <c r="E48" s="5">
        <v>7.46662718681373</v>
      </c>
      <c r="F48" s="11">
        <v>8.33860759493671</v>
      </c>
      <c r="G48" s="11">
        <v>10.07104866919717</v>
      </c>
      <c r="H48" s="11">
        <v>8.607594936708862</v>
      </c>
      <c r="I48" s="5">
        <v>9.269717624148004</v>
      </c>
      <c r="J48" s="5">
        <v>2.2557579539955706</v>
      </c>
      <c r="K48" s="5">
        <v>2.3310885609833356</v>
      </c>
      <c r="L48" s="11">
        <v>4.2690894242547985</v>
      </c>
      <c r="M48" s="11">
        <v>4.074496783565055</v>
      </c>
      <c r="N48" s="5">
        <v>3.0442871856207847</v>
      </c>
      <c r="O48" s="11">
        <v>5.489359228264181</v>
      </c>
    </row>
    <row r="49" spans="1:15" s="5" customFormat="1" ht="18" customHeight="1">
      <c r="A49" s="11" t="s">
        <v>47</v>
      </c>
      <c r="B49" s="11">
        <v>0.7348385939432079</v>
      </c>
      <c r="C49" s="5">
        <v>0.5337100698532298</v>
      </c>
      <c r="D49" s="11">
        <v>1.3264535615403978</v>
      </c>
      <c r="E49" s="11">
        <v>1.2819965566796145</v>
      </c>
      <c r="F49" s="5">
        <v>1.3339416058394162</v>
      </c>
      <c r="G49" s="11">
        <v>1.7720950654821452</v>
      </c>
      <c r="H49" s="11">
        <v>1.3745087029758565</v>
      </c>
      <c r="I49" s="11">
        <v>1.489051094890511</v>
      </c>
      <c r="J49" s="5">
        <v>0.5544021907530252</v>
      </c>
      <c r="K49" s="5">
        <v>0.5434695183646475</v>
      </c>
      <c r="L49" s="11">
        <v>0.787222353033514</v>
      </c>
      <c r="M49" s="11">
        <v>0.684855011766583</v>
      </c>
      <c r="N49" s="11">
        <v>0.5986167787420734</v>
      </c>
      <c r="O49" s="5">
        <v>0.9863517557756106</v>
      </c>
    </row>
    <row r="50" spans="1:15" s="10" customFormat="1" ht="18">
      <c r="A50" s="8" t="s">
        <v>48</v>
      </c>
      <c r="B50" s="9">
        <v>0.512405702357067</v>
      </c>
      <c r="C50" s="10">
        <v>0.512396989744697</v>
      </c>
      <c r="D50" s="9">
        <v>0.512394088082818</v>
      </c>
      <c r="E50" s="20"/>
      <c r="G50" s="9">
        <v>0.512380042136633</v>
      </c>
      <c r="H50" s="9"/>
      <c r="I50" s="9">
        <v>0.51234162959318</v>
      </c>
      <c r="J50" s="20"/>
      <c r="L50" s="9"/>
      <c r="O50" s="10">
        <v>0.512378594381008</v>
      </c>
    </row>
    <row r="51" spans="1:15" s="10" customFormat="1" ht="15">
      <c r="A51" s="9" t="s">
        <v>0</v>
      </c>
      <c r="B51" s="41">
        <v>3.43888555246876</v>
      </c>
      <c r="C51" s="7">
        <v>4.49543606455351</v>
      </c>
      <c r="D51" s="13">
        <v>9.31477995734589</v>
      </c>
      <c r="E51" s="13"/>
      <c r="F51" s="7"/>
      <c r="G51" s="13">
        <v>3.74749860437887</v>
      </c>
      <c r="H51" s="13"/>
      <c r="I51" s="13">
        <v>3.39792447779504</v>
      </c>
      <c r="J51" s="13"/>
      <c r="K51" s="7"/>
      <c r="L51" s="13"/>
      <c r="M51" s="7"/>
      <c r="N51" s="7"/>
      <c r="O51" s="7">
        <v>4.29868936476531</v>
      </c>
    </row>
    <row r="52" spans="1:15" s="17" customFormat="1" ht="18">
      <c r="A52" s="36" t="s">
        <v>49</v>
      </c>
      <c r="B52" s="17">
        <v>-1.684462165697509</v>
      </c>
      <c r="C52" s="17">
        <v>-2.00568270042889</v>
      </c>
      <c r="D52" s="17">
        <v>-2.0542724834882176</v>
      </c>
      <c r="G52" s="17">
        <v>-2.2526914436993284</v>
      </c>
      <c r="I52" s="17">
        <v>-3.092567449939354</v>
      </c>
      <c r="O52" s="17">
        <v>-2.8065700759227763</v>
      </c>
    </row>
    <row r="53" spans="1:43" s="38" customFormat="1" ht="18">
      <c r="A53" s="11" t="s">
        <v>50</v>
      </c>
      <c r="B53" s="5">
        <v>1.0950887700159084</v>
      </c>
      <c r="C53" s="5">
        <v>1.1591165843168714</v>
      </c>
      <c r="D53" s="5">
        <v>1.1569620928822748</v>
      </c>
      <c r="E53" s="5"/>
      <c r="F53" s="5"/>
      <c r="G53" s="5">
        <v>1.1516870782387163</v>
      </c>
      <c r="H53" s="5"/>
      <c r="I53" s="5">
        <v>1.2261789690521705</v>
      </c>
      <c r="J53" s="5"/>
      <c r="K53" s="5"/>
      <c r="L53" s="5"/>
      <c r="M53" s="5"/>
      <c r="N53" s="5"/>
      <c r="O53" s="5">
        <v>1.3644551753022789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15" s="5" customFormat="1" ht="15.75">
      <c r="A54" s="37" t="s">
        <v>98</v>
      </c>
      <c r="B54" s="40">
        <v>1007</v>
      </c>
      <c r="C54" s="40">
        <v>1000</v>
      </c>
      <c r="D54" s="40">
        <v>979.8654321424677</v>
      </c>
      <c r="E54" s="40">
        <v>939.432390252971</v>
      </c>
      <c r="F54" s="40">
        <v>951.9013786969746</v>
      </c>
      <c r="G54" s="40">
        <v>954.4804362316539</v>
      </c>
      <c r="H54" s="40">
        <v>888.7930361770538</v>
      </c>
      <c r="I54" s="40">
        <v>887.4584698788889</v>
      </c>
      <c r="J54" s="40">
        <v>917.8548671710861</v>
      </c>
      <c r="K54" s="40">
        <v>935.5159103495495</v>
      </c>
      <c r="L54" s="40">
        <v>910.8617192058779</v>
      </c>
      <c r="M54" s="40">
        <v>861.1841123089081</v>
      </c>
      <c r="N54" s="40">
        <v>861.1841123089081</v>
      </c>
      <c r="O54" s="40">
        <v>860.878966043725</v>
      </c>
    </row>
    <row r="55" spans="1:14" ht="19.5">
      <c r="A55" s="1" t="s">
        <v>51</v>
      </c>
      <c r="B55" s="4"/>
      <c r="C55" s="4"/>
      <c r="D55" s="4"/>
      <c r="E55" s="3"/>
      <c r="F55" s="4"/>
      <c r="G55" s="4"/>
      <c r="H55" s="4"/>
      <c r="I55" s="4"/>
      <c r="L55" s="4"/>
      <c r="M55" s="4"/>
      <c r="N55" s="4"/>
    </row>
    <row r="56" ht="15">
      <c r="E56" s="2"/>
    </row>
    <row r="57" ht="15">
      <c r="E57" s="2"/>
    </row>
    <row r="58" ht="15">
      <c r="E58" s="2"/>
    </row>
    <row r="59" ht="15">
      <c r="E59" s="2"/>
    </row>
    <row r="60" ht="15">
      <c r="E60" s="2"/>
    </row>
    <row r="61" ht="15">
      <c r="E61" s="2"/>
    </row>
    <row r="62" ht="15">
      <c r="E62" s="2"/>
    </row>
    <row r="63" ht="15">
      <c r="E63" s="2"/>
    </row>
    <row r="64" ht="15">
      <c r="E64" s="2"/>
    </row>
    <row r="65" ht="15">
      <c r="E65" s="2"/>
    </row>
    <row r="66" ht="15">
      <c r="E66" s="2"/>
    </row>
    <row r="67" ht="15">
      <c r="E67" s="2"/>
    </row>
    <row r="68" ht="15">
      <c r="E68" s="2"/>
    </row>
    <row r="69" ht="15">
      <c r="E69" s="2"/>
    </row>
    <row r="70" ht="15">
      <c r="E70" s="2"/>
    </row>
    <row r="71" ht="15">
      <c r="E71" s="2"/>
    </row>
    <row r="72" ht="15">
      <c r="E72" s="2"/>
    </row>
    <row r="73" ht="15">
      <c r="E73" s="2"/>
    </row>
    <row r="74" ht="15">
      <c r="E74" s="2"/>
    </row>
    <row r="75" ht="15">
      <c r="E75" s="2"/>
    </row>
    <row r="76" ht="15">
      <c r="E76" s="2"/>
    </row>
    <row r="77" ht="15">
      <c r="E77" s="2"/>
    </row>
    <row r="78" ht="15">
      <c r="E78" s="2"/>
    </row>
    <row r="79" ht="15">
      <c r="E79" s="2"/>
    </row>
    <row r="80" ht="15">
      <c r="E80" s="2"/>
    </row>
    <row r="81" ht="15">
      <c r="E81" s="2"/>
    </row>
    <row r="82" ht="15">
      <c r="E82" s="2"/>
    </row>
    <row r="83" ht="15">
      <c r="E83" s="2"/>
    </row>
    <row r="84" ht="15">
      <c r="E84" s="2"/>
    </row>
    <row r="85" ht="15">
      <c r="E85" s="2"/>
    </row>
    <row r="86" ht="15">
      <c r="E86" s="2"/>
    </row>
    <row r="87" ht="15">
      <c r="E87" s="2"/>
    </row>
    <row r="88" ht="15">
      <c r="E88" s="2"/>
    </row>
    <row r="89" ht="15">
      <c r="E89" s="2"/>
    </row>
    <row r="90" ht="15">
      <c r="E90" s="2"/>
    </row>
    <row r="91" ht="15">
      <c r="E91" s="2"/>
    </row>
    <row r="92" ht="15">
      <c r="E92" s="2"/>
    </row>
    <row r="93" ht="15">
      <c r="E93" s="2"/>
    </row>
    <row r="94" ht="15">
      <c r="E94" s="2"/>
    </row>
    <row r="95" ht="15">
      <c r="E95" s="2"/>
    </row>
    <row r="96" ht="15">
      <c r="E96" s="2"/>
    </row>
    <row r="97" ht="15">
      <c r="E97" s="2"/>
    </row>
    <row r="98" ht="15">
      <c r="E98" s="2"/>
    </row>
    <row r="99" ht="15">
      <c r="E99" s="2"/>
    </row>
    <row r="100" ht="15">
      <c r="E100" s="2"/>
    </row>
    <row r="101" ht="15">
      <c r="E101" s="2"/>
    </row>
    <row r="102" ht="15">
      <c r="E102" s="2"/>
    </row>
    <row r="103" ht="15">
      <c r="E103" s="2"/>
    </row>
    <row r="104" ht="15">
      <c r="E104" s="2"/>
    </row>
    <row r="105" ht="15">
      <c r="E105" s="2"/>
    </row>
    <row r="106" ht="15">
      <c r="E106" s="2"/>
    </row>
    <row r="107" ht="15">
      <c r="E107" s="2"/>
    </row>
    <row r="108" ht="15">
      <c r="E108" s="2"/>
    </row>
    <row r="109" ht="15">
      <c r="E109" s="2"/>
    </row>
    <row r="110" ht="15">
      <c r="E110" s="2"/>
    </row>
    <row r="111" ht="15">
      <c r="E111" s="2"/>
    </row>
    <row r="112" ht="15">
      <c r="E112" s="2"/>
    </row>
    <row r="113" ht="15">
      <c r="E113" s="2"/>
    </row>
    <row r="114" ht="15">
      <c r="E114" s="2"/>
    </row>
    <row r="115" ht="15">
      <c r="E115" s="2"/>
    </row>
    <row r="116" ht="15">
      <c r="E116" s="2"/>
    </row>
    <row r="117" ht="15">
      <c r="E117" s="2"/>
    </row>
    <row r="118" ht="15">
      <c r="E118" s="2"/>
    </row>
    <row r="119" ht="15">
      <c r="E119" s="2"/>
    </row>
    <row r="120" ht="15">
      <c r="E120" s="2"/>
    </row>
    <row r="121" ht="15">
      <c r="E121" s="2"/>
    </row>
    <row r="122" ht="15">
      <c r="E122" s="2"/>
    </row>
    <row r="123" ht="15">
      <c r="E123" s="2"/>
    </row>
    <row r="124" ht="15">
      <c r="E124" s="2"/>
    </row>
    <row r="125" ht="15">
      <c r="E125" s="2"/>
    </row>
    <row r="126" ht="15">
      <c r="E126" s="2"/>
    </row>
    <row r="127" ht="15">
      <c r="E127" s="2"/>
    </row>
    <row r="128" ht="15">
      <c r="E128" s="2"/>
    </row>
    <row r="129" ht="15">
      <c r="E129" s="2"/>
    </row>
    <row r="130" ht="15">
      <c r="E130" s="2"/>
    </row>
    <row r="131" ht="15">
      <c r="E131" s="2"/>
    </row>
    <row r="132" ht="15">
      <c r="E132" s="2"/>
    </row>
    <row r="133" ht="15">
      <c r="E133" s="2"/>
    </row>
    <row r="134" ht="15">
      <c r="E134" s="2"/>
    </row>
    <row r="135" ht="15">
      <c r="E135" s="2"/>
    </row>
    <row r="136" ht="15">
      <c r="E136" s="2"/>
    </row>
    <row r="137" ht="15">
      <c r="E137" s="2"/>
    </row>
    <row r="138" ht="15">
      <c r="E138" s="2"/>
    </row>
    <row r="139" ht="15">
      <c r="E139" s="2"/>
    </row>
    <row r="140" ht="15">
      <c r="E140" s="2"/>
    </row>
    <row r="141" ht="15">
      <c r="E141" s="2"/>
    </row>
    <row r="142" ht="15">
      <c r="E142" s="2"/>
    </row>
    <row r="143" ht="15">
      <c r="E143" s="2"/>
    </row>
    <row r="144" ht="15">
      <c r="E144" s="2"/>
    </row>
    <row r="145" ht="15">
      <c r="E145" s="2"/>
    </row>
    <row r="146" ht="15">
      <c r="E146" s="2"/>
    </row>
    <row r="147" ht="15">
      <c r="E147" s="2"/>
    </row>
    <row r="148" ht="15">
      <c r="E148" s="2"/>
    </row>
    <row r="149" ht="15">
      <c r="E149" s="2"/>
    </row>
    <row r="150" ht="15">
      <c r="E150" s="2"/>
    </row>
    <row r="151" ht="15">
      <c r="E151" s="2"/>
    </row>
    <row r="152" ht="15">
      <c r="E152" s="2"/>
    </row>
    <row r="153" ht="15">
      <c r="E153" s="2"/>
    </row>
    <row r="154" ht="15">
      <c r="E154" s="2"/>
    </row>
    <row r="155" ht="15">
      <c r="E155" s="2"/>
    </row>
    <row r="156" ht="15">
      <c r="E156" s="2"/>
    </row>
    <row r="157" ht="15">
      <c r="E157" s="2"/>
    </row>
    <row r="158" ht="15">
      <c r="E158" s="2"/>
    </row>
    <row r="159" ht="15">
      <c r="E159" s="2"/>
    </row>
    <row r="160" ht="15">
      <c r="E160" s="2"/>
    </row>
    <row r="161" ht="15">
      <c r="E161" s="2"/>
    </row>
    <row r="162" ht="15">
      <c r="E162" s="2"/>
    </row>
    <row r="163" ht="15">
      <c r="E163" s="2"/>
    </row>
    <row r="164" ht="15">
      <c r="E164" s="2"/>
    </row>
    <row r="165" ht="15">
      <c r="E165" s="2"/>
    </row>
    <row r="166" ht="15">
      <c r="E166" s="2"/>
    </row>
    <row r="167" ht="15">
      <c r="E167" s="2"/>
    </row>
    <row r="168" ht="15">
      <c r="E168" s="2"/>
    </row>
    <row r="169" ht="15">
      <c r="E169" s="2"/>
    </row>
    <row r="170" ht="15">
      <c r="E170" s="2"/>
    </row>
    <row r="171" ht="15">
      <c r="E171" s="2"/>
    </row>
    <row r="172" ht="15">
      <c r="E172" s="2"/>
    </row>
    <row r="173" ht="15">
      <c r="E173" s="2"/>
    </row>
    <row r="174" ht="15">
      <c r="E174" s="2"/>
    </row>
    <row r="175" ht="15">
      <c r="E175" s="2"/>
    </row>
    <row r="176" ht="15">
      <c r="E176" s="2"/>
    </row>
    <row r="177" ht="15">
      <c r="E177" s="2"/>
    </row>
    <row r="178" ht="15">
      <c r="E178" s="2"/>
    </row>
    <row r="179" ht="15">
      <c r="E179" s="2"/>
    </row>
    <row r="180" ht="15">
      <c r="E180" s="2"/>
    </row>
    <row r="181" ht="15">
      <c r="E181" s="2"/>
    </row>
    <row r="182" ht="15">
      <c r="E182" s="2"/>
    </row>
    <row r="183" ht="15">
      <c r="E183" s="2"/>
    </row>
    <row r="184" ht="15">
      <c r="E184" s="2"/>
    </row>
    <row r="185" ht="15">
      <c r="E185" s="2"/>
    </row>
    <row r="186" ht="15">
      <c r="E186" s="2"/>
    </row>
    <row r="187" ht="15">
      <c r="E187" s="2"/>
    </row>
    <row r="188" ht="15">
      <c r="E188" s="2"/>
    </row>
    <row r="189" ht="15">
      <c r="E189" s="2"/>
    </row>
    <row r="190" ht="15">
      <c r="E190" s="2"/>
    </row>
    <row r="191" ht="15">
      <c r="E191" s="2"/>
    </row>
    <row r="192" ht="15">
      <c r="E192" s="2"/>
    </row>
    <row r="193" ht="15">
      <c r="E193" s="2"/>
    </row>
    <row r="194" ht="15">
      <c r="E194" s="2"/>
    </row>
    <row r="195" ht="15">
      <c r="E195" s="2"/>
    </row>
    <row r="196" ht="15">
      <c r="E196" s="2"/>
    </row>
    <row r="197" ht="15">
      <c r="E197" s="2"/>
    </row>
    <row r="198" ht="15">
      <c r="E198" s="2"/>
    </row>
    <row r="199" ht="15">
      <c r="E199" s="2"/>
    </row>
    <row r="200" ht="15">
      <c r="E200" s="2"/>
    </row>
    <row r="201" ht="15">
      <c r="E201" s="2"/>
    </row>
    <row r="202" ht="15">
      <c r="E202" s="2"/>
    </row>
    <row r="203" ht="15">
      <c r="E203" s="2"/>
    </row>
    <row r="204" ht="15">
      <c r="E204" s="2"/>
    </row>
    <row r="205" ht="15">
      <c r="E205" s="2"/>
    </row>
    <row r="206" ht="15">
      <c r="E206" s="2"/>
    </row>
    <row r="207" ht="15">
      <c r="E207" s="2"/>
    </row>
    <row r="208" ht="15">
      <c r="E208" s="2"/>
    </row>
    <row r="209" ht="15">
      <c r="E209" s="2"/>
    </row>
    <row r="210" ht="15">
      <c r="E210" s="2"/>
    </row>
    <row r="211" ht="15">
      <c r="E211" s="2"/>
    </row>
    <row r="212" ht="15">
      <c r="E212" s="2"/>
    </row>
    <row r="213" ht="15">
      <c r="E213" s="2"/>
    </row>
    <row r="214" ht="15">
      <c r="E214" s="2"/>
    </row>
    <row r="215" ht="15">
      <c r="E215" s="2"/>
    </row>
    <row r="216" ht="15">
      <c r="E216" s="2"/>
    </row>
    <row r="217" ht="15">
      <c r="E217" s="2"/>
    </row>
    <row r="218" ht="15">
      <c r="E218" s="2"/>
    </row>
    <row r="219" ht="15">
      <c r="E219" s="2"/>
    </row>
    <row r="220" ht="15">
      <c r="E220" s="2"/>
    </row>
    <row r="221" ht="15">
      <c r="E221" s="2"/>
    </row>
    <row r="222" ht="15">
      <c r="E222" s="2"/>
    </row>
    <row r="223" ht="15">
      <c r="E223" s="2"/>
    </row>
    <row r="224" ht="15">
      <c r="E224" s="2"/>
    </row>
    <row r="225" spans="2:15" ht="15">
      <c r="B225" s="17" t="str">
        <f aca="true" t="shared" si="0" ref="B225:N225">B$1</f>
        <v>17TL-24A2</v>
      </c>
      <c r="C225" s="17" t="str">
        <f t="shared" si="0"/>
        <v>17TL-24A3</v>
      </c>
      <c r="D225" s="17" t="str">
        <f t="shared" si="0"/>
        <v>17TL-25A3</v>
      </c>
      <c r="E225" s="17" t="str">
        <f t="shared" si="0"/>
        <v>17TL-25A4</v>
      </c>
      <c r="F225" s="17" t="str">
        <f t="shared" si="0"/>
        <v>17TL-25A5</v>
      </c>
      <c r="G225" s="17" t="str">
        <f t="shared" si="0"/>
        <v>17TL-25A6</v>
      </c>
      <c r="H225" s="17" t="str">
        <f t="shared" si="0"/>
        <v>17TL-25B2</v>
      </c>
      <c r="I225" s="17" t="str">
        <f t="shared" si="0"/>
        <v>17TL-25B3</v>
      </c>
      <c r="J225" s="17" t="str">
        <f t="shared" si="0"/>
        <v>17TL-28A2</v>
      </c>
      <c r="K225" s="17" t="str">
        <f t="shared" si="0"/>
        <v>17TL-28A3</v>
      </c>
      <c r="L225" s="17" t="str">
        <f t="shared" si="0"/>
        <v>17TL-28A4</v>
      </c>
      <c r="M225" s="17" t="str">
        <f t="shared" si="0"/>
        <v>17TL-28A5</v>
      </c>
      <c r="N225" s="4" t="str">
        <f t="shared" si="0"/>
        <v>17TL-28A6</v>
      </c>
      <c r="O225" s="17" t="str">
        <f>O$1</f>
        <v>17TL-28A7</v>
      </c>
    </row>
    <row r="226" spans="2:15" ht="15">
      <c r="B226" s="4" t="e">
        <f>#REF!+#REF!</f>
        <v>#REF!</v>
      </c>
      <c r="C226" s="4">
        <f aca="true" t="shared" si="1" ref="C226:I226">B$8+B$10</f>
        <v>0.09</v>
      </c>
      <c r="D226" s="4">
        <f t="shared" si="1"/>
        <v>0.1</v>
      </c>
      <c r="E226" s="4">
        <f t="shared" si="1"/>
        <v>0.5499999999999999</v>
      </c>
      <c r="F226" s="4">
        <f t="shared" si="1"/>
        <v>0.64</v>
      </c>
      <c r="G226" s="4">
        <f t="shared" si="1"/>
        <v>0.65</v>
      </c>
      <c r="H226" s="4">
        <f t="shared" si="1"/>
        <v>0.6</v>
      </c>
      <c r="I226" s="4">
        <f t="shared" si="1"/>
        <v>0.5700000000000001</v>
      </c>
      <c r="J226" s="17" t="e">
        <f>#REF!+#REF!</f>
        <v>#REF!</v>
      </c>
      <c r="K226" s="4">
        <f>J$8+J$10</f>
        <v>0.4457</v>
      </c>
      <c r="L226" s="4">
        <f>K$8+K$10</f>
        <v>0.44170000000000004</v>
      </c>
      <c r="M226" s="4">
        <f>L$8+L$10</f>
        <v>0.14</v>
      </c>
      <c r="N226" s="4">
        <f>M$8+M$10</f>
        <v>0.09</v>
      </c>
      <c r="O226" s="4">
        <f>N$10+N$12</f>
        <v>5.84</v>
      </c>
    </row>
    <row r="227" ht="15">
      <c r="A227" s="18" t="s">
        <v>55</v>
      </c>
    </row>
    <row r="228" ht="15">
      <c r="A228" s="18" t="s">
        <v>56</v>
      </c>
    </row>
    <row r="229" spans="1:15" ht="15">
      <c r="A229" s="1" t="s">
        <v>73</v>
      </c>
      <c r="B229" s="17">
        <f aca="true" t="shared" si="2" ref="B229:O229">(B$9/40.31)/(B$9/40.31+B$7*0.8998/71.85*(1-0.15))*100</f>
        <v>12.236944071111793</v>
      </c>
      <c r="C229" s="17">
        <f t="shared" si="2"/>
        <v>12.88957594084002</v>
      </c>
      <c r="D229" s="1">
        <f t="shared" si="2"/>
        <v>3.9855754298431516</v>
      </c>
      <c r="E229" s="4">
        <f t="shared" si="2"/>
        <v>3.8628881825568486</v>
      </c>
      <c r="F229" s="4">
        <f t="shared" si="2"/>
        <v>3.3776745717686083</v>
      </c>
      <c r="G229" s="4">
        <f t="shared" si="2"/>
        <v>3.4357696816164878</v>
      </c>
      <c r="H229" s="4">
        <f t="shared" si="2"/>
        <v>6.327635414287903</v>
      </c>
      <c r="I229" s="4">
        <f t="shared" si="2"/>
        <v>6.148763001364019</v>
      </c>
      <c r="J229" s="1">
        <f t="shared" si="2"/>
        <v>13.525909851781757</v>
      </c>
      <c r="K229" s="1">
        <f t="shared" si="2"/>
        <v>8.918437416593662</v>
      </c>
      <c r="L229" s="4">
        <f t="shared" si="2"/>
        <v>8.686009456663284</v>
      </c>
      <c r="M229" s="17">
        <f t="shared" si="2"/>
        <v>13.029702223064179</v>
      </c>
      <c r="N229" s="17">
        <f t="shared" si="2"/>
        <v>13.711107420319458</v>
      </c>
      <c r="O229" s="1">
        <f t="shared" si="2"/>
        <v>9.385633672512268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2021-08-23T08:45:40Z</dcterms:modified>
  <cp:category/>
  <cp:version/>
  <cp:contentType/>
  <cp:contentStatus/>
</cp:coreProperties>
</file>