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ave's Word files\PAPERS\Buchan\Buchan paper\Buchan revision 2021-07-xx\Buchan revision 3 appendices\"/>
    </mc:Choice>
  </mc:AlternateContent>
  <xr:revisionPtr revIDLastSave="0" documentId="13_ncr:1_{73651573-D788-4785-8A4D-86C3B79F649B}" xr6:coauthVersionLast="45" xr6:coauthVersionMax="45" xr10:uidLastSave="{00000000-0000-0000-0000-000000000000}"/>
  <bookViews>
    <workbookView xWindow="600" yWindow="375" windowWidth="24870" windowHeight="14040" firstSheet="7" activeTab="11" xr2:uid="{00000000-000D-0000-FFFF-FFFF00000000}"/>
  </bookViews>
  <sheets>
    <sheet name="S1 Mineral assemblages" sheetId="1" r:id="rId1"/>
    <sheet name="S2 WR-MinChem summary" sheetId="11" r:id="rId2"/>
    <sheet name="S3 Whole rock" sheetId="2" r:id="rId3"/>
    <sheet name="S4 Whole rock by min assembl" sheetId="13" r:id="rId4"/>
    <sheet name="S5 Biotite" sheetId="3" r:id="rId5"/>
    <sheet name="S6 Muscovite" sheetId="4" r:id="rId6"/>
    <sheet name="S7 Chlorite" sheetId="6" r:id="rId7"/>
    <sheet name="S8 Cordierite" sheetId="7" r:id="rId8"/>
    <sheet name="S9 Staurolite" sheetId="8" r:id="rId9"/>
    <sheet name="S10 Garnet" sheetId="9" r:id="rId10"/>
    <sheet name="S11 Plagioclase" sheetId="5" r:id="rId11"/>
    <sheet name="S12 Monazite - microprobe" sheetId="14" r:id="rId12"/>
    <sheet name="S13 Monazite - isotopic" sheetId="15" r:id="rId13"/>
  </sheets>
  <definedNames>
    <definedName name="_xlnm.Print_Titles" localSheetId="0">'S1 Mineral assemblages'!$3:$4</definedName>
    <definedName name="_xlnm.Print_Titles" localSheetId="10">'S11 Plagioclase'!$B:$B</definedName>
    <definedName name="_xlnm.Print_Titles" localSheetId="12">'S13 Monazite - isotopic'!$5:$6</definedName>
    <definedName name="_xlnm.Print_Titles" localSheetId="1">'S2 WR-MinChem summary'!$4:$5</definedName>
    <definedName name="_xlnm.Print_Titles" localSheetId="2">'S3 Whole rock'!$A:$B</definedName>
    <definedName name="_xlnm.Print_Titles" localSheetId="4">'S5 Biotite'!$B:$B</definedName>
    <definedName name="_xlnm.Print_Titles" localSheetId="5">'S6 Muscovite'!$B:$B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13" l="1"/>
  <c r="BL17" i="2" l="1"/>
  <c r="BL18" i="2"/>
  <c r="BL35" i="2"/>
  <c r="BL24" i="2"/>
  <c r="E26" i="2"/>
  <c r="E25" i="2" s="1"/>
  <c r="D26" i="2"/>
  <c r="D25" i="2" s="1"/>
  <c r="AA26" i="2"/>
  <c r="AA25" i="2" s="1"/>
  <c r="Z26" i="2"/>
  <c r="Z25" i="2" s="1"/>
  <c r="Y26" i="2"/>
  <c r="Y25" i="2" s="1"/>
  <c r="X26" i="2"/>
  <c r="X25" i="2" s="1"/>
  <c r="W26" i="2"/>
  <c r="W25" i="2" s="1"/>
  <c r="V26" i="2"/>
  <c r="V25" i="2" s="1"/>
  <c r="U26" i="2"/>
  <c r="U25" i="2" s="1"/>
  <c r="T26" i="2"/>
  <c r="T25" i="2" s="1"/>
  <c r="S26" i="2"/>
  <c r="S25" i="2" s="1"/>
  <c r="Q26" i="2"/>
  <c r="Q25" i="2" s="1"/>
  <c r="P26" i="2"/>
  <c r="P25" i="2" s="1"/>
  <c r="N26" i="2"/>
  <c r="N25" i="2" s="1"/>
  <c r="M26" i="2"/>
  <c r="M25" i="2" s="1"/>
  <c r="L26" i="2"/>
  <c r="L25" i="2" s="1"/>
  <c r="J26" i="2"/>
  <c r="J25" i="2" s="1"/>
  <c r="H26" i="2"/>
  <c r="H25" i="2" s="1"/>
  <c r="G26" i="2"/>
  <c r="G25" i="2" s="1"/>
  <c r="F26" i="2"/>
  <c r="F25" i="2" s="1"/>
  <c r="BL26" i="2" l="1"/>
  <c r="BL25" i="2"/>
  <c r="E123" i="11"/>
  <c r="E11" i="14"/>
  <c r="I11" i="14"/>
  <c r="H11" i="14"/>
  <c r="G11" i="14"/>
  <c r="F11" i="14"/>
  <c r="D11" i="14"/>
  <c r="J11" i="14"/>
  <c r="T17" i="13"/>
  <c r="Q17" i="13"/>
  <c r="N17" i="13"/>
  <c r="K17" i="13"/>
  <c r="I17" i="13"/>
  <c r="H17" i="13"/>
  <c r="G17" i="13"/>
  <c r="F17" i="13"/>
  <c r="E17" i="13"/>
  <c r="D17" i="13"/>
  <c r="BL36" i="2"/>
  <c r="BL42" i="2"/>
  <c r="BL41" i="2"/>
  <c r="E122" i="11"/>
  <c r="E121" i="11"/>
  <c r="E120" i="11"/>
  <c r="E119" i="11"/>
  <c r="E118" i="11"/>
  <c r="E117" i="11"/>
  <c r="E116" i="11"/>
  <c r="E115" i="11"/>
  <c r="BL32" i="2"/>
  <c r="BL31" i="2"/>
  <c r="BL30" i="2"/>
  <c r="BL29" i="2"/>
  <c r="BL28" i="2"/>
  <c r="BL27" i="2"/>
  <c r="BL23" i="2"/>
  <c r="BL22" i="2"/>
  <c r="BL21" i="2"/>
  <c r="BL16" i="2"/>
  <c r="C15" i="2"/>
  <c r="D15" i="2"/>
  <c r="E15" i="2"/>
  <c r="F15" i="2"/>
  <c r="G15" i="2"/>
  <c r="H15" i="2"/>
  <c r="I15" i="2"/>
  <c r="J15" i="2"/>
  <c r="K15" i="2"/>
  <c r="L15" i="2"/>
  <c r="M15" i="2"/>
  <c r="N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L14" i="2"/>
  <c r="BL13" i="2"/>
  <c r="BL12" i="2"/>
  <c r="BL11" i="2"/>
  <c r="BL10" i="2"/>
  <c r="BL9" i="2"/>
  <c r="BL8" i="2"/>
  <c r="BL7" i="2"/>
  <c r="BL6" i="2"/>
  <c r="BL5" i="2"/>
  <c r="BL4" i="2"/>
  <c r="BL37" i="2"/>
  <c r="BL40" i="2"/>
  <c r="BL39" i="2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E25" i="4"/>
  <c r="D25" i="4"/>
  <c r="C25" i="4"/>
  <c r="F23" i="7"/>
  <c r="F12" i="7"/>
  <c r="U19" i="5"/>
  <c r="G19" i="5"/>
  <c r="S10" i="5"/>
  <c r="D10" i="5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O21" i="8"/>
  <c r="N21" i="8"/>
  <c r="M21" i="8"/>
  <c r="L21" i="8"/>
  <c r="K21" i="8"/>
  <c r="J21" i="8"/>
  <c r="I21" i="8"/>
  <c r="H21" i="8"/>
  <c r="G21" i="8"/>
  <c r="F21" i="8"/>
  <c r="E21" i="8"/>
  <c r="D21" i="8"/>
  <c r="O11" i="8"/>
  <c r="N11" i="8"/>
  <c r="M11" i="8"/>
  <c r="L11" i="8"/>
  <c r="K11" i="8"/>
  <c r="J11" i="8"/>
  <c r="I11" i="8"/>
  <c r="H11" i="8"/>
  <c r="G11" i="8"/>
  <c r="F11" i="8"/>
  <c r="E11" i="8"/>
  <c r="D11" i="8"/>
  <c r="L23" i="7"/>
  <c r="K23" i="7"/>
  <c r="J23" i="7"/>
  <c r="I23" i="7"/>
  <c r="H23" i="7"/>
  <c r="G23" i="7"/>
  <c r="E23" i="7"/>
  <c r="L12" i="7"/>
  <c r="K12" i="7"/>
  <c r="J12" i="7"/>
  <c r="I12" i="7"/>
  <c r="H12" i="7"/>
  <c r="G12" i="7"/>
  <c r="E12" i="7"/>
  <c r="D12" i="7"/>
  <c r="H19" i="6"/>
  <c r="I19" i="6"/>
  <c r="G19" i="6"/>
  <c r="F19" i="6"/>
  <c r="E19" i="6"/>
  <c r="D19" i="6"/>
  <c r="I10" i="6"/>
  <c r="H10" i="6"/>
  <c r="G10" i="6"/>
  <c r="F10" i="6"/>
  <c r="E10" i="6"/>
  <c r="D10" i="6"/>
  <c r="T22" i="4"/>
  <c r="J22" i="4"/>
  <c r="M12" i="4"/>
  <c r="R13" i="3"/>
  <c r="L24" i="3"/>
  <c r="C13" i="3"/>
  <c r="D23" i="7"/>
  <c r="I22" i="6"/>
  <c r="H22" i="6"/>
  <c r="G22" i="6"/>
  <c r="F22" i="6"/>
  <c r="E22" i="6"/>
  <c r="D22" i="6"/>
  <c r="I21" i="6"/>
  <c r="H21" i="6"/>
  <c r="G21" i="6"/>
  <c r="F21" i="6"/>
  <c r="E21" i="6"/>
  <c r="D21" i="6"/>
  <c r="I19" i="5"/>
  <c r="AB19" i="5"/>
  <c r="AA19" i="5"/>
  <c r="Z19" i="5"/>
  <c r="Y19" i="5"/>
  <c r="X19" i="5"/>
  <c r="W19" i="5"/>
  <c r="V19" i="5"/>
  <c r="T19" i="5"/>
  <c r="S19" i="5"/>
  <c r="Q19" i="5"/>
  <c r="P19" i="5"/>
  <c r="O19" i="5"/>
  <c r="N19" i="5"/>
  <c r="M19" i="5"/>
  <c r="L19" i="5"/>
  <c r="K19" i="5"/>
  <c r="J19" i="5"/>
  <c r="R19" i="5"/>
  <c r="H19" i="5"/>
  <c r="F19" i="5"/>
  <c r="E19" i="5"/>
  <c r="D19" i="5"/>
  <c r="AB10" i="5"/>
  <c r="AA10" i="5"/>
  <c r="Z10" i="5"/>
  <c r="Y10" i="5"/>
  <c r="X10" i="5"/>
  <c r="W10" i="5"/>
  <c r="V10" i="5"/>
  <c r="U10" i="5"/>
  <c r="T10" i="5"/>
  <c r="Q10" i="5"/>
  <c r="P10" i="5"/>
  <c r="O10" i="5"/>
  <c r="N10" i="5"/>
  <c r="M10" i="5"/>
  <c r="L10" i="5"/>
  <c r="K10" i="5"/>
  <c r="J10" i="5"/>
  <c r="I10" i="5"/>
  <c r="R10" i="5"/>
  <c r="H10" i="5"/>
  <c r="G10" i="5"/>
  <c r="F10" i="5"/>
  <c r="E10" i="5"/>
  <c r="AD22" i="4"/>
  <c r="AC22" i="4"/>
  <c r="AB22" i="4"/>
  <c r="AA22" i="4"/>
  <c r="Z22" i="4"/>
  <c r="Y22" i="4"/>
  <c r="AE22" i="4"/>
  <c r="X22" i="4"/>
  <c r="W22" i="4"/>
  <c r="Q22" i="4"/>
  <c r="P22" i="4"/>
  <c r="O22" i="4"/>
  <c r="N22" i="4"/>
  <c r="U22" i="4"/>
  <c r="S22" i="4"/>
  <c r="R22" i="4"/>
  <c r="M22" i="4"/>
  <c r="L22" i="4"/>
  <c r="K22" i="4"/>
  <c r="I22" i="4"/>
  <c r="H22" i="4"/>
  <c r="V22" i="4"/>
  <c r="G22" i="4"/>
  <c r="F22" i="4"/>
  <c r="E22" i="4"/>
  <c r="D22" i="4"/>
  <c r="C22" i="4"/>
  <c r="AD12" i="4"/>
  <c r="AC12" i="4"/>
  <c r="AB12" i="4"/>
  <c r="AA12" i="4"/>
  <c r="Z12" i="4"/>
  <c r="Y12" i="4"/>
  <c r="AE12" i="4"/>
  <c r="X12" i="4"/>
  <c r="W12" i="4"/>
  <c r="Q12" i="4"/>
  <c r="P12" i="4"/>
  <c r="O12" i="4"/>
  <c r="N12" i="4"/>
  <c r="U12" i="4"/>
  <c r="T12" i="4"/>
  <c r="S12" i="4"/>
  <c r="R12" i="4"/>
  <c r="L12" i="4"/>
  <c r="K12" i="4"/>
  <c r="J12" i="4"/>
  <c r="I12" i="4"/>
  <c r="H12" i="4"/>
  <c r="V12" i="4"/>
  <c r="G12" i="4"/>
  <c r="F12" i="4"/>
  <c r="E12" i="4"/>
  <c r="D12" i="4"/>
  <c r="C12" i="4"/>
  <c r="AR24" i="3"/>
  <c r="AQ24" i="3"/>
  <c r="AP24" i="3"/>
  <c r="AO24" i="3"/>
  <c r="AN24" i="3"/>
  <c r="AM24" i="3"/>
  <c r="AT24" i="3"/>
  <c r="AS24" i="3"/>
  <c r="AL24" i="3"/>
  <c r="AF24" i="3"/>
  <c r="AE24" i="3"/>
  <c r="AD24" i="3"/>
  <c r="AC24" i="3"/>
  <c r="AJ24" i="3"/>
  <c r="AI24" i="3"/>
  <c r="AH24" i="3"/>
  <c r="AG24" i="3"/>
  <c r="AB24" i="3"/>
  <c r="AA24" i="3"/>
  <c r="Z24" i="3"/>
  <c r="Y24" i="3"/>
  <c r="X24" i="3"/>
  <c r="W24" i="3"/>
  <c r="AK24" i="3"/>
  <c r="V24" i="3"/>
  <c r="U24" i="3"/>
  <c r="T24" i="3"/>
  <c r="S24" i="3"/>
  <c r="R24" i="3"/>
  <c r="Q24" i="3"/>
  <c r="P24" i="3"/>
  <c r="O24" i="3"/>
  <c r="N24" i="3"/>
  <c r="M24" i="3"/>
  <c r="K24" i="3"/>
  <c r="J24" i="3"/>
  <c r="I24" i="3"/>
  <c r="H24" i="3"/>
  <c r="G24" i="3"/>
  <c r="F24" i="3"/>
  <c r="E24" i="3"/>
  <c r="D24" i="3"/>
  <c r="C24" i="3"/>
  <c r="AR13" i="3"/>
  <c r="AQ13" i="3"/>
  <c r="AP13" i="3"/>
  <c r="AO13" i="3"/>
  <c r="AN13" i="3"/>
  <c r="AM13" i="3"/>
  <c r="AT13" i="3"/>
  <c r="AS13" i="3"/>
  <c r="AL13" i="3"/>
  <c r="AF13" i="3"/>
  <c r="AE13" i="3"/>
  <c r="AD13" i="3"/>
  <c r="AC13" i="3"/>
  <c r="AJ13" i="3"/>
  <c r="AI13" i="3"/>
  <c r="AH13" i="3"/>
  <c r="AG13" i="3"/>
  <c r="AB13" i="3"/>
  <c r="AA13" i="3"/>
  <c r="Z13" i="3"/>
  <c r="Y13" i="3"/>
  <c r="X13" i="3"/>
  <c r="W13" i="3"/>
  <c r="AK13" i="3"/>
  <c r="V13" i="3"/>
  <c r="U13" i="3"/>
  <c r="T13" i="3"/>
  <c r="S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38" i="2"/>
  <c r="Z38" i="2"/>
  <c r="Y38" i="2"/>
  <c r="X38" i="2"/>
  <c r="W38" i="2"/>
  <c r="V38" i="2"/>
  <c r="U38" i="2"/>
  <c r="T38" i="2"/>
  <c r="S38" i="2"/>
  <c r="Q38" i="2"/>
  <c r="P38" i="2"/>
  <c r="N38" i="2"/>
  <c r="M38" i="2"/>
  <c r="L38" i="2"/>
  <c r="J38" i="2"/>
  <c r="H38" i="2"/>
  <c r="G38" i="2"/>
  <c r="F38" i="2"/>
  <c r="E38" i="2"/>
  <c r="D38" i="2"/>
  <c r="BL15" i="2" l="1"/>
</calcChain>
</file>

<file path=xl/sharedStrings.xml><?xml version="1.0" encoding="utf-8"?>
<sst xmlns="http://schemas.openxmlformats.org/spreadsheetml/2006/main" count="2400" uniqueCount="610">
  <si>
    <t>Location</t>
  </si>
  <si>
    <t>Ms</t>
  </si>
  <si>
    <t>Chl</t>
  </si>
  <si>
    <t>Bt</t>
  </si>
  <si>
    <t>Crd</t>
  </si>
  <si>
    <t>St</t>
  </si>
  <si>
    <t>And</t>
  </si>
  <si>
    <t>Sil</t>
  </si>
  <si>
    <t>Ky</t>
  </si>
  <si>
    <t>Grt</t>
  </si>
  <si>
    <t>reference</t>
  </si>
  <si>
    <t>zone</t>
  </si>
  <si>
    <t>Metamorphic</t>
  </si>
  <si>
    <t xml:space="preserve">Grid </t>
  </si>
  <si>
    <t>Ardlogie</t>
  </si>
  <si>
    <t>Ardlogie to the Ords</t>
  </si>
  <si>
    <t>The Ords</t>
  </si>
  <si>
    <t>WR</t>
  </si>
  <si>
    <t>07-Y-2</t>
  </si>
  <si>
    <t>07-Y-4</t>
  </si>
  <si>
    <t>16-SY-2</t>
  </si>
  <si>
    <t>16-SY-3B</t>
  </si>
  <si>
    <t>Sample no.</t>
  </si>
  <si>
    <t>NJ783369</t>
  </si>
  <si>
    <t>NJ787366</t>
  </si>
  <si>
    <t>NJ789366</t>
  </si>
  <si>
    <t>NJ807387</t>
  </si>
  <si>
    <t>NJ808388</t>
  </si>
  <si>
    <t>NJ868323</t>
  </si>
  <si>
    <t>NJ842304</t>
  </si>
  <si>
    <t>Ellon gneiss</t>
  </si>
  <si>
    <t>x</t>
  </si>
  <si>
    <t>2 - mineral is secondary</t>
  </si>
  <si>
    <t>Old Haven</t>
  </si>
  <si>
    <t>Tarlair</t>
  </si>
  <si>
    <t>MacDuff</t>
  </si>
  <si>
    <t>Banff</t>
  </si>
  <si>
    <t xml:space="preserve">Banff </t>
  </si>
  <si>
    <t>Boyndie Bay</t>
  </si>
  <si>
    <t xml:space="preserve">Whitehills </t>
  </si>
  <si>
    <t>Whitehills Bay</t>
  </si>
  <si>
    <t>Whitehills - Craig Neen</t>
  </si>
  <si>
    <t>Stake Ness</t>
  </si>
  <si>
    <t>Den Brae</t>
  </si>
  <si>
    <t>Whyntie Head</t>
  </si>
  <si>
    <t>E Links Bay Portsoy</t>
  </si>
  <si>
    <t>02-Bu-1</t>
  </si>
  <si>
    <t>02-Bu-2</t>
  </si>
  <si>
    <t>02-Bu-3</t>
  </si>
  <si>
    <t>07-Bu-2</t>
  </si>
  <si>
    <t>02-Bu-5a</t>
  </si>
  <si>
    <t>02-Bu-5b</t>
  </si>
  <si>
    <t>16-SB-1</t>
  </si>
  <si>
    <t>16-SB-3</t>
  </si>
  <si>
    <t>07-Bu-11</t>
  </si>
  <si>
    <t>NJ739647</t>
  </si>
  <si>
    <t>NJ734645</t>
  </si>
  <si>
    <t>NJ719647</t>
  </si>
  <si>
    <t>NJ709649</t>
  </si>
  <si>
    <t>NJ687647</t>
  </si>
  <si>
    <t>NJ682646</t>
  </si>
  <si>
    <t>NJ680646</t>
  </si>
  <si>
    <t>NJ665651</t>
  </si>
  <si>
    <t>NJ664651</t>
  </si>
  <si>
    <t>NJ663652</t>
  </si>
  <si>
    <t>NJ653656</t>
  </si>
  <si>
    <t>NJ650655</t>
  </si>
  <si>
    <t>NJ644660</t>
  </si>
  <si>
    <t>NJ642659</t>
  </si>
  <si>
    <t>NJ637658</t>
  </si>
  <si>
    <t>NJ635656</t>
  </si>
  <si>
    <t>NJ634659</t>
  </si>
  <si>
    <t>NJ595663</t>
  </si>
  <si>
    <t>Cowhythe gneiss</t>
  </si>
  <si>
    <t>Maunderlea</t>
  </si>
  <si>
    <t>Kinnairdy</t>
  </si>
  <si>
    <t>07-Bu-13</t>
  </si>
  <si>
    <t>NJ663563</t>
  </si>
  <si>
    <t>NJ611501</t>
  </si>
  <si>
    <t>NJ611500</t>
  </si>
  <si>
    <t>Chl-Bt</t>
  </si>
  <si>
    <t>Crd-And</t>
  </si>
  <si>
    <t>±St±And±Crd</t>
  </si>
  <si>
    <t>Rosehearty</t>
  </si>
  <si>
    <t>Crovie</t>
  </si>
  <si>
    <t>16-SR-1B</t>
  </si>
  <si>
    <t>16-SR-5B</t>
  </si>
  <si>
    <t>16-SR-11</t>
  </si>
  <si>
    <t>16-SC-3B</t>
  </si>
  <si>
    <t>NJ931678</t>
  </si>
  <si>
    <t>NJ807657</t>
  </si>
  <si>
    <t>16-SI-1</t>
  </si>
  <si>
    <t>16-SI-6</t>
  </si>
  <si>
    <t>16-SI-8</t>
  </si>
  <si>
    <t>16-SI-11B</t>
  </si>
  <si>
    <t>NJ654348</t>
  </si>
  <si>
    <t>NJ657346</t>
  </si>
  <si>
    <t>NJ659341</t>
  </si>
  <si>
    <t>NJ669328</t>
  </si>
  <si>
    <t>Spotted slate</t>
  </si>
  <si>
    <t>Spotted hornfels</t>
  </si>
  <si>
    <t>Hornfels</t>
  </si>
  <si>
    <t>a - altered</t>
  </si>
  <si>
    <t>a</t>
  </si>
  <si>
    <t>16-SP-4A</t>
  </si>
  <si>
    <t>02-Bar-4</t>
  </si>
  <si>
    <t>Crathie Pt</t>
  </si>
  <si>
    <t xml:space="preserve">Castle Point </t>
  </si>
  <si>
    <t>Portsoy swimming pool</t>
  </si>
  <si>
    <t>Ky-St</t>
  </si>
  <si>
    <t>Slate</t>
  </si>
  <si>
    <t>NJ549672</t>
  </si>
  <si>
    <t>NJ549671</t>
  </si>
  <si>
    <t>16-SP-4B</t>
  </si>
  <si>
    <t>NJ581665</t>
  </si>
  <si>
    <t>NJ584664</t>
  </si>
  <si>
    <t>NJ683646</t>
  </si>
  <si>
    <t>NJ685646</t>
  </si>
  <si>
    <t>NJ663564</t>
  </si>
  <si>
    <t>NJ611498</t>
  </si>
  <si>
    <t>NJ804381</t>
  </si>
  <si>
    <t>Blaikie Burn</t>
  </si>
  <si>
    <t>NJ821388</t>
  </si>
  <si>
    <t>Braes of Gight</t>
  </si>
  <si>
    <t>BtCrd</t>
  </si>
  <si>
    <t>BtStGrt</t>
  </si>
  <si>
    <t>07-Y-6</t>
  </si>
  <si>
    <t>07-Y-7</t>
  </si>
  <si>
    <t>07-Y-9</t>
  </si>
  <si>
    <t>07-Y-10</t>
  </si>
  <si>
    <t>07-Y-11</t>
  </si>
  <si>
    <t>Kfs/Migm</t>
  </si>
  <si>
    <t>Chapelhaugh</t>
  </si>
  <si>
    <t>NJ844393</t>
  </si>
  <si>
    <t>NJ845390</t>
  </si>
  <si>
    <t>Gowkstone</t>
  </si>
  <si>
    <t>NJ862369</t>
  </si>
  <si>
    <t>E of Methlick</t>
  </si>
  <si>
    <t>NJ860320</t>
  </si>
  <si>
    <t>07-Bu-1</t>
  </si>
  <si>
    <t>07-Bu-4</t>
  </si>
  <si>
    <t>Mnz</t>
  </si>
  <si>
    <t>07-P-3</t>
  </si>
  <si>
    <t>BtPl</t>
  </si>
  <si>
    <t>Kfs</t>
  </si>
  <si>
    <t>x?</t>
  </si>
  <si>
    <t>N of Tarves</t>
  </si>
  <si>
    <t>E of Tarves</t>
  </si>
  <si>
    <t>All assemblages + Pl + Qtz; secondary chlorite has been ignored</t>
  </si>
  <si>
    <t>migm</t>
  </si>
  <si>
    <t>Mineral abbreviations from Kretz (1983)</t>
  </si>
  <si>
    <t xml:space="preserve">U-Pb </t>
  </si>
  <si>
    <t>WR - whole rock chemical analysis</t>
  </si>
  <si>
    <t>n/a</t>
  </si>
  <si>
    <t>Wt %</t>
  </si>
  <si>
    <t>MnO</t>
  </si>
  <si>
    <t>MgO</t>
  </si>
  <si>
    <t>CaO</t>
  </si>
  <si>
    <t>LOI</t>
  </si>
  <si>
    <t>S</t>
  </si>
  <si>
    <t>Total</t>
  </si>
  <si>
    <t>Si</t>
  </si>
  <si>
    <t>Ti</t>
  </si>
  <si>
    <t>Al</t>
  </si>
  <si>
    <t>Mn</t>
  </si>
  <si>
    <t>Mg</t>
  </si>
  <si>
    <t>Ca</t>
  </si>
  <si>
    <t>Na</t>
  </si>
  <si>
    <t>K</t>
  </si>
  <si>
    <t>P</t>
  </si>
  <si>
    <t>A'</t>
  </si>
  <si>
    <t>07-Y-1</t>
  </si>
  <si>
    <t>Mn#</t>
  </si>
  <si>
    <t>Ca#</t>
  </si>
  <si>
    <t>Ca# = Ca/(Ca+Na)</t>
  </si>
  <si>
    <t>All Fe as FeO</t>
  </si>
  <si>
    <t>LOI = loss on ignition</t>
  </si>
  <si>
    <r>
      <t>SiO</t>
    </r>
    <r>
      <rPr>
        <b/>
        <vertAlign val="subscript"/>
        <sz val="11"/>
        <rFont val="Calibri"/>
        <family val="2"/>
        <scheme val="minor"/>
      </rPr>
      <t>2</t>
    </r>
  </si>
  <si>
    <r>
      <t>TiO</t>
    </r>
    <r>
      <rPr>
        <b/>
        <vertAlign val="subscript"/>
        <sz val="11"/>
        <rFont val="Calibri"/>
        <family val="2"/>
        <scheme val="minor"/>
      </rPr>
      <t>2</t>
    </r>
  </si>
  <si>
    <r>
      <t>Al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  <r>
      <rPr>
        <b/>
        <vertAlign val="subscript"/>
        <sz val="11"/>
        <rFont val="Calibri"/>
        <family val="2"/>
        <scheme val="minor"/>
      </rPr>
      <t>3</t>
    </r>
  </si>
  <si>
    <r>
      <t>All Fe as Fe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  <r>
      <rPr>
        <b/>
        <vertAlign val="subscript"/>
        <sz val="11"/>
        <rFont val="Calibri"/>
        <family val="2"/>
        <scheme val="minor"/>
      </rPr>
      <t>3</t>
    </r>
  </si>
  <si>
    <r>
      <t>Na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</si>
  <si>
    <r>
      <t>K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</si>
  <si>
    <r>
      <t>P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  <r>
      <rPr>
        <b/>
        <vertAlign val="subscript"/>
        <sz val="11"/>
        <rFont val="Calibri"/>
        <family val="2"/>
        <scheme val="minor"/>
      </rPr>
      <t>5</t>
    </r>
  </si>
  <si>
    <r>
      <t>Mg/(Mg+Fe)</t>
    </r>
    <r>
      <rPr>
        <b/>
        <vertAlign val="superscript"/>
        <sz val="11"/>
        <rFont val="Calibri"/>
        <family val="2"/>
        <scheme val="minor"/>
      </rPr>
      <t>1</t>
    </r>
  </si>
  <si>
    <r>
      <t>Mg/(Mg+Fe)</t>
    </r>
    <r>
      <rPr>
        <b/>
        <vertAlign val="superscript"/>
        <sz val="11"/>
        <rFont val="Calibri"/>
        <family val="2"/>
        <scheme val="minor"/>
      </rPr>
      <t>2</t>
    </r>
  </si>
  <si>
    <r>
      <t>Mg/(Mg+Fe)</t>
    </r>
    <r>
      <rPr>
        <b/>
        <vertAlign val="superscript"/>
        <sz val="11"/>
        <rFont val="Calibri"/>
        <family val="2"/>
        <scheme val="minor"/>
      </rPr>
      <t>3</t>
    </r>
  </si>
  <si>
    <r>
      <t>Mg/(Mg+Fe)</t>
    </r>
    <r>
      <rPr>
        <b/>
        <vertAlign val="superscript"/>
        <sz val="11"/>
        <rFont val="Calibri"/>
        <family val="2"/>
        <scheme val="minor"/>
      </rPr>
      <t>4</t>
    </r>
  </si>
  <si>
    <r>
      <t>A' in molar AFM diagram projected from H2O, quartz, muscovite and plagioclase = (Al-3K-Na-2Ca)/2, normalised with Fe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 xml:space="preserve"> and Mg so that A'+F+M = 1.00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</si>
  <si>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assuming all Fe is Fe</t>
    </r>
    <r>
      <rPr>
        <vertAlign val="superscript"/>
        <sz val="11"/>
        <rFont val="Calibri"/>
        <family val="2"/>
        <scheme val="minor"/>
      </rPr>
      <t>2+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</si>
  <si>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using value for Fe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 xml:space="preserve"> from titration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</si>
  <si>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assuming all Fe is Fe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 xml:space="preserve"> and projecting from pyrrhotite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</si>
  <si>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assuming all Fe is Fe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 xml:space="preserve"> and projecting from pyrrhotite and ilmenite</t>
    </r>
  </si>
  <si>
    <r>
      <t>Mn# = Mn/(Mn+Ca+Fe</t>
    </r>
    <r>
      <rPr>
        <vertAlign val="superscript"/>
        <sz val="11"/>
        <rFont val="Calibri"/>
        <family val="2"/>
        <scheme val="minor"/>
      </rPr>
      <t>2+</t>
    </r>
    <r>
      <rPr>
        <sz val="11"/>
        <rFont val="Calibri"/>
        <family val="2"/>
        <scheme val="minor"/>
      </rPr>
      <t>+Mn)</t>
    </r>
  </si>
  <si>
    <t>FeO measured*</t>
  </si>
  <si>
    <t>Chemical</t>
  </si>
  <si>
    <t>analyses</t>
  </si>
  <si>
    <t>WRBt</t>
  </si>
  <si>
    <t>WRBtStPl</t>
  </si>
  <si>
    <t>WRBtStGrtPl</t>
  </si>
  <si>
    <t>WRBtCrd</t>
  </si>
  <si>
    <t>NJ688647</t>
  </si>
  <si>
    <t>NJ689647</t>
  </si>
  <si>
    <t>Waterloo Bridge</t>
  </si>
  <si>
    <t>NJ841392</t>
  </si>
  <si>
    <t>n/a = not analysed</t>
  </si>
  <si>
    <t>F</t>
  </si>
  <si>
    <r>
      <t xml:space="preserve"> All Fe as Fe</t>
    </r>
    <r>
      <rPr>
        <b/>
        <vertAlign val="superscript"/>
        <sz val="11"/>
        <rFont val="Calibri"/>
        <family val="2"/>
        <scheme val="minor"/>
      </rPr>
      <t>2+</t>
    </r>
  </si>
  <si>
    <t>Cation sum</t>
  </si>
  <si>
    <t>43xxx analyses from Hudson (1975); all other analyses from this study</t>
  </si>
  <si>
    <t>Cations assuming 11 oxygen-equivalents</t>
  </si>
  <si>
    <t>15463</t>
  </si>
  <si>
    <t>43852</t>
  </si>
  <si>
    <t>43857</t>
  </si>
  <si>
    <t>43865</t>
  </si>
  <si>
    <t>43867</t>
  </si>
  <si>
    <t>43876</t>
  </si>
  <si>
    <t>Cations assuming 8 oxygens</t>
  </si>
  <si>
    <t/>
  </si>
  <si>
    <t>X Ab</t>
  </si>
  <si>
    <t>X An</t>
  </si>
  <si>
    <t>X Or</t>
  </si>
  <si>
    <t>43918</t>
  </si>
  <si>
    <t>43929</t>
  </si>
  <si>
    <t>43945</t>
  </si>
  <si>
    <r>
      <t xml:space="preserve"> All Fe as Fe</t>
    </r>
    <r>
      <rPr>
        <b/>
        <vertAlign val="superscript"/>
        <sz val="11"/>
        <rFont val="Calibri"/>
        <family val="2"/>
        <scheme val="minor"/>
      </rPr>
      <t>3+</t>
    </r>
  </si>
  <si>
    <t xml:space="preserve">02-Bu-1 </t>
  </si>
  <si>
    <t>43858</t>
  </si>
  <si>
    <t>43859</t>
  </si>
  <si>
    <t>43860</t>
  </si>
  <si>
    <t>Cations assuming 14 oxygen-equivalents</t>
  </si>
  <si>
    <t xml:space="preserve"> </t>
  </si>
  <si>
    <t>43939</t>
  </si>
  <si>
    <t>core</t>
  </si>
  <si>
    <t>rim</t>
  </si>
  <si>
    <t>X sps</t>
  </si>
  <si>
    <t>X grs</t>
  </si>
  <si>
    <t>X alm</t>
  </si>
  <si>
    <t>X prp</t>
  </si>
  <si>
    <t>Cations assuming 12 oxygens</t>
  </si>
  <si>
    <r>
      <t>X alm = Fe</t>
    </r>
    <r>
      <rPr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/(Fe</t>
    </r>
    <r>
      <rPr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+Mn+Mg+Ca)</t>
    </r>
  </si>
  <si>
    <r>
      <t>X sps = Mn</t>
    </r>
    <r>
      <rPr>
        <sz val="11"/>
        <color theme="1"/>
        <rFont val="Calibri"/>
        <family val="2"/>
        <scheme val="minor"/>
      </rPr>
      <t>/(Fe</t>
    </r>
    <r>
      <rPr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+Mn+Mg+Ca)</t>
    </r>
  </si>
  <si>
    <r>
      <t>X prp = Mg</t>
    </r>
    <r>
      <rPr>
        <sz val="11"/>
        <color theme="1"/>
        <rFont val="Calibri"/>
        <family val="2"/>
        <scheme val="minor"/>
      </rPr>
      <t>/(Fe</t>
    </r>
    <r>
      <rPr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+Mn+Mg+Ca)</t>
    </r>
  </si>
  <si>
    <r>
      <t>X grs = Ca</t>
    </r>
    <r>
      <rPr>
        <sz val="11"/>
        <color theme="1"/>
        <rFont val="Calibri"/>
        <family val="2"/>
        <scheme val="minor"/>
      </rPr>
      <t>/(Fe</t>
    </r>
    <r>
      <rPr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+Mn+Mg+Ca)</t>
    </r>
  </si>
  <si>
    <t>X An = Ca/(Ca+Na+K)</t>
  </si>
  <si>
    <t>X Ab = Na/(Ca+Na+K)</t>
  </si>
  <si>
    <t>X Or = K/(Ca+Na+K)</t>
  </si>
  <si>
    <t>43873</t>
  </si>
  <si>
    <t>43993</t>
  </si>
  <si>
    <t>44013</t>
  </si>
  <si>
    <t>Ca analysed, but does not exceed 0.01 cations</t>
  </si>
  <si>
    <t>ZnO</t>
  </si>
  <si>
    <t>Zn</t>
  </si>
  <si>
    <t xml:space="preserve">Cations assuming 23 oxygen-equivalents  </t>
  </si>
  <si>
    <t xml:space="preserve">Cations assuming 18 oxygens </t>
  </si>
  <si>
    <t>Zn#</t>
  </si>
  <si>
    <t>Zn# = Zn/(Fe+Mn+Mg+Zn)</t>
  </si>
  <si>
    <t>Mn# = Mn/(Fe+Mn+Mg+Zn)</t>
  </si>
  <si>
    <t>WRBtMsPl</t>
  </si>
  <si>
    <t>BtMsPl</t>
  </si>
  <si>
    <t>WRBtMsChl</t>
  </si>
  <si>
    <t>BtMsChl</t>
  </si>
  <si>
    <t>WRBtChl</t>
  </si>
  <si>
    <t>BtMs</t>
  </si>
  <si>
    <t>WRBtMs</t>
  </si>
  <si>
    <t>WRBtMsCrd</t>
  </si>
  <si>
    <t>WRBtMsCrdPl</t>
  </si>
  <si>
    <t>BtMsCrdPl</t>
  </si>
  <si>
    <t>WRBtMsStPl</t>
  </si>
  <si>
    <t>WRBtMsStGrtPl</t>
  </si>
  <si>
    <t>BtMsCrdStPl</t>
  </si>
  <si>
    <t>BtMsStGrtPl</t>
  </si>
  <si>
    <t>WRBtMsGrtPl</t>
  </si>
  <si>
    <t>WRBtMsStGrt</t>
  </si>
  <si>
    <t>WRBtGrtPl</t>
  </si>
  <si>
    <t>H(75)</t>
  </si>
  <si>
    <t>Pl</t>
  </si>
  <si>
    <t>15463 and 43xxx sample numbers from Hudson (1975; 1980); all other samples from this study</t>
  </si>
  <si>
    <t>H(75) = WR and mineral analyses from Hudson (1975)</t>
  </si>
  <si>
    <t>K/(K+Na)</t>
  </si>
  <si>
    <t>NJ775373</t>
  </si>
  <si>
    <t>Poleburn Wood</t>
  </si>
  <si>
    <t>NJ849383</t>
  </si>
  <si>
    <t>16-SR-1A</t>
  </si>
  <si>
    <t>07-Y-3B</t>
  </si>
  <si>
    <t>18-SY-1A</t>
  </si>
  <si>
    <t>02-Bu-5A</t>
  </si>
  <si>
    <t>02-Bu-5B</t>
  </si>
  <si>
    <t>07-Bu-7A</t>
  </si>
  <si>
    <t>07-Bu-7B</t>
  </si>
  <si>
    <t>07-Bu-10B</t>
  </si>
  <si>
    <t>07-Bu-12A</t>
  </si>
  <si>
    <t>07-Bu-12B</t>
  </si>
  <si>
    <t>02-Bu-6B</t>
  </si>
  <si>
    <t>16-SR-7A</t>
  </si>
  <si>
    <t>NJ992674</t>
  </si>
  <si>
    <t>Other</t>
  </si>
  <si>
    <t>?</t>
  </si>
  <si>
    <t>NK034654</t>
  </si>
  <si>
    <t>West Haven</t>
  </si>
  <si>
    <t>16-SR-8B</t>
  </si>
  <si>
    <t>16-SR-8</t>
  </si>
  <si>
    <t>16-SY-1</t>
  </si>
  <si>
    <t>NJ865319</t>
  </si>
  <si>
    <t>Fourman Hill/Woodfold Wood</t>
  </si>
  <si>
    <t>St-And</t>
  </si>
  <si>
    <t>18-SH-20B</t>
  </si>
  <si>
    <t>NJ383305</t>
  </si>
  <si>
    <t>x/P</t>
  </si>
  <si>
    <t>07-Bu-10A</t>
  </si>
  <si>
    <t>18-SP-2A</t>
  </si>
  <si>
    <t>NJ614663</t>
  </si>
  <si>
    <t>Sil+Kfs</t>
  </si>
  <si>
    <t>16-SI-10A</t>
  </si>
  <si>
    <t>18-SH-24</t>
  </si>
  <si>
    <t>NJ438239</t>
  </si>
  <si>
    <t>NJ657328</t>
  </si>
  <si>
    <t>18-SH-25</t>
  </si>
  <si>
    <t>Hornfels migm</t>
  </si>
  <si>
    <t>NJ435243</t>
  </si>
  <si>
    <t>18-SH-15</t>
  </si>
  <si>
    <t>Aldivalloch</t>
  </si>
  <si>
    <t>migm - samples that are gneissic or migmatitic, or have textures/structures (macroscopic or microscopic) indicative of partial melting</t>
  </si>
  <si>
    <t>NJ359265</t>
  </si>
  <si>
    <t>18-SH-16B</t>
  </si>
  <si>
    <t>NJ359264</t>
  </si>
  <si>
    <t>02-Bu-6A</t>
  </si>
  <si>
    <t>Collieston</t>
  </si>
  <si>
    <t>NK040285</t>
  </si>
  <si>
    <t>18-SCH-1E</t>
  </si>
  <si>
    <t>18-SH-2A</t>
  </si>
  <si>
    <t>18-SH-3</t>
  </si>
  <si>
    <t>18-SH-8</t>
  </si>
  <si>
    <t>18-SH-11</t>
  </si>
  <si>
    <t>18-SH-17B</t>
  </si>
  <si>
    <t>18-SH-20A</t>
  </si>
  <si>
    <t>NJ522213</t>
  </si>
  <si>
    <t>Correen Hills</t>
  </si>
  <si>
    <t>NJ514358</t>
  </si>
  <si>
    <t>Bridgend</t>
  </si>
  <si>
    <t>NJ471351</t>
  </si>
  <si>
    <t>NJ402322</t>
  </si>
  <si>
    <t>Hillock of Echt burn</t>
  </si>
  <si>
    <t>NJ407316</t>
  </si>
  <si>
    <t>NJ380288</t>
  </si>
  <si>
    <t>Ardwell/Deveron</t>
  </si>
  <si>
    <t>Old Hythe</t>
  </si>
  <si>
    <t>Deveron/Cabrach</t>
  </si>
  <si>
    <t>little Bt; Pl porphs</t>
  </si>
  <si>
    <t>* FeO measured in Hudson samples (only) by the method of Wilson (1955)</t>
  </si>
  <si>
    <t>Oxidation ratio</t>
  </si>
  <si>
    <t>Oxidation ratio = ratio of Fe3/(Fe3 + Fe2) in moles = ratio of 2*Fe2O3/(2*Fe2O3 + FeO) in moles</t>
  </si>
  <si>
    <t>A' in molar AFM diagram projected from H2O, quartz, muscovite and plagioclase = (Al-3K-Na-2Ca)/2, normalised with Fe (for which all Fe is assumed to be Fe2) and Mg so that A'+F+M = 1.00</t>
  </si>
  <si>
    <t>NJ568474</t>
  </si>
  <si>
    <t>NJ988674</t>
  </si>
  <si>
    <t>NJ653655</t>
  </si>
  <si>
    <t>NJ654655</t>
  </si>
  <si>
    <t>WRMsPl</t>
  </si>
  <si>
    <t>02-Bu-4</t>
  </si>
  <si>
    <t>07-Bu-5</t>
  </si>
  <si>
    <t>16-SC-2A</t>
  </si>
  <si>
    <t>NK053299</t>
  </si>
  <si>
    <t>16-SR-4</t>
  </si>
  <si>
    <t>NJ970671</t>
  </si>
  <si>
    <t>Sandhaven</t>
  </si>
  <si>
    <t>S4b</t>
  </si>
  <si>
    <t>S4f</t>
  </si>
  <si>
    <t>18-SH-23c</t>
  </si>
  <si>
    <t>NJ440238</t>
  </si>
  <si>
    <t>S4a</t>
  </si>
  <si>
    <t>Crn</t>
  </si>
  <si>
    <t>Insch - Tillymorgan Hill</t>
  </si>
  <si>
    <t>Insch - Tillymorgan quarry</t>
  </si>
  <si>
    <t>Insch - Hillbrae quarry</t>
  </si>
  <si>
    <t>Insch - Cairnhill quarry</t>
  </si>
  <si>
    <t>Boganclogh - Clayhooter Hill</t>
  </si>
  <si>
    <t>St+And±Sil</t>
  </si>
  <si>
    <t>St+And±Crd</t>
  </si>
  <si>
    <t>P - pseudomorphed</t>
  </si>
  <si>
    <t>Fetterletter</t>
  </si>
  <si>
    <t>NJ684646</t>
  </si>
  <si>
    <t>Sample</t>
  </si>
  <si>
    <t>Grt (c)</t>
  </si>
  <si>
    <t>no.</t>
  </si>
  <si>
    <t>Mg#</t>
  </si>
  <si>
    <t>Mg# -S-Ti</t>
  </si>
  <si>
    <t xml:space="preserve">Ti </t>
  </si>
  <si>
    <t xml:space="preserve">Si </t>
  </si>
  <si>
    <t>K#</t>
  </si>
  <si>
    <t>Xsps</t>
  </si>
  <si>
    <t>Xgrs</t>
  </si>
  <si>
    <t>Xan</t>
  </si>
  <si>
    <t xml:space="preserve">n/a = not analysed </t>
  </si>
  <si>
    <t>Zn# in St = Zn/(Zn+Fe+Mn+Mg)</t>
  </si>
  <si>
    <t>A' = (Al-Na-2Ca-3K)/2</t>
  </si>
  <si>
    <t>Ti in Bt = Ti cations for 11 oyxgens in biotite formula unit</t>
  </si>
  <si>
    <t>Mn# in St = Mn/(Zn+Fe+Mn+Mg)</t>
  </si>
  <si>
    <t>Si in Ms = Si cations for 11 oyxgens in muscovite formula unit</t>
  </si>
  <si>
    <r>
      <t>Xsps in Grt core  = Mn/(Fe</t>
    </r>
    <r>
      <rPr>
        <vertAlign val="superscript"/>
        <sz val="11"/>
        <color indexed="8"/>
        <rFont val="Calibri"/>
        <family val="2"/>
      </rPr>
      <t>2+</t>
    </r>
    <r>
      <rPr>
        <sz val="11"/>
        <color indexed="8"/>
        <rFont val="Calibri"/>
        <family val="2"/>
      </rPr>
      <t>+Mn+Mg+Ca)</t>
    </r>
  </si>
  <si>
    <t>K# in Ms = K/(K+Na)</t>
  </si>
  <si>
    <r>
      <t>Xgrs in Grt core= Ca/(Fe</t>
    </r>
    <r>
      <rPr>
        <vertAlign val="superscript"/>
        <sz val="11"/>
        <color indexed="8"/>
        <rFont val="Calibri"/>
        <family val="2"/>
      </rPr>
      <t>2+</t>
    </r>
    <r>
      <rPr>
        <sz val="11"/>
        <color indexed="8"/>
        <rFont val="Calibri"/>
        <family val="2"/>
      </rPr>
      <t>+Mn+Mg+Ca)</t>
    </r>
  </si>
  <si>
    <t>XAn = Ca/(Ba+Ca+Na+K)</t>
  </si>
  <si>
    <t>Table S3. Rock compositions</t>
  </si>
  <si>
    <t>Table S2. Summary of key whole rock and mineral chemical parameters for analysed samples</t>
  </si>
  <si>
    <t>4. W Buchan: localities between Milltown of Rothiemay and NW Buchan coastal sequence (refer to Fig. 1b in main paper)</t>
  </si>
  <si>
    <t>Photomicrograph</t>
  </si>
  <si>
    <t>Average of all samples assuming all Fe is Fe2+</t>
  </si>
  <si>
    <t>Average of all samples assuming Fe3+/Fetotal = 0.147</t>
  </si>
  <si>
    <t>Average of all samples assuming all Fe is Fe2+ after projection from pyrrhotite</t>
  </si>
  <si>
    <t>Average of all samples assuming all Fe is Fe2+ after projection from pyrrhotite and ilmenite</t>
  </si>
  <si>
    <t>Average</t>
  </si>
  <si>
    <t>Average of the 20 Hudson (1975) samples in which Fe2+ and Fe3+ were measured</t>
  </si>
  <si>
    <t>Average of the 20 Hudson (1975) samples assuming all Fe is Fe2+</t>
  </si>
  <si>
    <t>WR = whole rock</t>
  </si>
  <si>
    <t>Mg# = Mg/(Mg+Fe) assuming all Fe as Fe2+</t>
  </si>
  <si>
    <t>Mg# -S-Ti = as above, then projected from Po, Ilm</t>
  </si>
  <si>
    <t>Summary of whole rock and mineral chemical analyses:</t>
  </si>
  <si>
    <t>NJ819391</t>
  </si>
  <si>
    <t>G(17)</t>
  </si>
  <si>
    <t>8/8 of G17 and 1/4 of H75 have core and rim analyses</t>
  </si>
  <si>
    <t>15463 and 43xxx analyses from Hudson (1975); all other analyses from Goldsmith (2017)</t>
  </si>
  <si>
    <t>43xxx analyses from Hudson (1975); all other analyses from Goldsmith (2017)</t>
  </si>
  <si>
    <t>Table S5. Average biotite compositions</t>
  </si>
  <si>
    <t>Table S6. Average muscovite compositions</t>
  </si>
  <si>
    <t>Table S7. Average chlorite compositions</t>
  </si>
  <si>
    <t>Table S8. Average cordierite compositions</t>
  </si>
  <si>
    <t>Table S9. Average staurolite compositions</t>
  </si>
  <si>
    <t>Table S10. Garnet compositions</t>
  </si>
  <si>
    <t>Table S11. Average plagioclase compositions</t>
  </si>
  <si>
    <t>Bt zone</t>
  </si>
  <si>
    <t>Crd±And</t>
  </si>
  <si>
    <t>And-only</t>
  </si>
  <si>
    <t>St±And</t>
  </si>
  <si>
    <t>StCrd±And</t>
  </si>
  <si>
    <t>Gneisses</t>
  </si>
  <si>
    <t>no. samples (n)</t>
  </si>
  <si>
    <t>FeO measured:</t>
  </si>
  <si>
    <r>
      <t>Fe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</si>
  <si>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t>9.15*</t>
  </si>
  <si>
    <t>9.26**</t>
  </si>
  <si>
    <t>7.17***</t>
  </si>
  <si>
    <r>
      <t>Fe</t>
    </r>
    <r>
      <rPr>
        <b/>
        <vertAlign val="superscript"/>
        <sz val="11"/>
        <color theme="1"/>
        <rFont val="Calibri"/>
        <family val="2"/>
        <scheme val="minor"/>
      </rPr>
      <t>3+</t>
    </r>
  </si>
  <si>
    <t>1.61*</t>
  </si>
  <si>
    <t>1.80**</t>
  </si>
  <si>
    <t>3.12***</t>
  </si>
  <si>
    <t xml:space="preserve">A' </t>
  </si>
  <si>
    <r>
      <t>Mg/(Mg+Fe</t>
    </r>
    <r>
      <rPr>
        <b/>
        <vertAlign val="superscript"/>
        <sz val="11"/>
        <rFont val="Calibri"/>
        <family val="2"/>
        <scheme val="minor"/>
      </rPr>
      <t>2+</t>
    </r>
    <r>
      <rPr>
        <b/>
        <sz val="11"/>
        <rFont val="Calibri"/>
        <family val="2"/>
        <scheme val="minor"/>
      </rPr>
      <t>)</t>
    </r>
  </si>
  <si>
    <t>A' in molar AFM diagram projected from H2O, quartz, muscovite and plagioclase = (Al-3K-Na-2Ca)/2, normalised with Fe2 and Mg so that A'+F+M = 1.00</t>
  </si>
  <si>
    <t>A&amp;B82 Buchan = average Buchan metapelite from Table 4 of Atherton &amp; Brotherton (1982)</t>
  </si>
  <si>
    <t>A&amp;B82 Dalradian = average Dalradian metapelite from Table 1 of Atherton &amp; Brotherton (1982)</t>
  </si>
  <si>
    <t>V&amp;M94 = average metagreywacke (CEVP) from Table 1 of Vielzeuf &amp; Montel (1994)</t>
  </si>
  <si>
    <r>
      <t>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</si>
  <si>
    <r>
      <t>Fe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measured:</t>
    </r>
  </si>
  <si>
    <t>6.16****</t>
  </si>
  <si>
    <t>0.56****</t>
  </si>
  <si>
    <t>Table S4. Whole rock analyses of metapelites from the Buchan block grouped by mineral assemblage, and some other metasedimentary rocks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</si>
  <si>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 xml:space="preserve">  </t>
    </r>
  </si>
  <si>
    <r>
      <t>Ce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</t>
    </r>
  </si>
  <si>
    <t>Table S12. Average monazite compositions (partial analyses)</t>
  </si>
  <si>
    <r>
      <t>La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</si>
  <si>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</t>
    </r>
  </si>
  <si>
    <r>
      <t>ThO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 </t>
    </r>
  </si>
  <si>
    <r>
      <t>UO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  </t>
    </r>
  </si>
  <si>
    <t>PbO</t>
  </si>
  <si>
    <t>all analyses from Goldsmith (2017)</t>
  </si>
  <si>
    <t>G(17) = mineral analyses from Goldsmith (2017); whole rock analyses from Goldsmith (2017) and from this study</t>
  </si>
  <si>
    <t>2. Central SE Buchan: Ythan River sequence (west to east) from Fyvie to Methlick, and Ellon Gneisses  (refer to Fig. 2 in main paper)</t>
  </si>
  <si>
    <t xml:space="preserve">3. S and SW Buchan: Correen Hills, and localities in Huntly-Cabrach-Ardwell region (refer to Figs. 1b and 3 in main paper) </t>
  </si>
  <si>
    <t>5. NW Buchan coastal sequence (east to west) from Old Haven to Portsoy (refer to Fig. 4 in main paper)</t>
  </si>
  <si>
    <t>6. Aureole of the Insch and Boganclogh intrusions (refer to Figs. 3 and 5 in main paper)</t>
  </si>
  <si>
    <t>7. Barrovian domain: coastal samples (west to east) between Crathie Point and Portsoy (refer to Fig. 4 in main paper)</t>
  </si>
  <si>
    <t xml:space="preserve">3. S and SW Buchan: Correen Hills, and localities in Huntly-Cabrach-Ardwell region (refer to Figs 1b and 3 in main paper) </t>
  </si>
  <si>
    <t>analytical procedures provided in Supplementary Document S1</t>
  </si>
  <si>
    <t>Table S13. Monazite isotopic results and dates</t>
  </si>
  <si>
    <t>Slains Castle</t>
  </si>
  <si>
    <t>%</t>
  </si>
  <si>
    <t>sample name</t>
  </si>
  <si>
    <t>age (Ma)</t>
  </si>
  <si>
    <t>error (Ma)</t>
  </si>
  <si>
    <t>discordance</t>
  </si>
  <si>
    <t>grain</t>
  </si>
  <si>
    <r>
      <t>206</t>
    </r>
    <r>
      <rPr>
        <b/>
        <sz val="12"/>
        <rFont val="Calibri"/>
        <family val="2"/>
        <scheme val="minor"/>
      </rPr>
      <t>Pb (cps)</t>
    </r>
  </si>
  <si>
    <r>
      <t>204</t>
    </r>
    <r>
      <rPr>
        <b/>
        <sz val="12"/>
        <rFont val="Calibri"/>
        <family val="2"/>
        <scheme val="minor"/>
      </rPr>
      <t>Pb (cps)</t>
    </r>
  </si>
  <si>
    <r>
      <t>207</t>
    </r>
    <r>
      <rPr>
        <b/>
        <sz val="12"/>
        <rFont val="Calibri"/>
        <family val="2"/>
        <scheme val="minor"/>
      </rPr>
      <t>Pb/</t>
    </r>
    <r>
      <rPr>
        <b/>
        <vertAlign val="superscript"/>
        <sz val="12"/>
        <rFont val="Calibri"/>
        <family val="2"/>
        <scheme val="minor"/>
      </rPr>
      <t>206</t>
    </r>
    <r>
      <rPr>
        <b/>
        <sz val="12"/>
        <rFont val="Calibri"/>
        <family val="2"/>
        <scheme val="minor"/>
      </rPr>
      <t>Pb</t>
    </r>
  </si>
  <si>
    <r>
      <t>206</t>
    </r>
    <r>
      <rPr>
        <b/>
        <sz val="12"/>
        <rFont val="Calibri"/>
        <family val="2"/>
        <scheme val="minor"/>
      </rPr>
      <t>Pb/</t>
    </r>
    <r>
      <rPr>
        <b/>
        <vertAlign val="superscript"/>
        <sz val="12"/>
        <rFont val="Calibri"/>
        <family val="2"/>
        <scheme val="minor"/>
      </rPr>
      <t>238</t>
    </r>
    <r>
      <rPr>
        <b/>
        <sz val="12"/>
        <rFont val="Calibri"/>
        <family val="2"/>
        <scheme val="minor"/>
      </rPr>
      <t>U</t>
    </r>
  </si>
  <si>
    <r>
      <t>2-</t>
    </r>
    <r>
      <rPr>
        <b/>
        <sz val="12"/>
        <rFont val="Calibri"/>
        <family val="2"/>
      </rPr>
      <t>σ</t>
    </r>
  </si>
  <si>
    <t>2-σ</t>
  </si>
  <si>
    <t>ρ</t>
  </si>
  <si>
    <r>
      <t>207</t>
    </r>
    <r>
      <rPr>
        <b/>
        <sz val="12"/>
        <rFont val="Calibri"/>
        <family val="2"/>
        <scheme val="minor"/>
      </rPr>
      <t>Pb/</t>
    </r>
    <r>
      <rPr>
        <b/>
        <vertAlign val="superscript"/>
        <sz val="12"/>
        <rFont val="Calibri"/>
        <family val="2"/>
        <scheme val="minor"/>
      </rPr>
      <t>235</t>
    </r>
    <r>
      <rPr>
        <b/>
        <sz val="12"/>
        <rFont val="Calibri"/>
        <family val="2"/>
        <scheme val="minor"/>
      </rPr>
      <t>U</t>
    </r>
    <r>
      <rPr>
        <b/>
        <vertAlign val="superscript"/>
        <sz val="12"/>
        <rFont val="Calibri"/>
        <family val="2"/>
        <scheme val="minor"/>
      </rPr>
      <t>^</t>
    </r>
  </si>
  <si>
    <t>data collected by LA-ICP-MS using methods described in Supplementay Document S1</t>
  </si>
  <si>
    <t>02-Bu-6b</t>
  </si>
  <si>
    <t>22a</t>
  </si>
  <si>
    <t>22b</t>
  </si>
  <si>
    <t>21a</t>
  </si>
  <si>
    <t>21c</t>
  </si>
  <si>
    <t>16a</t>
  </si>
  <si>
    <t>16c</t>
  </si>
  <si>
    <t>10a</t>
  </si>
  <si>
    <t>10b</t>
  </si>
  <si>
    <t>9a</t>
  </si>
  <si>
    <t>9b</t>
  </si>
  <si>
    <t>8a</t>
  </si>
  <si>
    <t>8b</t>
  </si>
  <si>
    <t>7a</t>
  </si>
  <si>
    <t>7b</t>
  </si>
  <si>
    <t>6a</t>
  </si>
  <si>
    <t>6b</t>
  </si>
  <si>
    <t>3a</t>
  </si>
  <si>
    <t>3b</t>
  </si>
  <si>
    <t>St-Grt-And schist (Kinnairdy)</t>
  </si>
  <si>
    <t>St-Grt-Crd-And schist (Boyndie Bay)</t>
  </si>
  <si>
    <t>Gneiss (Methlick)</t>
  </si>
  <si>
    <t>Ky-St-Grt(-And-Sil) schist (Portsoy swimming pool)</t>
  </si>
  <si>
    <t>St-Grt schist (Castle Point)</t>
  </si>
  <si>
    <t>St-Ky schist (Crathie Point)</t>
  </si>
  <si>
    <t>Cowhythe gneiss (Links Bay, Portsoy)</t>
  </si>
  <si>
    <t>Ellon gneiss (Tarves)</t>
  </si>
  <si>
    <t>cps - counts per second</t>
  </si>
  <si>
    <r>
      <t xml:space="preserve">^ calculated from measured </t>
    </r>
    <r>
      <rPr>
        <vertAlign val="superscript"/>
        <sz val="11"/>
        <color theme="1"/>
        <rFont val="Calibri"/>
        <family val="2"/>
        <scheme val="minor"/>
      </rPr>
      <t>207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 xml:space="preserve">Pb and 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 xml:space="preserve">U assuming constant 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 of 137.88</t>
    </r>
  </si>
  <si>
    <t>Southeast Buchan: Methlick-Tarves area (see Fig. 2)</t>
  </si>
  <si>
    <r>
      <t>Moles elements x 100 assuming all Fe is Fe</t>
    </r>
    <r>
      <rPr>
        <b/>
        <vertAlign val="superscript"/>
        <sz val="11"/>
        <rFont val="Calibri"/>
        <family val="2"/>
        <scheme val="minor"/>
      </rPr>
      <t>2+</t>
    </r>
    <r>
      <rPr>
        <b/>
        <sz val="11"/>
        <rFont val="Calibri"/>
        <family val="2"/>
        <scheme val="minor"/>
      </rPr>
      <t>, except where Fe</t>
    </r>
    <r>
      <rPr>
        <b/>
        <vertAlign val="superscript"/>
        <sz val="11"/>
        <rFont val="Calibri"/>
        <family val="2"/>
        <scheme val="minor"/>
      </rPr>
      <t>2+</t>
    </r>
    <r>
      <rPr>
        <b/>
        <sz val="11"/>
        <rFont val="Calibri"/>
        <family val="2"/>
        <scheme val="minor"/>
      </rPr>
      <t xml:space="preserve"> and Fe</t>
    </r>
    <r>
      <rPr>
        <b/>
        <vertAlign val="superscript"/>
        <sz val="11"/>
        <rFont val="Calibri"/>
        <family val="2"/>
        <scheme val="minor"/>
      </rPr>
      <t>3+</t>
    </r>
    <r>
      <rPr>
        <b/>
        <sz val="11"/>
        <rFont val="Calibri"/>
        <family val="2"/>
        <scheme val="minor"/>
      </rPr>
      <t xml:space="preserve"> were measured</t>
    </r>
  </si>
  <si>
    <r>
      <t>All Fe as Fe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</si>
  <si>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r>
      <t>measured Fe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</si>
  <si>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r>
      <t>measured Fe</t>
    </r>
    <r>
      <rPr>
        <b/>
        <vertAlign val="superscript"/>
        <sz val="11"/>
        <color theme="1"/>
        <rFont val="Calibri"/>
        <family val="2"/>
        <scheme val="minor"/>
      </rPr>
      <t>3+</t>
    </r>
  </si>
  <si>
    <t>Average of the 28 samples in which S was measured</t>
  </si>
  <si>
    <t>XFe3 = Fe3+(mol)/FeTotal(mol)</t>
  </si>
  <si>
    <r>
      <t>wt% Fe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assuming XFe3+ = 0.15:</t>
    </r>
    <r>
      <rPr>
        <b/>
        <vertAlign val="superscript"/>
        <sz val="11"/>
        <rFont val="Calibri"/>
        <family val="2"/>
        <scheme val="minor"/>
      </rPr>
      <t>1</t>
    </r>
  </si>
  <si>
    <r>
      <t>wt% FeO assuming XFe3+ = 0.15:</t>
    </r>
    <r>
      <rPr>
        <b/>
        <vertAlign val="superscript"/>
        <sz val="11"/>
        <rFont val="Calibri"/>
        <family val="2"/>
        <scheme val="minor"/>
      </rPr>
      <t>1</t>
    </r>
  </si>
  <si>
    <t>XFe3+ :</t>
  </si>
  <si>
    <t>XFe3+ = 0.15</t>
  </si>
  <si>
    <t>XFe3+ = 0.0</t>
  </si>
  <si>
    <t>XFe3+ = 0.30</t>
  </si>
  <si>
    <t>XFe3+ = 0.08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</si>
  <si>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average value of measured XFe3+from Hudson (1975) analyses in Table S3</t>
    </r>
  </si>
  <si>
    <t>* Assuming XFe3+ = 0.15 (Hudson, 1975)</t>
  </si>
  <si>
    <t>** Assuming XFe3+ = 0.17 (AB82 Buchan)</t>
  </si>
  <si>
    <t>*** Assuming XFe3+ = 0.30 (AB82 Dalradian)</t>
  </si>
  <si>
    <t>**** Assuming  XFe3+ = 0.08 (V&amp;M94)</t>
  </si>
  <si>
    <t>Mineral assemblages listed in Table S1; raw data in Tables S3 to S11</t>
  </si>
  <si>
    <r>
      <t>207</t>
    </r>
    <r>
      <rPr>
        <b/>
        <sz val="12"/>
        <rFont val="Calibri"/>
        <family val="2"/>
        <scheme val="minor"/>
      </rPr>
      <t>Pb/</t>
    </r>
    <r>
      <rPr>
        <b/>
        <vertAlign val="superscript"/>
        <sz val="12"/>
        <rFont val="Calibri"/>
        <family val="2"/>
        <scheme val="minor"/>
      </rPr>
      <t>235</t>
    </r>
    <r>
      <rPr>
        <b/>
        <sz val="12"/>
        <rFont val="Calibri"/>
        <family val="2"/>
        <scheme val="minor"/>
      </rPr>
      <t>U</t>
    </r>
  </si>
  <si>
    <r>
      <t xml:space="preserve">ρ - error correlation for </t>
    </r>
    <r>
      <rPr>
        <vertAlign val="superscript"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U-</t>
    </r>
    <r>
      <rPr>
        <vertAlign val="superscript"/>
        <sz val="11"/>
        <color theme="1"/>
        <rFont val="Calibri"/>
        <family val="2"/>
        <scheme val="minor"/>
      </rPr>
      <t>207</t>
    </r>
    <r>
      <rPr>
        <sz val="11"/>
        <color theme="1"/>
        <rFont val="Calibri"/>
        <family val="2"/>
        <scheme val="minor"/>
      </rPr>
      <t>Pb/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 ratio</t>
    </r>
  </si>
  <si>
    <t>P^</t>
  </si>
  <si>
    <r>
      <t>Mg/(Mg+Fe</t>
    </r>
    <r>
      <rPr>
        <b/>
        <vertAlign val="superscript"/>
        <sz val="11"/>
        <rFont val="Calibri"/>
        <family val="2"/>
        <scheme val="minor"/>
      </rPr>
      <t>2+</t>
    </r>
    <r>
      <rPr>
        <b/>
        <sz val="11"/>
        <rFont val="Calibri"/>
        <family val="2"/>
        <scheme val="minor"/>
      </rPr>
      <t>) -S-Ti ^^</t>
    </r>
  </si>
  <si>
    <t>^^ after projection from pyrrhotite and ilmenite</t>
  </si>
  <si>
    <t>^ P ignored for thermodynamic modelling</t>
  </si>
  <si>
    <t>O</t>
  </si>
  <si>
    <t>"excess O"^^^</t>
  </si>
  <si>
    <r>
      <t>^^^ "excess oxygen" refers to the amount of oxygen that needs to be added to the Fe</t>
    </r>
    <r>
      <rPr>
        <vertAlign val="superscript"/>
        <sz val="11"/>
        <rFont val="Calibri"/>
        <family val="2"/>
        <scheme val="minor"/>
      </rPr>
      <t>3+</t>
    </r>
    <r>
      <rPr>
        <sz val="11"/>
        <rFont val="Calibri"/>
        <family val="2"/>
        <scheme val="minor"/>
      </rPr>
      <t>-free bulk composition to convert an amount of FeO to Fe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to achieve the specified XFe</t>
    </r>
    <r>
      <rPr>
        <vertAlign val="superscript"/>
        <sz val="11"/>
        <rFont val="Calibri"/>
        <family val="2"/>
        <scheme val="minor"/>
      </rPr>
      <t>3+</t>
    </r>
  </si>
  <si>
    <t>0.16</t>
  </si>
  <si>
    <t>XFe3+ = 0.16</t>
  </si>
  <si>
    <t>Fe</t>
  </si>
  <si>
    <t xml:space="preserve">Moles elements x 100; these values used as input to Theriak Domino for use with datasets HP5.5 and SPaC14  </t>
  </si>
  <si>
    <t xml:space="preserve">These values used as input to Theriak Domino for use with dataset HP6.2  </t>
  </si>
  <si>
    <t xml:space="preserve">       A&amp;B82 Buchan</t>
  </si>
  <si>
    <t xml:space="preserve">      A&amp;B82 Dalradian</t>
  </si>
  <si>
    <t xml:space="preserve">  V&amp;M94 Metagreywacke</t>
  </si>
  <si>
    <t xml:space="preserve">                       Average Buchan (this study) </t>
  </si>
  <si>
    <t>Photo/BSE image/</t>
  </si>
  <si>
    <t>Figure no. for:</t>
  </si>
  <si>
    <t>Table S1. Mineral assemblages of samples that have been analysed, or shown in photographs, photomicrographs or BSE images</t>
  </si>
  <si>
    <t>1. NE and E Buchan: Crovie to St. Combs via Fraserburgh; and Collieston (refer to Fig. 1b in main paper)</t>
  </si>
  <si>
    <t>n/a - not analysed</t>
  </si>
  <si>
    <t>Meikle Bawdley (Fraserburgh)</t>
  </si>
  <si>
    <t>Broadsea shore (Fraserburgh)</t>
  </si>
  <si>
    <t>AndSil predates StKyGrt</t>
  </si>
  <si>
    <t>18-SD-1A</t>
  </si>
  <si>
    <t>St?+And±Sil</t>
  </si>
  <si>
    <t>x/2?</t>
  </si>
  <si>
    <t>Tillathrowie (float sample)</t>
  </si>
  <si>
    <t>migm/gneiss</t>
  </si>
  <si>
    <t>3f; 4e</t>
  </si>
  <si>
    <t>3a,b</t>
  </si>
  <si>
    <t>3d</t>
  </si>
  <si>
    <t>3e</t>
  </si>
  <si>
    <t>4f</t>
  </si>
  <si>
    <t>4c</t>
  </si>
  <si>
    <t>4d</t>
  </si>
  <si>
    <t>3c; 4a</t>
  </si>
  <si>
    <t>4b</t>
  </si>
  <si>
    <t>5b</t>
  </si>
  <si>
    <t>5c</t>
  </si>
  <si>
    <t>5d</t>
  </si>
  <si>
    <t>5a</t>
  </si>
  <si>
    <t>5e</t>
  </si>
  <si>
    <t>5f</t>
  </si>
  <si>
    <t>7d</t>
  </si>
  <si>
    <t>7a,c</t>
  </si>
  <si>
    <t>7f</t>
  </si>
  <si>
    <t>7e; 9b</t>
  </si>
  <si>
    <t>9d</t>
  </si>
  <si>
    <t>9e</t>
  </si>
  <si>
    <t>10d</t>
  </si>
  <si>
    <t>10e,f</t>
  </si>
  <si>
    <t>11a to c</t>
  </si>
  <si>
    <t>11f</t>
  </si>
  <si>
    <t>11e</t>
  </si>
  <si>
    <t>13a</t>
  </si>
  <si>
    <t>13b</t>
  </si>
  <si>
    <t>13c,d</t>
  </si>
  <si>
    <t>13e,f</t>
  </si>
  <si>
    <t>14c,e,f</t>
  </si>
  <si>
    <t>7e; 9a, c; 10a to c; S4c</t>
  </si>
  <si>
    <t>11a,b; S4d</t>
  </si>
  <si>
    <t>11d; S4e</t>
  </si>
  <si>
    <t>14a,b; S4g</t>
  </si>
  <si>
    <t>S4h, i</t>
  </si>
  <si>
    <t>14c,d; S4j,k</t>
  </si>
  <si>
    <t>See: Figs. 1b, 2 and 8 for sample locations; Table S1 for grid references and mineral assemblages; Fig. S4 for representative BSE images of monazites; and Fig. S5 for results plotted on Tera-Wasserberg concordia diagrams.</t>
  </si>
  <si>
    <t>Northwest Buchan coastal sequence, and inland sample near Kinnairdy (see Figs. 1b and 8)</t>
  </si>
  <si>
    <t>Barrovian rocks of northwest coastal sequence west of Portsoy (see Fig.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</si>
</sst>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(* #,##0.00_);_(* \(#,##0.00\);_(* &quot;-&quot;??_);_(@_)"/>
    <numFmt numFmtId="164" formatCode="[&lt;0]&quot;&lt;d/l&quot;;[&lt;0.006]&quot;&lt;d/l&quot;;0.00"/>
    <numFmt numFmtId="165" formatCode="[&lt;0]&quot;&lt;d/l&quot;;[&lt;0.0035]&quot;&lt;d/l&quot;;0.000"/>
    <numFmt numFmtId="166" formatCode="[&lt;0]&quot;&lt;d/l&quot;;[&lt;0.012]&quot;&lt;d/l&quot;;0.00"/>
    <numFmt numFmtId="167" formatCode="[&lt;0]&quot;&lt;d/l&quot;;[&lt;0.003]&quot;&lt;d/l&quot;;0.00"/>
    <numFmt numFmtId="168" formatCode="[&lt;0]&quot;&lt;d/l&quot;;[&lt;0.003]&quot;&lt;d/l&quot;;0.000"/>
    <numFmt numFmtId="169" formatCode="[&lt;0]&quot;&lt;d/l&quot;;[&lt;0.0095]&quot;&lt;d/l&quot;;0.00"/>
    <numFmt numFmtId="170" formatCode="[&lt;0]&quot;&lt;d/l&quot;;[&lt;0.0015]&quot;&lt;d/l&quot;;0.00"/>
    <numFmt numFmtId="171" formatCode="[&lt;0]&quot;&lt;d/l&quot;;[&lt;0.0075]&quot;&lt;d/l&quot;;0.00"/>
    <numFmt numFmtId="172" formatCode="[&lt;0]&quot;&lt;d/l&quot;;[&lt;0.0025]&quot;&lt;d/l&quot;;0.00"/>
    <numFmt numFmtId="173" formatCode="[&lt;0]&quot;&lt;d/l&quot;;[&lt;17]&quot;&lt;d/l&quot;;0"/>
    <numFmt numFmtId="174" formatCode="[&lt;0]&quot;&lt;d/l&quot;;[&lt;2]&quot;&lt;d/l&quot;;0"/>
    <numFmt numFmtId="175" formatCode="0.000"/>
    <numFmt numFmtId="176" formatCode="0.0000"/>
    <numFmt numFmtId="177" formatCode="0.000_)"/>
    <numFmt numFmtId="178" formatCode="[&lt;0]&quot;&lt;d/l&quot;;[&lt;2]&quot;&lt;d/l&quot;;0.00"/>
    <numFmt numFmtId="179" formatCode="0.0"/>
    <numFmt numFmtId="180" formatCode="0.00_)"/>
    <numFmt numFmtId="181" formatCode="[&lt;0]&quot;&lt;d/l&quot;;[&lt;0.006]&quot;&lt;d/l&quot;;0"/>
    <numFmt numFmtId="182" formatCode="[&lt;0]&quot;&lt;d/l&quot;;[&lt;0.0035]&quot;&lt;d/l&quot;;0.00"/>
    <numFmt numFmtId="183" formatCode="0.000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b/>
      <vertAlign val="sub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vertAlign val="superscript"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73">
    <xf numFmtId="0" fontId="0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12" fillId="0" borderId="0"/>
    <xf numFmtId="177" fontId="13" fillId="0" borderId="0"/>
    <xf numFmtId="0" fontId="14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180" fontId="13" fillId="0" borderId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4" applyNumberFormat="0" applyAlignment="0" applyProtection="0"/>
    <xf numFmtId="0" fontId="23" fillId="6" borderId="5" applyNumberFormat="0" applyAlignment="0" applyProtection="0"/>
    <xf numFmtId="0" fontId="24" fillId="6" borderId="4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8" borderId="8" applyNumberFormat="0" applyFont="0" applyAlignment="0" applyProtection="0"/>
    <xf numFmtId="177" fontId="30" fillId="0" borderId="0"/>
    <xf numFmtId="0" fontId="3" fillId="0" borderId="0"/>
    <xf numFmtId="0" fontId="33" fillId="0" borderId="0"/>
    <xf numFmtId="0" fontId="3" fillId="0" borderId="0"/>
    <xf numFmtId="0" fontId="3" fillId="0" borderId="0"/>
    <xf numFmtId="177" fontId="13" fillId="0" borderId="0"/>
    <xf numFmtId="0" fontId="33" fillId="0" borderId="0"/>
    <xf numFmtId="0" fontId="3" fillId="0" borderId="0"/>
    <xf numFmtId="177" fontId="13" fillId="0" borderId="0"/>
    <xf numFmtId="0" fontId="3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7" applyFill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7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6" fillId="0" borderId="0" xfId="7" applyFont="1" applyFill="1" applyAlignment="1">
      <alignment horizontal="center"/>
    </xf>
    <xf numFmtId="0" fontId="6" fillId="0" borderId="0" xfId="7" applyFont="1" applyFill="1"/>
    <xf numFmtId="0" fontId="6" fillId="0" borderId="0" xfId="1" applyFont="1" applyFill="1"/>
    <xf numFmtId="0" fontId="0" fillId="0" borderId="0" xfId="4" applyFont="1" applyAlignment="1">
      <alignment horizontal="center"/>
    </xf>
    <xf numFmtId="0" fontId="6" fillId="0" borderId="0" xfId="7" applyFont="1"/>
    <xf numFmtId="0" fontId="7" fillId="0" borderId="0" xfId="1" applyFont="1" applyFill="1" applyAlignment="1">
      <alignment horizontal="left"/>
    </xf>
    <xf numFmtId="0" fontId="7" fillId="0" borderId="0" xfId="7" applyFont="1" applyFill="1" applyAlignment="1">
      <alignment horizontal="left"/>
    </xf>
    <xf numFmtId="177" fontId="3" fillId="0" borderId="0" xfId="7" applyNumberFormat="1" applyFont="1" applyFill="1" applyAlignment="1" applyProtection="1">
      <alignment horizontal="center"/>
    </xf>
    <xf numFmtId="177" fontId="3" fillId="0" borderId="0" xfId="7" applyNumberFormat="1" applyFont="1" applyFill="1" applyAlignment="1">
      <alignment horizontal="center"/>
    </xf>
    <xf numFmtId="0" fontId="3" fillId="0" borderId="0" xfId="7"/>
    <xf numFmtId="0" fontId="4" fillId="0" borderId="0" xfId="7" applyFont="1" applyFill="1" applyAlignment="1">
      <alignment horizontal="left"/>
    </xf>
    <xf numFmtId="0" fontId="4" fillId="0" borderId="0" xfId="7" applyFont="1" applyFill="1" applyAlignment="1">
      <alignment horizontal="center"/>
    </xf>
    <xf numFmtId="0" fontId="3" fillId="0" borderId="0" xfId="7" applyFont="1" applyFill="1" applyAlignment="1">
      <alignment horizontal="center"/>
    </xf>
    <xf numFmtId="2" fontId="3" fillId="0" borderId="0" xfId="7" applyNumberFormat="1" applyFont="1" applyFill="1" applyAlignment="1">
      <alignment horizontal="center"/>
    </xf>
    <xf numFmtId="176" fontId="3" fillId="0" borderId="0" xfId="7" applyNumberFormat="1" applyFont="1" applyFill="1" applyAlignment="1">
      <alignment horizontal="center"/>
    </xf>
    <xf numFmtId="2" fontId="3" fillId="0" borderId="0" xfId="11" applyNumberFormat="1" applyFont="1" applyFill="1" applyAlignment="1">
      <alignment horizontal="center"/>
    </xf>
    <xf numFmtId="0" fontId="4" fillId="0" borderId="0" xfId="7" applyFont="1" applyFill="1" applyAlignment="1"/>
    <xf numFmtId="0" fontId="4" fillId="0" borderId="0" xfId="7" applyFont="1"/>
    <xf numFmtId="0" fontId="4" fillId="0" borderId="0" xfId="7" applyFont="1" applyAlignment="1">
      <alignment horizontal="center"/>
    </xf>
    <xf numFmtId="2" fontId="3" fillId="0" borderId="0" xfId="7" applyNumberFormat="1" applyFont="1" applyAlignment="1">
      <alignment horizontal="right"/>
    </xf>
    <xf numFmtId="164" fontId="4" fillId="0" borderId="0" xfId="7" applyNumberFormat="1" applyFont="1" applyFill="1" applyBorder="1" applyAlignment="1">
      <alignment horizontal="right"/>
    </xf>
    <xf numFmtId="2" fontId="3" fillId="0" borderId="0" xfId="7" applyNumberFormat="1" applyFont="1" applyFill="1" applyAlignment="1">
      <alignment horizontal="right"/>
    </xf>
    <xf numFmtId="0" fontId="2" fillId="0" borderId="0" xfId="0" applyFont="1" applyFill="1"/>
    <xf numFmtId="0" fontId="7" fillId="0" borderId="0" xfId="7" applyFont="1" applyFill="1" applyAlignment="1">
      <alignment horizontal="right"/>
    </xf>
    <xf numFmtId="0" fontId="7" fillId="0" borderId="0" xfId="7" applyFont="1" applyFill="1" applyAlignment="1">
      <alignment horizontal="center"/>
    </xf>
    <xf numFmtId="164" fontId="7" fillId="0" borderId="0" xfId="7" applyNumberFormat="1" applyFont="1" applyFill="1" applyAlignment="1">
      <alignment horizontal="right"/>
    </xf>
    <xf numFmtId="164" fontId="6" fillId="0" borderId="0" xfId="7" applyNumberFormat="1" applyFont="1" applyFill="1" applyAlignment="1">
      <alignment horizontal="right"/>
    </xf>
    <xf numFmtId="2" fontId="6" fillId="0" borderId="0" xfId="7" applyNumberFormat="1" applyFont="1" applyFill="1" applyAlignment="1">
      <alignment horizontal="right"/>
    </xf>
    <xf numFmtId="165" fontId="7" fillId="0" borderId="0" xfId="7" applyNumberFormat="1" applyFont="1" applyFill="1" applyAlignment="1">
      <alignment horizontal="right"/>
    </xf>
    <xf numFmtId="166" fontId="7" fillId="0" borderId="0" xfId="7" applyNumberFormat="1" applyFont="1" applyFill="1" applyAlignment="1">
      <alignment horizontal="right"/>
    </xf>
    <xf numFmtId="166" fontId="6" fillId="0" borderId="0" xfId="7" applyNumberFormat="1" applyFont="1" applyFill="1" applyAlignment="1">
      <alignment horizontal="right"/>
    </xf>
    <xf numFmtId="174" fontId="7" fillId="0" borderId="0" xfId="7" applyNumberFormat="1" applyFont="1" applyFill="1" applyAlignment="1">
      <alignment horizontal="right"/>
    </xf>
    <xf numFmtId="167" fontId="6" fillId="0" borderId="0" xfId="7" applyNumberFormat="1" applyFont="1" applyFill="1" applyAlignment="1">
      <alignment horizontal="right"/>
    </xf>
    <xf numFmtId="168" fontId="7" fillId="0" borderId="0" xfId="7" applyNumberFormat="1" applyFont="1" applyFill="1" applyAlignment="1">
      <alignment horizontal="right"/>
    </xf>
    <xf numFmtId="169" fontId="7" fillId="0" borderId="0" xfId="7" applyNumberFormat="1" applyFont="1" applyFill="1" applyAlignment="1">
      <alignment horizontal="right"/>
    </xf>
    <xf numFmtId="170" fontId="7" fillId="0" borderId="0" xfId="7" applyNumberFormat="1" applyFont="1" applyFill="1" applyAlignment="1">
      <alignment horizontal="right"/>
    </xf>
    <xf numFmtId="171" fontId="7" fillId="0" borderId="0" xfId="7" applyNumberFormat="1" applyFont="1" applyFill="1" applyAlignment="1">
      <alignment horizontal="right"/>
    </xf>
    <xf numFmtId="172" fontId="7" fillId="0" borderId="0" xfId="7" applyNumberFormat="1" applyFont="1" applyFill="1" applyAlignment="1">
      <alignment horizontal="right"/>
    </xf>
    <xf numFmtId="2" fontId="7" fillId="0" borderId="0" xfId="7" applyNumberFormat="1" applyFont="1" applyFill="1" applyAlignment="1">
      <alignment horizontal="right"/>
    </xf>
    <xf numFmtId="164" fontId="7" fillId="0" borderId="0" xfId="7" applyNumberFormat="1" applyFont="1" applyFill="1" applyBorder="1" applyAlignment="1">
      <alignment horizontal="right"/>
    </xf>
    <xf numFmtId="173" fontId="7" fillId="0" borderId="0" xfId="7" applyNumberFormat="1" applyFont="1" applyFill="1" applyAlignment="1">
      <alignment horizontal="right"/>
    </xf>
    <xf numFmtId="178" fontId="6" fillId="0" borderId="0" xfId="7" applyNumberFormat="1" applyFont="1" applyFill="1" applyAlignment="1">
      <alignment horizontal="right"/>
    </xf>
    <xf numFmtId="2" fontId="6" fillId="0" borderId="0" xfId="11" applyNumberFormat="1" applyFont="1" applyFill="1" applyAlignment="1">
      <alignment horizontal="right"/>
    </xf>
    <xf numFmtId="2" fontId="6" fillId="0" borderId="0" xfId="11" applyNumberFormat="1" applyFont="1" applyFill="1" applyAlignment="1">
      <alignment horizontal="center"/>
    </xf>
    <xf numFmtId="176" fontId="6" fillId="0" borderId="0" xfId="7" applyNumberFormat="1" applyFont="1" applyFill="1" applyAlignment="1">
      <alignment horizontal="center"/>
    </xf>
    <xf numFmtId="2" fontId="0" fillId="0" borderId="0" xfId="0" applyNumberFormat="1" applyFont="1" applyFill="1"/>
    <xf numFmtId="175" fontId="6" fillId="0" borderId="0" xfId="7" applyNumberFormat="1" applyFont="1" applyFill="1" applyAlignment="1">
      <alignment horizontal="right"/>
    </xf>
    <xf numFmtId="0" fontId="7" fillId="0" borderId="0" xfId="7" applyFont="1" applyFill="1"/>
    <xf numFmtId="2" fontId="6" fillId="0" borderId="0" xfId="7" applyNumberFormat="1" applyFont="1" applyFill="1" applyAlignment="1">
      <alignment horizontal="center"/>
    </xf>
    <xf numFmtId="176" fontId="7" fillId="0" borderId="0" xfId="7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12" applyFont="1" applyFill="1" applyAlignment="1">
      <alignment horizontal="center"/>
    </xf>
    <xf numFmtId="175" fontId="3" fillId="0" borderId="0" xfId="12" applyNumberFormat="1" applyFont="1" applyFill="1" applyAlignment="1">
      <alignment horizontal="center"/>
    </xf>
    <xf numFmtId="176" fontId="3" fillId="0" borderId="0" xfId="12" applyNumberFormat="1" applyFont="1" applyFill="1" applyAlignment="1">
      <alignment horizontal="center"/>
    </xf>
    <xf numFmtId="2" fontId="3" fillId="0" borderId="0" xfId="11" applyNumberFormat="1" applyFont="1" applyFill="1" applyAlignment="1">
      <alignment horizontal="center"/>
    </xf>
    <xf numFmtId="176" fontId="4" fillId="0" borderId="0" xfId="12" applyNumberFormat="1" applyFont="1" applyFill="1" applyAlignment="1">
      <alignment horizontal="center"/>
    </xf>
    <xf numFmtId="176" fontId="3" fillId="0" borderId="0" xfId="12" applyNumberFormat="1" applyFont="1" applyFill="1" applyAlignment="1">
      <alignment horizontal="left"/>
    </xf>
    <xf numFmtId="179" fontId="3" fillId="0" borderId="0" xfId="12" applyNumberFormat="1" applyFont="1" applyFill="1" applyAlignment="1">
      <alignment horizontal="center"/>
    </xf>
    <xf numFmtId="0" fontId="1" fillId="0" borderId="0" xfId="0" applyFont="1"/>
    <xf numFmtId="2" fontId="6" fillId="0" borderId="0" xfId="12" applyNumberFormat="1" applyFont="1" applyFill="1" applyAlignment="1">
      <alignment horizontal="right"/>
    </xf>
    <xf numFmtId="2" fontId="7" fillId="0" borderId="0" xfId="7" applyNumberFormat="1" applyFont="1" applyFill="1" applyBorder="1" applyAlignment="1">
      <alignment horizontal="right"/>
    </xf>
    <xf numFmtId="175" fontId="6" fillId="0" borderId="0" xfId="12" applyNumberFormat="1" applyFont="1" applyFill="1" applyAlignment="1">
      <alignment horizontal="right"/>
    </xf>
    <xf numFmtId="0" fontId="7" fillId="0" borderId="0" xfId="7" applyFont="1" applyAlignment="1">
      <alignment horizontal="right"/>
    </xf>
    <xf numFmtId="2" fontId="6" fillId="0" borderId="0" xfId="7" applyNumberFormat="1" applyFont="1" applyAlignment="1">
      <alignment horizontal="right"/>
    </xf>
    <xf numFmtId="0" fontId="7" fillId="0" borderId="0" xfId="12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80" fontId="6" fillId="0" borderId="0" xfId="13" applyNumberFormat="1" applyFont="1" applyFill="1" applyAlignment="1">
      <alignment horizontal="right"/>
    </xf>
    <xf numFmtId="180" fontId="1" fillId="0" borderId="0" xfId="14" applyNumberFormat="1" applyFont="1" applyFill="1" applyAlignment="1">
      <alignment horizontal="right"/>
    </xf>
    <xf numFmtId="180" fontId="1" fillId="0" borderId="0" xfId="13" applyNumberFormat="1" applyFont="1" applyFill="1" applyAlignment="1">
      <alignment horizontal="right"/>
    </xf>
    <xf numFmtId="180" fontId="6" fillId="0" borderId="0" xfId="13" applyNumberFormat="1" applyFont="1" applyFill="1" applyAlignment="1" applyProtection="1">
      <alignment horizontal="right"/>
    </xf>
    <xf numFmtId="180" fontId="6" fillId="0" borderId="0" xfId="13" applyNumberFormat="1" applyFont="1" applyFill="1" applyProtection="1"/>
    <xf numFmtId="180" fontId="6" fillId="0" borderId="0" xfId="13" applyNumberFormat="1" applyFont="1" applyFill="1"/>
    <xf numFmtId="177" fontId="7" fillId="0" borderId="0" xfId="13" applyFont="1" applyFill="1" applyAlignment="1">
      <alignment horizontal="right"/>
    </xf>
    <xf numFmtId="180" fontId="7" fillId="0" borderId="0" xfId="13" applyNumberFormat="1" applyFont="1" applyFill="1" applyAlignment="1" applyProtection="1">
      <alignment horizontal="right"/>
    </xf>
    <xf numFmtId="2" fontId="0" fillId="0" borderId="0" xfId="0" applyNumberFormat="1" applyAlignment="1">
      <alignment horizontal="right"/>
    </xf>
    <xf numFmtId="0" fontId="2" fillId="0" borderId="0" xfId="0" quotePrefix="1" applyFont="1" applyAlignment="1">
      <alignment horizontal="right"/>
    </xf>
    <xf numFmtId="2" fontId="2" fillId="0" borderId="0" xfId="0" applyNumberFormat="1" applyFont="1" applyAlignment="1">
      <alignment horizontal="right"/>
    </xf>
    <xf numFmtId="177" fontId="7" fillId="0" borderId="0" xfId="13" applyNumberFormat="1" applyFont="1" applyFill="1" applyAlignment="1" applyProtection="1">
      <alignment horizontal="right"/>
    </xf>
    <xf numFmtId="0" fontId="1" fillId="0" borderId="0" xfId="0" applyFont="1" applyFill="1" applyAlignment="1">
      <alignment horizontal="right"/>
    </xf>
    <xf numFmtId="177" fontId="6" fillId="0" borderId="0" xfId="13" applyNumberFormat="1" applyFont="1" applyFill="1" applyAlignment="1" applyProtection="1">
      <alignment horizontal="right"/>
    </xf>
    <xf numFmtId="177" fontId="7" fillId="0" borderId="0" xfId="13" quotePrefix="1" applyFont="1" applyFill="1" applyAlignment="1">
      <alignment horizontal="right"/>
    </xf>
    <xf numFmtId="180" fontId="6" fillId="0" borderId="0" xfId="13" quotePrefix="1" applyNumberFormat="1" applyFont="1" applyFill="1" applyAlignment="1" applyProtection="1">
      <alignment horizontal="right"/>
    </xf>
    <xf numFmtId="180" fontId="7" fillId="0" borderId="0" xfId="13" applyNumberFormat="1" applyFont="1" applyFill="1" applyAlignment="1">
      <alignment horizontal="right"/>
    </xf>
    <xf numFmtId="2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quotePrefix="1" applyAlignment="1" applyProtection="1">
      <alignment horizontal="center"/>
    </xf>
    <xf numFmtId="2" fontId="1" fillId="0" borderId="0" xfId="18" applyNumberFormat="1" applyFont="1" applyAlignment="1">
      <alignment horizontal="right"/>
    </xf>
    <xf numFmtId="2" fontId="6" fillId="0" borderId="0" xfId="18" applyNumberFormat="1" applyFont="1" applyAlignment="1">
      <alignment horizontal="right"/>
    </xf>
    <xf numFmtId="2" fontId="6" fillId="0" borderId="0" xfId="18" applyNumberFormat="1" applyFont="1" applyAlignment="1" applyProtection="1">
      <alignment horizontal="right"/>
    </xf>
    <xf numFmtId="0" fontId="7" fillId="0" borderId="0" xfId="18" applyNumberFormat="1" applyFont="1" applyFill="1" applyAlignment="1">
      <alignment horizontal="right"/>
    </xf>
    <xf numFmtId="180" fontId="7" fillId="0" borderId="0" xfId="18" quotePrefix="1" applyFont="1" applyFill="1" applyAlignment="1">
      <alignment horizontal="right"/>
    </xf>
    <xf numFmtId="180" fontId="6" fillId="0" borderId="0" xfId="18" applyNumberFormat="1" applyFont="1" applyFill="1" applyAlignment="1" applyProtection="1">
      <alignment horizontal="left"/>
    </xf>
    <xf numFmtId="180" fontId="6" fillId="0" borderId="0" xfId="18" applyNumberFormat="1" applyFont="1" applyFill="1" applyAlignment="1" applyProtection="1">
      <alignment horizontal="center"/>
    </xf>
    <xf numFmtId="180" fontId="6" fillId="0" borderId="0" xfId="18" applyNumberFormat="1" applyFont="1" applyFill="1" applyAlignment="1" applyProtection="1">
      <alignment horizontal="right"/>
    </xf>
    <xf numFmtId="180" fontId="6" fillId="0" borderId="0" xfId="18" quotePrefix="1" applyNumberFormat="1" applyFont="1" applyFill="1" applyAlignment="1" applyProtection="1">
      <alignment horizontal="center"/>
    </xf>
    <xf numFmtId="180" fontId="7" fillId="0" borderId="0" xfId="18" applyNumberFormat="1" applyFont="1" applyFill="1" applyAlignment="1" applyProtection="1">
      <alignment horizontal="left"/>
    </xf>
    <xf numFmtId="180" fontId="7" fillId="0" borderId="0" xfId="18" quotePrefix="1" applyNumberFormat="1" applyFont="1" applyFill="1" applyAlignment="1" applyProtection="1">
      <alignment horizontal="center"/>
    </xf>
    <xf numFmtId="180" fontId="6" fillId="0" borderId="0" xfId="18" applyFont="1" applyFill="1" applyAlignment="1">
      <alignment horizontal="center"/>
    </xf>
    <xf numFmtId="180" fontId="6" fillId="0" borderId="0" xfId="18" applyFont="1" applyFill="1"/>
    <xf numFmtId="180" fontId="6" fillId="0" borderId="0" xfId="18" applyFont="1" applyFill="1" applyAlignment="1">
      <alignment horizontal="right"/>
    </xf>
    <xf numFmtId="180" fontId="6" fillId="0" borderId="0" xfId="18" applyNumberFormat="1" applyFont="1" applyFill="1"/>
    <xf numFmtId="180" fontId="6" fillId="0" borderId="0" xfId="18" applyNumberFormat="1" applyFont="1" applyFill="1" applyAlignment="1">
      <alignment horizontal="right"/>
    </xf>
    <xf numFmtId="180" fontId="6" fillId="0" borderId="0" xfId="18" applyNumberFormat="1" applyFont="1" applyFill="1" applyProtection="1"/>
    <xf numFmtId="180" fontId="7" fillId="0" borderId="0" xfId="18" quotePrefix="1" applyNumberFormat="1" applyFont="1" applyFill="1" applyAlignment="1">
      <alignment horizontal="center"/>
    </xf>
    <xf numFmtId="180" fontId="6" fillId="0" borderId="0" xfId="18" quotePrefix="1" applyNumberFormat="1" applyFont="1" applyFill="1" applyAlignment="1">
      <alignment horizontal="center"/>
    </xf>
    <xf numFmtId="180" fontId="7" fillId="0" borderId="0" xfId="18" applyNumberFormat="1" applyFont="1" applyFill="1"/>
    <xf numFmtId="0" fontId="7" fillId="0" borderId="0" xfId="18" quotePrefix="1" applyNumberFormat="1" applyFont="1" applyFill="1" applyAlignment="1">
      <alignment horizontal="right"/>
    </xf>
    <xf numFmtId="180" fontId="7" fillId="0" borderId="0" xfId="18" applyNumberFormat="1" applyFont="1" applyFill="1" applyProtection="1"/>
    <xf numFmtId="180" fontId="7" fillId="0" borderId="0" xfId="18" applyFont="1" applyFill="1" applyAlignment="1">
      <alignment horizontal="right"/>
    </xf>
    <xf numFmtId="180" fontId="7" fillId="0" borderId="0" xfId="18" applyFont="1" applyFill="1"/>
    <xf numFmtId="2" fontId="1" fillId="0" borderId="0" xfId="14" applyNumberFormat="1" applyFont="1" applyFill="1" applyAlignment="1">
      <alignment horizontal="right"/>
    </xf>
    <xf numFmtId="2" fontId="1" fillId="0" borderId="0" xfId="14" applyNumberFormat="1" applyFont="1" applyAlignment="1">
      <alignment horizontal="right"/>
    </xf>
    <xf numFmtId="177" fontId="7" fillId="0" borderId="0" xfId="60" quotePrefix="1" applyFont="1" applyFill="1" applyAlignment="1">
      <alignment horizontal="right"/>
    </xf>
    <xf numFmtId="177" fontId="7" fillId="0" borderId="0" xfId="60" applyFont="1" applyFill="1" applyAlignment="1">
      <alignment horizontal="right"/>
    </xf>
    <xf numFmtId="2" fontId="6" fillId="0" borderId="0" xfId="60" applyNumberFormat="1" applyFont="1" applyFill="1" applyAlignment="1">
      <alignment horizontal="right"/>
    </xf>
    <xf numFmtId="2" fontId="6" fillId="0" borderId="0" xfId="60" applyNumberFormat="1" applyFont="1" applyFill="1" applyAlignment="1" applyProtection="1">
      <alignment horizontal="right"/>
    </xf>
    <xf numFmtId="2" fontId="6" fillId="0" borderId="0" xfId="60" quotePrefix="1" applyNumberFormat="1" applyFont="1" applyFill="1" applyAlignment="1" applyProtection="1">
      <alignment horizontal="right"/>
    </xf>
    <xf numFmtId="177" fontId="30" fillId="0" borderId="0" xfId="60"/>
    <xf numFmtId="2" fontId="32" fillId="0" borderId="0" xfId="60" applyNumberFormat="1" applyFont="1"/>
    <xf numFmtId="177" fontId="6" fillId="0" borderId="0" xfId="60" applyNumberFormat="1" applyFont="1" applyAlignment="1" applyProtection="1">
      <alignment horizontal="right"/>
    </xf>
    <xf numFmtId="2" fontId="1" fillId="0" borderId="0" xfId="60" applyNumberFormat="1" applyFont="1" applyAlignment="1">
      <alignment horizontal="right"/>
    </xf>
    <xf numFmtId="2" fontId="6" fillId="0" borderId="0" xfId="60" applyNumberFormat="1" applyFont="1" applyAlignment="1">
      <alignment horizontal="right"/>
    </xf>
    <xf numFmtId="2" fontId="6" fillId="0" borderId="0" xfId="60" applyNumberFormat="1" applyFont="1" applyAlignment="1" applyProtection="1">
      <alignment horizontal="right"/>
    </xf>
    <xf numFmtId="2" fontId="6" fillId="0" borderId="0" xfId="60" quotePrefix="1" applyNumberFormat="1" applyFont="1" applyAlignment="1" applyProtection="1">
      <alignment horizontal="right"/>
    </xf>
    <xf numFmtId="2" fontId="7" fillId="0" borderId="0" xfId="18" applyNumberFormat="1" applyFont="1" applyAlignment="1" applyProtection="1">
      <alignment horizontal="right"/>
    </xf>
    <xf numFmtId="2" fontId="7" fillId="0" borderId="0" xfId="60" applyNumberFormat="1" applyFont="1" applyFill="1" applyAlignment="1" applyProtection="1">
      <alignment horizontal="right"/>
    </xf>
    <xf numFmtId="2" fontId="7" fillId="0" borderId="0" xfId="60" applyNumberFormat="1" applyFont="1" applyAlignment="1" applyProtection="1">
      <alignment horizontal="right"/>
    </xf>
    <xf numFmtId="0" fontId="0" fillId="0" borderId="0" xfId="4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2" fontId="34" fillId="0" borderId="0" xfId="12" applyNumberFormat="1" applyFont="1" applyAlignment="1">
      <alignment horizontal="center"/>
    </xf>
    <xf numFmtId="164" fontId="35" fillId="0" borderId="0" xfId="12" applyNumberFormat="1" applyFont="1" applyFill="1" applyAlignment="1">
      <alignment horizontal="center"/>
    </xf>
    <xf numFmtId="164" fontId="34" fillId="0" borderId="0" xfId="12" applyNumberFormat="1" applyFont="1" applyFill="1" applyAlignment="1">
      <alignment horizontal="center"/>
    </xf>
    <xf numFmtId="175" fontId="34" fillId="0" borderId="0" xfId="12" applyNumberFormat="1" applyFont="1" applyFill="1" applyAlignment="1">
      <alignment horizontal="center"/>
    </xf>
    <xf numFmtId="0" fontId="36" fillId="0" borderId="0" xfId="7" applyFont="1"/>
    <xf numFmtId="2" fontId="34" fillId="0" borderId="0" xfId="12" applyNumberFormat="1" applyFont="1" applyFill="1" applyAlignment="1">
      <alignment horizontal="center"/>
    </xf>
    <xf numFmtId="2" fontId="34" fillId="0" borderId="0" xfId="7" applyNumberFormat="1" applyFont="1" applyFill="1" applyAlignment="1">
      <alignment horizontal="center"/>
    </xf>
    <xf numFmtId="179" fontId="34" fillId="0" borderId="0" xfId="12" applyNumberFormat="1" applyFont="1" applyFill="1" applyAlignment="1">
      <alignment horizontal="center"/>
    </xf>
    <xf numFmtId="0" fontId="1" fillId="0" borderId="0" xfId="0" applyFont="1" applyFill="1"/>
    <xf numFmtId="2" fontId="6" fillId="0" borderId="0" xfId="66" applyNumberFormat="1" applyFont="1" applyAlignment="1">
      <alignment horizontal="right"/>
    </xf>
    <xf numFmtId="2" fontId="6" fillId="0" borderId="0" xfId="66" applyNumberFormat="1" applyFont="1"/>
    <xf numFmtId="175" fontId="6" fillId="0" borderId="0" xfId="66" applyNumberFormat="1" applyFont="1"/>
    <xf numFmtId="2" fontId="7" fillId="0" borderId="0" xfId="66" applyNumberFormat="1" applyFont="1" applyAlignment="1">
      <alignment horizontal="right"/>
    </xf>
    <xf numFmtId="0" fontId="7" fillId="0" borderId="0" xfId="66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4" quotePrefix="1" applyFont="1" applyAlignment="1">
      <alignment horizontal="center"/>
    </xf>
    <xf numFmtId="0" fontId="6" fillId="0" borderId="0" xfId="67" applyFont="1" applyFill="1" applyAlignment="1">
      <alignment horizontal="left"/>
    </xf>
    <xf numFmtId="0" fontId="6" fillId="0" borderId="0" xfId="67" applyFont="1" applyFill="1"/>
    <xf numFmtId="0" fontId="6" fillId="0" borderId="0" xfId="67" applyFont="1"/>
    <xf numFmtId="0" fontId="3" fillId="0" borderId="0" xfId="67" applyFont="1" applyFill="1" applyAlignment="1">
      <alignment horizontal="left"/>
    </xf>
    <xf numFmtId="175" fontId="0" fillId="0" borderId="0" xfId="0" applyNumberFormat="1"/>
    <xf numFmtId="175" fontId="2" fillId="0" borderId="0" xfId="0" applyNumberFormat="1" applyFont="1"/>
    <xf numFmtId="0" fontId="7" fillId="0" borderId="0" xfId="66" applyFont="1" applyFill="1" applyAlignment="1">
      <alignment horizontal="right"/>
    </xf>
    <xf numFmtId="2" fontId="6" fillId="0" borderId="0" xfId="66" applyNumberFormat="1" applyFont="1" applyFill="1" applyAlignment="1">
      <alignment horizontal="right"/>
    </xf>
    <xf numFmtId="2" fontId="6" fillId="0" borderId="0" xfId="66" applyNumberFormat="1" applyFont="1" applyFill="1"/>
    <xf numFmtId="175" fontId="6" fillId="0" borderId="0" xfId="66" applyNumberFormat="1" applyFont="1" applyFill="1"/>
    <xf numFmtId="175" fontId="0" fillId="0" borderId="0" xfId="0" applyNumberFormat="1" applyFill="1"/>
    <xf numFmtId="0" fontId="1" fillId="0" borderId="0" xfId="4" applyFont="1" applyAlignment="1">
      <alignment horizontal="center"/>
    </xf>
    <xf numFmtId="0" fontId="0" fillId="0" borderId="0" xfId="4" applyFont="1" applyFill="1" applyAlignment="1">
      <alignment horizontal="center"/>
    </xf>
    <xf numFmtId="0" fontId="6" fillId="0" borderId="0" xfId="7" applyFont="1" applyFill="1" applyAlignment="1">
      <alignment horizontal="left"/>
    </xf>
    <xf numFmtId="0" fontId="6" fillId="0" borderId="0" xfId="7" applyFont="1" applyFill="1" applyAlignment="1">
      <alignment horizontal="center"/>
    </xf>
    <xf numFmtId="0" fontId="1" fillId="0" borderId="0" xfId="4" applyFont="1" applyFill="1" applyAlignment="1">
      <alignment horizontal="center"/>
    </xf>
    <xf numFmtId="0" fontId="6" fillId="0" borderId="0" xfId="7" applyFont="1" applyFill="1"/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0" fontId="6" fillId="0" borderId="0" xfId="7" applyFont="1" applyAlignment="1">
      <alignment horizontal="center"/>
    </xf>
    <xf numFmtId="0" fontId="6" fillId="0" borderId="0" xfId="7" applyFont="1" applyAlignment="1">
      <alignment horizontal="left"/>
    </xf>
    <xf numFmtId="164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4" applyAlignment="1">
      <alignment horizontal="center"/>
    </xf>
    <xf numFmtId="175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2" fontId="6" fillId="0" borderId="0" xfId="66" applyNumberFormat="1" applyFont="1" applyAlignment="1">
      <alignment horizontal="center"/>
    </xf>
    <xf numFmtId="181" fontId="7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12" applyNumberFormat="1" applyFont="1" applyAlignment="1">
      <alignment horizontal="center"/>
    </xf>
    <xf numFmtId="2" fontId="7" fillId="0" borderId="0" xfId="66" applyNumberFormat="1" applyFont="1" applyFill="1" applyAlignment="1">
      <alignment horizontal="right"/>
    </xf>
    <xf numFmtId="2" fontId="2" fillId="0" borderId="0" xfId="0" applyNumberFormat="1" applyFo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0" borderId="0" xfId="7" applyFont="1" applyAlignment="1">
      <alignment horizontal="center"/>
    </xf>
    <xf numFmtId="177" fontId="3" fillId="0" borderId="0" xfId="7" applyNumberFormat="1" applyAlignment="1">
      <alignment horizontal="center"/>
    </xf>
    <xf numFmtId="164" fontId="7" fillId="0" borderId="0" xfId="7" applyNumberFormat="1" applyFont="1" applyAlignment="1">
      <alignment horizontal="right"/>
    </xf>
    <xf numFmtId="164" fontId="6" fillId="0" borderId="0" xfId="7" applyNumberFormat="1" applyFont="1"/>
    <xf numFmtId="164" fontId="6" fillId="0" borderId="0" xfId="7" applyNumberFormat="1" applyFont="1" applyAlignment="1">
      <alignment horizontal="right"/>
    </xf>
    <xf numFmtId="165" fontId="7" fillId="0" borderId="0" xfId="7" applyNumberFormat="1" applyFont="1" applyAlignment="1">
      <alignment horizontal="right"/>
    </xf>
    <xf numFmtId="166" fontId="7" fillId="0" borderId="0" xfId="7" applyNumberFormat="1" applyFont="1" applyAlignment="1">
      <alignment horizontal="right"/>
    </xf>
    <xf numFmtId="174" fontId="7" fillId="0" borderId="0" xfId="7" applyNumberFormat="1" applyFont="1" applyAlignment="1">
      <alignment horizontal="right"/>
    </xf>
    <xf numFmtId="168" fontId="7" fillId="0" borderId="0" xfId="7" applyNumberFormat="1" applyFont="1" applyAlignment="1">
      <alignment horizontal="right"/>
    </xf>
    <xf numFmtId="169" fontId="7" fillId="0" borderId="0" xfId="7" applyNumberFormat="1" applyFont="1" applyAlignment="1">
      <alignment horizontal="right"/>
    </xf>
    <xf numFmtId="170" fontId="7" fillId="0" borderId="0" xfId="7" applyNumberFormat="1" applyFont="1" applyAlignment="1">
      <alignment horizontal="right"/>
    </xf>
    <xf numFmtId="171" fontId="7" fillId="0" borderId="0" xfId="7" applyNumberFormat="1" applyFont="1" applyAlignment="1">
      <alignment horizontal="right"/>
    </xf>
    <xf numFmtId="172" fontId="7" fillId="0" borderId="0" xfId="7" applyNumberFormat="1" applyFont="1" applyAlignment="1">
      <alignment horizontal="right"/>
    </xf>
    <xf numFmtId="2" fontId="7" fillId="0" borderId="0" xfId="7" applyNumberFormat="1" applyFont="1" applyAlignment="1">
      <alignment horizontal="right"/>
    </xf>
    <xf numFmtId="2" fontId="6" fillId="0" borderId="0" xfId="11" applyNumberFormat="1" applyFont="1"/>
    <xf numFmtId="2" fontId="3" fillId="0" borderId="0" xfId="7" applyNumberFormat="1" applyAlignment="1">
      <alignment horizontal="center"/>
    </xf>
    <xf numFmtId="2" fontId="6" fillId="0" borderId="0" xfId="11" applyNumberFormat="1" applyFont="1" applyAlignment="1">
      <alignment horizontal="center"/>
    </xf>
    <xf numFmtId="2" fontId="6" fillId="0" borderId="0" xfId="11" applyNumberFormat="1" applyFont="1" applyAlignment="1">
      <alignment horizontal="right"/>
    </xf>
    <xf numFmtId="0" fontId="7" fillId="0" borderId="0" xfId="7" applyFont="1" applyAlignment="1">
      <alignment horizontal="left"/>
    </xf>
    <xf numFmtId="176" fontId="6" fillId="0" borderId="0" xfId="7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7" applyFont="1" applyAlignment="1">
      <alignment horizontal="left"/>
    </xf>
    <xf numFmtId="174" fontId="6" fillId="0" borderId="0" xfId="7" applyNumberFormat="1" applyFont="1" applyFill="1" applyAlignment="1">
      <alignment horizontal="right"/>
    </xf>
    <xf numFmtId="174" fontId="7" fillId="0" borderId="0" xfId="7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77" fontId="6" fillId="0" borderId="0" xfId="13" applyFont="1" applyAlignment="1">
      <alignment horizontal="right"/>
    </xf>
    <xf numFmtId="177" fontId="7" fillId="0" borderId="0" xfId="13" applyFont="1" applyAlignment="1">
      <alignment horizontal="right"/>
    </xf>
    <xf numFmtId="180" fontId="6" fillId="0" borderId="0" xfId="13" applyNumberFormat="1" applyFont="1" applyAlignment="1">
      <alignment horizontal="right"/>
    </xf>
    <xf numFmtId="180" fontId="1" fillId="0" borderId="0" xfId="14" applyNumberFormat="1" applyFont="1" applyAlignment="1">
      <alignment horizontal="right"/>
    </xf>
    <xf numFmtId="2" fontId="3" fillId="0" borderId="0" xfId="7" applyNumberFormat="1" applyAlignment="1">
      <alignment horizontal="right"/>
    </xf>
    <xf numFmtId="180" fontId="7" fillId="0" borderId="0" xfId="13" applyNumberFormat="1" applyFont="1" applyAlignment="1">
      <alignment horizontal="right"/>
    </xf>
    <xf numFmtId="164" fontId="4" fillId="0" borderId="0" xfId="7" applyNumberFormat="1" applyFont="1" applyAlignment="1">
      <alignment horizontal="right"/>
    </xf>
    <xf numFmtId="180" fontId="6" fillId="0" borderId="0" xfId="13" quotePrefix="1" applyNumberFormat="1" applyFont="1" applyAlignment="1">
      <alignment horizontal="right"/>
    </xf>
    <xf numFmtId="2" fontId="3" fillId="0" borderId="0" xfId="11" applyNumberFormat="1" applyFont="1" applyAlignment="1">
      <alignment horizontal="center"/>
    </xf>
    <xf numFmtId="176" fontId="3" fillId="0" borderId="0" xfId="7" applyNumberFormat="1" applyAlignment="1">
      <alignment horizontal="center"/>
    </xf>
    <xf numFmtId="180" fontId="6" fillId="0" borderId="0" xfId="13" applyNumberFormat="1" applyFont="1"/>
    <xf numFmtId="0" fontId="2" fillId="0" borderId="0" xfId="0" applyFont="1" applyAlignment="1">
      <alignment horizontal="right" vertical="center"/>
    </xf>
    <xf numFmtId="1" fontId="41" fillId="0" borderId="0" xfId="0" applyNumberFormat="1" applyFont="1" applyAlignment="1">
      <alignment horizontal="center"/>
    </xf>
    <xf numFmtId="0" fontId="0" fillId="0" borderId="0" xfId="0" applyFont="1" applyBorder="1"/>
    <xf numFmtId="0" fontId="42" fillId="0" borderId="10" xfId="0" applyFont="1" applyBorder="1"/>
    <xf numFmtId="0" fontId="43" fillId="0" borderId="10" xfId="0" applyFont="1" applyBorder="1" applyAlignment="1">
      <alignment horizontal="left"/>
    </xf>
    <xf numFmtId="0" fontId="44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4" fillId="0" borderId="0" xfId="0" applyFont="1" applyBorder="1"/>
    <xf numFmtId="0" fontId="46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48" fillId="0" borderId="0" xfId="0" applyNumberFormat="1" applyFont="1" applyAlignment="1">
      <alignment horizontal="center"/>
    </xf>
    <xf numFmtId="183" fontId="48" fillId="0" borderId="0" xfId="0" applyNumberFormat="1" applyFont="1" applyAlignment="1">
      <alignment horizontal="center"/>
    </xf>
    <xf numFmtId="175" fontId="48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49" fillId="0" borderId="0" xfId="0" applyNumberFormat="1" applyFont="1" applyAlignment="1">
      <alignment horizontal="center"/>
    </xf>
    <xf numFmtId="179" fontId="48" fillId="0" borderId="0" xfId="0" applyNumberFormat="1" applyFont="1" applyAlignment="1">
      <alignment horizontal="center"/>
    </xf>
    <xf numFmtId="175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12" xfId="0" applyFont="1" applyBorder="1"/>
    <xf numFmtId="0" fontId="50" fillId="0" borderId="11" xfId="0" applyFont="1" applyBorder="1" applyAlignment="1">
      <alignment horizontal="center"/>
    </xf>
    <xf numFmtId="1" fontId="51" fillId="0" borderId="0" xfId="0" applyNumberFormat="1" applyFont="1" applyAlignment="1">
      <alignment horizontal="center"/>
    </xf>
    <xf numFmtId="0" fontId="51" fillId="0" borderId="0" xfId="0" applyFont="1" applyBorder="1"/>
    <xf numFmtId="0" fontId="51" fillId="0" borderId="0" xfId="0" applyFont="1"/>
    <xf numFmtId="0" fontId="52" fillId="0" borderId="0" xfId="0" applyFont="1"/>
    <xf numFmtId="0" fontId="42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Fill="1"/>
    <xf numFmtId="2" fontId="0" fillId="0" borderId="0" xfId="0" applyNumberFormat="1" applyFont="1"/>
    <xf numFmtId="2" fontId="7" fillId="0" borderId="0" xfId="66" applyNumberFormat="1" applyFont="1" applyFill="1"/>
    <xf numFmtId="0" fontId="7" fillId="33" borderId="0" xfId="7" applyFont="1" applyFill="1" applyAlignment="1">
      <alignment horizontal="left"/>
    </xf>
    <xf numFmtId="0" fontId="7" fillId="33" borderId="0" xfId="7" applyFont="1" applyFill="1" applyAlignment="1">
      <alignment horizontal="right"/>
    </xf>
    <xf numFmtId="0" fontId="6" fillId="33" borderId="0" xfId="7" applyFont="1" applyFill="1" applyAlignment="1">
      <alignment horizontal="center"/>
    </xf>
    <xf numFmtId="164" fontId="6" fillId="33" borderId="0" xfId="7" applyNumberFormat="1" applyFont="1" applyFill="1" applyAlignment="1">
      <alignment horizontal="right"/>
    </xf>
    <xf numFmtId="182" fontId="6" fillId="33" borderId="0" xfId="7" applyNumberFormat="1" applyFont="1" applyFill="1" applyAlignment="1">
      <alignment horizontal="right"/>
    </xf>
    <xf numFmtId="166" fontId="6" fillId="33" borderId="0" xfId="7" applyNumberFormat="1" applyFont="1" applyFill="1" applyAlignment="1">
      <alignment horizontal="right"/>
    </xf>
    <xf numFmtId="178" fontId="6" fillId="33" borderId="0" xfId="7" applyNumberFormat="1" applyFont="1" applyFill="1" applyAlignment="1">
      <alignment horizontal="right"/>
    </xf>
    <xf numFmtId="169" fontId="6" fillId="33" borderId="0" xfId="7" applyNumberFormat="1" applyFont="1" applyFill="1" applyAlignment="1">
      <alignment horizontal="right"/>
    </xf>
    <xf numFmtId="170" fontId="6" fillId="33" borderId="0" xfId="7" applyNumberFormat="1" applyFont="1" applyFill="1" applyAlignment="1">
      <alignment horizontal="right"/>
    </xf>
    <xf numFmtId="171" fontId="6" fillId="33" borderId="0" xfId="7" applyNumberFormat="1" applyFont="1" applyFill="1" applyAlignment="1">
      <alignment horizontal="right"/>
    </xf>
    <xf numFmtId="172" fontId="6" fillId="33" borderId="0" xfId="7" applyNumberFormat="1" applyFont="1" applyFill="1" applyAlignment="1">
      <alignment horizontal="right"/>
    </xf>
    <xf numFmtId="0" fontId="0" fillId="33" borderId="0" xfId="0" applyFill="1" applyAlignment="1">
      <alignment horizontal="right"/>
    </xf>
    <xf numFmtId="2" fontId="6" fillId="33" borderId="0" xfId="7" applyNumberFormat="1" applyFont="1" applyFill="1" applyAlignment="1">
      <alignment horizontal="right"/>
    </xf>
    <xf numFmtId="164" fontId="7" fillId="33" borderId="0" xfId="7" applyNumberFormat="1" applyFont="1" applyFill="1" applyAlignment="1">
      <alignment horizontal="right"/>
    </xf>
    <xf numFmtId="2" fontId="6" fillId="33" borderId="0" xfId="11" applyNumberFormat="1" applyFont="1" applyFill="1" applyAlignment="1">
      <alignment horizontal="center"/>
    </xf>
    <xf numFmtId="0" fontId="0" fillId="33" borderId="0" xfId="0" quotePrefix="1" applyFill="1" applyAlignment="1">
      <alignment horizontal="right"/>
    </xf>
    <xf numFmtId="2" fontId="6" fillId="33" borderId="0" xfId="0" applyNumberFormat="1" applyFont="1" applyFill="1" applyAlignment="1">
      <alignment horizontal="right"/>
    </xf>
    <xf numFmtId="2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/>
    <xf numFmtId="2" fontId="0" fillId="33" borderId="0" xfId="0" applyNumberFormat="1" applyFont="1" applyFill="1"/>
    <xf numFmtId="175" fontId="6" fillId="33" borderId="0" xfId="7" applyNumberFormat="1" applyFont="1" applyFill="1" applyAlignment="1">
      <alignment horizontal="right"/>
    </xf>
    <xf numFmtId="0" fontId="7" fillId="33" borderId="0" xfId="7" applyFont="1" applyFill="1" applyAlignment="1">
      <alignment horizontal="center"/>
    </xf>
    <xf numFmtId="0" fontId="2" fillId="33" borderId="0" xfId="0" applyFont="1" applyFill="1"/>
    <xf numFmtId="0" fontId="0" fillId="33" borderId="0" xfId="0" applyFill="1"/>
    <xf numFmtId="2" fontId="2" fillId="33" borderId="0" xfId="0" applyNumberFormat="1" applyFont="1" applyFill="1"/>
    <xf numFmtId="2" fontId="2" fillId="33" borderId="0" xfId="0" applyNumberFormat="1" applyFont="1" applyFill="1" applyAlignment="1">
      <alignment horizontal="right"/>
    </xf>
    <xf numFmtId="2" fontId="7" fillId="33" borderId="0" xfId="7" applyNumberFormat="1" applyFont="1" applyFill="1" applyAlignment="1">
      <alignment horizontal="right"/>
    </xf>
    <xf numFmtId="175" fontId="2" fillId="33" borderId="0" xfId="0" applyNumberFormat="1" applyFont="1" applyFill="1"/>
    <xf numFmtId="175" fontId="7" fillId="33" borderId="0" xfId="7" applyNumberFormat="1" applyFont="1" applyFill="1" applyAlignment="1">
      <alignment horizontal="right"/>
    </xf>
    <xf numFmtId="2" fontId="6" fillId="33" borderId="0" xfId="11" applyNumberFormat="1" applyFont="1" applyFill="1" applyAlignment="1">
      <alignment horizontal="right"/>
    </xf>
    <xf numFmtId="2" fontId="6" fillId="33" borderId="0" xfId="11" quotePrefix="1" applyNumberFormat="1" applyFont="1" applyFill="1" applyAlignment="1">
      <alignment horizontal="right"/>
    </xf>
    <xf numFmtId="2" fontId="7" fillId="33" borderId="0" xfId="61" applyNumberFormat="1" applyFont="1" applyFill="1" applyAlignment="1">
      <alignment horizontal="left"/>
    </xf>
    <xf numFmtId="2" fontId="3" fillId="33" borderId="0" xfId="61" applyNumberFormat="1" applyFill="1"/>
    <xf numFmtId="2" fontId="3" fillId="33" borderId="0" xfId="61" applyNumberFormat="1" applyFill="1" applyAlignment="1">
      <alignment horizontal="center"/>
    </xf>
    <xf numFmtId="2" fontId="0" fillId="33" borderId="0" xfId="0" applyNumberFormat="1" applyFill="1" applyAlignment="1">
      <alignment horizontal="right"/>
    </xf>
    <xf numFmtId="2" fontId="6" fillId="33" borderId="0" xfId="66" applyNumberFormat="1" applyFont="1" applyFill="1"/>
    <xf numFmtId="2" fontId="0" fillId="33" borderId="0" xfId="0" applyNumberFormat="1" applyFill="1"/>
    <xf numFmtId="164" fontId="6" fillId="0" borderId="0" xfId="7" applyNumberFormat="1" applyFont="1" applyFill="1"/>
    <xf numFmtId="2" fontId="6" fillId="0" borderId="0" xfId="11" applyNumberFormat="1" applyFont="1" applyFill="1"/>
    <xf numFmtId="2" fontId="0" fillId="0" borderId="0" xfId="0" applyNumberFormat="1" applyFill="1"/>
    <xf numFmtId="2" fontId="34" fillId="0" borderId="0" xfId="12" applyNumberFormat="1" applyFont="1" applyBorder="1" applyAlignment="1">
      <alignment horizontal="center"/>
    </xf>
    <xf numFmtId="164" fontId="36" fillId="0" borderId="0" xfId="12" applyNumberFormat="1" applyFont="1" applyFill="1" applyBorder="1" applyAlignment="1">
      <alignment horizontal="center"/>
    </xf>
    <xf numFmtId="0" fontId="34" fillId="0" borderId="0" xfId="12" applyFont="1" applyBorder="1"/>
    <xf numFmtId="164" fontId="34" fillId="0" borderId="0" xfId="12" applyNumberFormat="1" applyFont="1" applyFill="1" applyBorder="1" applyAlignment="1">
      <alignment horizontal="center"/>
    </xf>
    <xf numFmtId="174" fontId="34" fillId="0" borderId="0" xfId="12" applyNumberFormat="1" applyFont="1" applyFill="1" applyBorder="1" applyAlignment="1">
      <alignment horizontal="center"/>
    </xf>
    <xf numFmtId="0" fontId="0" fillId="0" borderId="10" xfId="0" applyFont="1" applyBorder="1"/>
    <xf numFmtId="0" fontId="2" fillId="0" borderId="0" xfId="0" applyFont="1" applyFill="1" applyAlignment="1">
      <alignment horizontal="left"/>
    </xf>
  </cellXfs>
  <cellStyles count="73">
    <cellStyle name="20% - Accent1" xfId="36" builtinId="30" customBuiltin="1"/>
    <cellStyle name="20% - Accent2" xfId="40" builtinId="34" customBuiltin="1"/>
    <cellStyle name="20% - Accent3" xfId="44" builtinId="38" customBuiltin="1"/>
    <cellStyle name="20% - Accent4" xfId="48" builtinId="42" customBuiltin="1"/>
    <cellStyle name="20% - Accent5" xfId="52" builtinId="46" customBuiltin="1"/>
    <cellStyle name="20% - Accent6" xfId="56" builtinId="50" customBuiltin="1"/>
    <cellStyle name="40% - Accent1" xfId="37" builtinId="31" customBuiltin="1"/>
    <cellStyle name="40% - Accent2" xfId="41" builtinId="35" customBuiltin="1"/>
    <cellStyle name="40% - Accent3" xfId="45" builtinId="39" customBuiltin="1"/>
    <cellStyle name="40% - Accent4" xfId="49" builtinId="43" customBuiltin="1"/>
    <cellStyle name="40% - Accent5" xfId="53" builtinId="47" customBuiltin="1"/>
    <cellStyle name="40% - Accent6" xfId="57" builtinId="51" customBuiltin="1"/>
    <cellStyle name="60% - Accent1" xfId="38" builtinId="32" customBuiltin="1"/>
    <cellStyle name="60% - Accent2" xfId="42" builtinId="36" customBuiltin="1"/>
    <cellStyle name="60% - Accent3" xfId="46" builtinId="40" customBuiltin="1"/>
    <cellStyle name="60% - Accent4" xfId="50" builtinId="44" customBuiltin="1"/>
    <cellStyle name="60% - Accent5" xfId="54" builtinId="48" customBuiltin="1"/>
    <cellStyle name="60% - Accent6" xfId="58" builtinId="52" customBuiltin="1"/>
    <cellStyle name="Accent1" xfId="35" builtinId="29" customBuiltin="1"/>
    <cellStyle name="Accent2" xfId="39" builtinId="33" customBuiltin="1"/>
    <cellStyle name="Accent3" xfId="43" builtinId="37" customBuiltin="1"/>
    <cellStyle name="Accent4" xfId="47" builtinId="41" customBuiltin="1"/>
    <cellStyle name="Accent5" xfId="51" builtinId="45" customBuiltin="1"/>
    <cellStyle name="Accent6" xfId="55" builtinId="49" customBuiltin="1"/>
    <cellStyle name="Bad" xfId="25" builtinId="27" customBuiltin="1"/>
    <cellStyle name="Calculation" xfId="29" builtinId="22" customBuiltin="1"/>
    <cellStyle name="Check Cell" xfId="31" builtinId="23" customBuiltin="1"/>
    <cellStyle name="Comma 2" xfId="2" xr:uid="{00000000-0005-0000-0000-00001B000000}"/>
    <cellStyle name="Comma 3" xfId="3" xr:uid="{00000000-0005-0000-0000-00001C000000}"/>
    <cellStyle name="Comma 3 2" xfId="70" xr:uid="{00000000-0005-0000-0000-00001D000000}"/>
    <cellStyle name="Explanatory Text" xfId="33" builtinId="53" customBuiltin="1"/>
    <cellStyle name="Good" xfId="24" builtinId="26" customBuiltin="1"/>
    <cellStyle name="Heading 1" xfId="20" builtinId="16" customBuiltin="1"/>
    <cellStyle name="Heading 2" xfId="21" builtinId="17" customBuiltin="1"/>
    <cellStyle name="Heading 3" xfId="22" builtinId="18" customBuiltin="1"/>
    <cellStyle name="Heading 4" xfId="23" builtinId="19" customBuiltin="1"/>
    <cellStyle name="Input" xfId="27" builtinId="20" customBuiltin="1"/>
    <cellStyle name="Linked Cell" xfId="30" builtinId="24" customBuiltin="1"/>
    <cellStyle name="Neutral" xfId="26" builtinId="28" customBuiltin="1"/>
    <cellStyle name="Normal" xfId="0" builtinId="0"/>
    <cellStyle name="Normal 10" xfId="13" xr:uid="{00000000-0005-0000-0000-000028000000}"/>
    <cellStyle name="Normal 11" xfId="18" xr:uid="{00000000-0005-0000-0000-000029000000}"/>
    <cellStyle name="Normal 12" xfId="60" xr:uid="{00000000-0005-0000-0000-00002A000000}"/>
    <cellStyle name="Normal 12 2" xfId="68" xr:uid="{00000000-0005-0000-0000-00002B000000}"/>
    <cellStyle name="Normal 12_2 Whole rock" xfId="65" xr:uid="{00000000-0005-0000-0000-00002C000000}"/>
    <cellStyle name="Normal 13" xfId="62" xr:uid="{00000000-0005-0000-0000-00002D000000}"/>
    <cellStyle name="Normal 13 2" xfId="69" xr:uid="{00000000-0005-0000-0000-00002E000000}"/>
    <cellStyle name="Normal 13_2 Whole rock" xfId="64" xr:uid="{00000000-0005-0000-0000-00002F000000}"/>
    <cellStyle name="Normal 14" xfId="67" xr:uid="{00000000-0005-0000-0000-000030000000}"/>
    <cellStyle name="Normal 2" xfId="4" xr:uid="{00000000-0005-0000-0000-000031000000}"/>
    <cellStyle name="Normal 2 2" xfId="15" xr:uid="{00000000-0005-0000-0000-000032000000}"/>
    <cellStyle name="Normal 2 3" xfId="14" xr:uid="{00000000-0005-0000-0000-000033000000}"/>
    <cellStyle name="Normal 3" xfId="5" xr:uid="{00000000-0005-0000-0000-000034000000}"/>
    <cellStyle name="Normal 4" xfId="6" xr:uid="{00000000-0005-0000-0000-000035000000}"/>
    <cellStyle name="Normal 4 2" xfId="71" xr:uid="{00000000-0005-0000-0000-000036000000}"/>
    <cellStyle name="Normal 5" xfId="7" xr:uid="{00000000-0005-0000-0000-000037000000}"/>
    <cellStyle name="Normal 6" xfId="8" xr:uid="{00000000-0005-0000-0000-000038000000}"/>
    <cellStyle name="Normal 7" xfId="1" xr:uid="{00000000-0005-0000-0000-000039000000}"/>
    <cellStyle name="Normal 8" xfId="12" xr:uid="{00000000-0005-0000-0000-00003A000000}"/>
    <cellStyle name="Normal 8 2" xfId="61" xr:uid="{00000000-0005-0000-0000-00003B000000}"/>
    <cellStyle name="Normal 8_2 Whole rock" xfId="63" xr:uid="{00000000-0005-0000-0000-00003C000000}"/>
    <cellStyle name="Normal 9" xfId="16" xr:uid="{00000000-0005-0000-0000-00003D000000}"/>
    <cellStyle name="Normal_2 Whole rock" xfId="66" xr:uid="{00000000-0005-0000-0000-00003E000000}"/>
    <cellStyle name="Normal_demo1009" xfId="11" xr:uid="{00000000-0005-0000-0000-00003F000000}"/>
    <cellStyle name="Note 2" xfId="59" xr:uid="{00000000-0005-0000-0000-000040000000}"/>
    <cellStyle name="Output" xfId="28" builtinId="21" customBuiltin="1"/>
    <cellStyle name="Percent 2" xfId="9" xr:uid="{00000000-0005-0000-0000-000042000000}"/>
    <cellStyle name="Percent 2 2" xfId="17" xr:uid="{00000000-0005-0000-0000-000043000000}"/>
    <cellStyle name="Percent 3" xfId="10" xr:uid="{00000000-0005-0000-0000-000044000000}"/>
    <cellStyle name="Percent 3 2" xfId="72" xr:uid="{00000000-0005-0000-0000-000045000000}"/>
    <cellStyle name="Title" xfId="19" builtinId="15" customBuiltin="1"/>
    <cellStyle name="Total" xfId="34" builtinId="25" customBuiltin="1"/>
    <cellStyle name="Warning Text" xfId="32" builtinId="11" customBuiltin="1"/>
  </cellStyles>
  <dxfs count="0"/>
  <tableStyles count="0" defaultTableStyle="TableStyleMedium2" defaultPivotStyle="PivotStyleLight16"/>
  <colors>
    <mruColors>
      <color rgb="FFFFCCCC"/>
      <color rgb="FFFFFFCC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M149"/>
  <sheetViews>
    <sheetView zoomScale="90" zoomScaleNormal="9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RowHeight="15" x14ac:dyDescent="0.25"/>
  <cols>
    <col min="1" max="1" width="3.140625" customWidth="1"/>
    <col min="2" max="2" width="11.28515625" customWidth="1"/>
    <col min="3" max="3" width="27.85546875" customWidth="1"/>
    <col min="4" max="4" width="11.140625" customWidth="1"/>
    <col min="5" max="5" width="15.5703125" customWidth="1"/>
    <col min="6" max="8" width="5.7109375" customWidth="1"/>
    <col min="9" max="9" width="5.7109375" style="3" customWidth="1"/>
    <col min="10" max="16" width="5.7109375" customWidth="1"/>
    <col min="17" max="17" width="22.42578125" customWidth="1"/>
    <col min="18" max="18" width="14.5703125" customWidth="1"/>
    <col min="19" max="19" width="7" customWidth="1"/>
    <col min="20" max="20" width="23" style="177" customWidth="1"/>
    <col min="21" max="21" width="6.5703125" customWidth="1"/>
  </cols>
  <sheetData>
    <row r="1" spans="2:39" x14ac:dyDescent="0.25">
      <c r="B1" s="1" t="s">
        <v>559</v>
      </c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6"/>
      <c r="O1" s="6"/>
      <c r="P1" s="6"/>
      <c r="Q1" s="6"/>
      <c r="R1" s="6"/>
      <c r="S1" s="6"/>
      <c r="T1" s="14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2:39" x14ac:dyDescent="0.25">
      <c r="B2" s="7"/>
      <c r="C2" s="7"/>
      <c r="D2" s="7"/>
      <c r="E2" s="7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324" t="s">
        <v>558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2:39" x14ac:dyDescent="0.25">
      <c r="B3" s="2" t="s">
        <v>22</v>
      </c>
      <c r="C3" s="2" t="s">
        <v>0</v>
      </c>
      <c r="D3" s="2" t="s">
        <v>13</v>
      </c>
      <c r="E3" s="2" t="s">
        <v>12</v>
      </c>
      <c r="F3" s="2" t="s">
        <v>1</v>
      </c>
      <c r="G3" s="2" t="s">
        <v>2</v>
      </c>
      <c r="H3" s="2" t="s">
        <v>3</v>
      </c>
      <c r="I3" s="4" t="s">
        <v>4</v>
      </c>
      <c r="J3" s="2" t="s">
        <v>6</v>
      </c>
      <c r="K3" s="2" t="s">
        <v>5</v>
      </c>
      <c r="L3" s="2" t="s">
        <v>9</v>
      </c>
      <c r="M3" s="2" t="s">
        <v>7</v>
      </c>
      <c r="N3" s="2" t="s">
        <v>144</v>
      </c>
      <c r="O3" s="2" t="s">
        <v>149</v>
      </c>
      <c r="P3" s="2" t="s">
        <v>8</v>
      </c>
      <c r="Q3" s="2" t="s">
        <v>296</v>
      </c>
      <c r="R3" s="2" t="s">
        <v>195</v>
      </c>
      <c r="S3" s="4" t="s">
        <v>151</v>
      </c>
      <c r="T3" s="324" t="s">
        <v>557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2:39" x14ac:dyDescent="0.25">
      <c r="B4" s="2"/>
      <c r="C4" s="2"/>
      <c r="D4" s="2" t="s">
        <v>10</v>
      </c>
      <c r="E4" s="2" t="s">
        <v>11</v>
      </c>
      <c r="F4" s="2"/>
      <c r="G4" s="2"/>
      <c r="H4" s="2"/>
      <c r="I4" s="4"/>
      <c r="J4" s="2"/>
      <c r="K4" s="2"/>
      <c r="L4" s="2"/>
      <c r="M4" s="2"/>
      <c r="N4" s="2"/>
      <c r="O4" s="2"/>
      <c r="P4" s="2"/>
      <c r="Q4" s="2"/>
      <c r="R4" s="2" t="s">
        <v>196</v>
      </c>
      <c r="S4" s="4" t="s">
        <v>141</v>
      </c>
      <c r="T4" s="324" t="s">
        <v>405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2:39" x14ac:dyDescent="0.25">
      <c r="B5" s="6"/>
      <c r="C5" s="6"/>
      <c r="D5" s="6"/>
      <c r="E5" s="6"/>
      <c r="F5" s="6"/>
      <c r="G5" s="6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142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2:39" x14ac:dyDescent="0.25">
      <c r="B6" s="18" t="s">
        <v>560</v>
      </c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142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2:39" s="3" customFormat="1" x14ac:dyDescent="0.25">
      <c r="B7" s="176" t="s">
        <v>87</v>
      </c>
      <c r="C7" s="173" t="s">
        <v>84</v>
      </c>
      <c r="D7" s="175" t="s">
        <v>90</v>
      </c>
      <c r="E7" s="173" t="s">
        <v>80</v>
      </c>
      <c r="F7" s="174" t="s">
        <v>31</v>
      </c>
      <c r="G7" s="174" t="s">
        <v>31</v>
      </c>
      <c r="H7" s="174" t="s">
        <v>31</v>
      </c>
      <c r="I7" s="8"/>
      <c r="J7" s="8"/>
      <c r="K7" s="8"/>
      <c r="L7" s="8"/>
      <c r="M7" s="8"/>
      <c r="N7" s="8"/>
      <c r="O7" s="8"/>
      <c r="P7" s="8"/>
      <c r="Q7" s="8"/>
      <c r="R7" s="7" t="s">
        <v>17</v>
      </c>
      <c r="S7" s="7"/>
      <c r="T7" s="142"/>
      <c r="V7" s="173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2:39" x14ac:dyDescent="0.25">
      <c r="B8" s="16" t="s">
        <v>283</v>
      </c>
      <c r="C8" s="173" t="s">
        <v>83</v>
      </c>
      <c r="D8" s="171" t="s">
        <v>89</v>
      </c>
      <c r="E8" s="176" t="s">
        <v>81</v>
      </c>
      <c r="F8" s="12" t="s">
        <v>31</v>
      </c>
      <c r="G8" s="9"/>
      <c r="H8" s="12" t="s">
        <v>31</v>
      </c>
      <c r="I8" s="12" t="s">
        <v>31</v>
      </c>
      <c r="J8" s="12" t="s">
        <v>31</v>
      </c>
      <c r="K8" s="9"/>
      <c r="L8" s="9"/>
      <c r="M8" s="9"/>
      <c r="N8" s="9"/>
      <c r="O8" s="9"/>
      <c r="P8" s="9"/>
      <c r="Q8" s="9"/>
      <c r="R8" s="7" t="s">
        <v>153</v>
      </c>
      <c r="S8" s="6"/>
      <c r="T8" s="142" t="s">
        <v>570</v>
      </c>
      <c r="V8" s="10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2:39" x14ac:dyDescent="0.25">
      <c r="B9" s="16" t="s">
        <v>85</v>
      </c>
      <c r="C9" s="173" t="s">
        <v>83</v>
      </c>
      <c r="D9" s="171" t="s">
        <v>89</v>
      </c>
      <c r="E9" s="13" t="s">
        <v>81</v>
      </c>
      <c r="F9" s="174" t="s">
        <v>31</v>
      </c>
      <c r="G9" s="9"/>
      <c r="H9" s="174" t="s">
        <v>31</v>
      </c>
      <c r="I9" s="174" t="s">
        <v>31</v>
      </c>
      <c r="J9" s="174" t="s">
        <v>31</v>
      </c>
      <c r="K9" s="9"/>
      <c r="L9" s="9"/>
      <c r="M9" s="9"/>
      <c r="N9" s="9"/>
      <c r="O9" s="9"/>
      <c r="P9" s="9"/>
      <c r="Q9" s="9"/>
      <c r="R9" s="7" t="s">
        <v>17</v>
      </c>
      <c r="S9" s="6"/>
      <c r="V9" s="10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2:39" x14ac:dyDescent="0.25">
      <c r="B10" s="16" t="s">
        <v>362</v>
      </c>
      <c r="C10" s="10" t="s">
        <v>364</v>
      </c>
      <c r="D10" s="171" t="s">
        <v>363</v>
      </c>
      <c r="E10" s="176" t="s">
        <v>81</v>
      </c>
      <c r="F10" s="174"/>
      <c r="G10" s="9"/>
      <c r="H10" s="174" t="s">
        <v>31</v>
      </c>
      <c r="I10" s="174" t="s">
        <v>31</v>
      </c>
      <c r="J10" s="174" t="s">
        <v>31</v>
      </c>
      <c r="K10" s="9"/>
      <c r="L10" s="9"/>
      <c r="M10" s="9"/>
      <c r="N10" s="9"/>
      <c r="O10" s="9"/>
      <c r="P10" s="9"/>
      <c r="Q10" s="9"/>
      <c r="R10" s="7" t="s">
        <v>153</v>
      </c>
      <c r="S10" s="6"/>
      <c r="T10" s="177" t="s">
        <v>574</v>
      </c>
      <c r="V10" s="10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2:39" x14ac:dyDescent="0.25">
      <c r="B11" s="16" t="s">
        <v>86</v>
      </c>
      <c r="C11" s="173" t="s">
        <v>562</v>
      </c>
      <c r="D11" s="15" t="s">
        <v>354</v>
      </c>
      <c r="E11" s="176" t="s">
        <v>7</v>
      </c>
      <c r="F11" s="174" t="s">
        <v>31</v>
      </c>
      <c r="G11" s="9"/>
      <c r="H11" s="174" t="s">
        <v>31</v>
      </c>
      <c r="I11" s="174" t="s">
        <v>31</v>
      </c>
      <c r="J11" s="174" t="s">
        <v>31</v>
      </c>
      <c r="K11" s="9"/>
      <c r="L11" s="9"/>
      <c r="M11" s="9"/>
      <c r="N11" s="9"/>
      <c r="O11" s="9"/>
      <c r="P11" s="9"/>
      <c r="Q11" s="9"/>
      <c r="R11" s="7" t="s">
        <v>17</v>
      </c>
      <c r="S11" s="6"/>
      <c r="T11" s="142"/>
      <c r="V11" s="173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2:39" x14ac:dyDescent="0.25">
      <c r="B12" s="13" t="s">
        <v>294</v>
      </c>
      <c r="C12" s="10" t="s">
        <v>563</v>
      </c>
      <c r="D12" s="171" t="s">
        <v>295</v>
      </c>
      <c r="E12" s="13" t="s">
        <v>144</v>
      </c>
      <c r="F12" s="174">
        <v>2</v>
      </c>
      <c r="G12" s="9"/>
      <c r="H12" s="174" t="s">
        <v>31</v>
      </c>
      <c r="I12" s="174"/>
      <c r="J12" s="174" t="s">
        <v>103</v>
      </c>
      <c r="K12" s="9"/>
      <c r="L12" s="9"/>
      <c r="M12" s="9" t="s">
        <v>297</v>
      </c>
      <c r="N12" s="9" t="s">
        <v>31</v>
      </c>
      <c r="O12" s="9"/>
      <c r="P12" s="9"/>
      <c r="Q12" s="158" t="s">
        <v>370</v>
      </c>
      <c r="R12" s="7" t="s">
        <v>153</v>
      </c>
      <c r="S12" s="6"/>
      <c r="T12" s="142" t="s">
        <v>579</v>
      </c>
      <c r="V12" s="10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2:39" x14ac:dyDescent="0.25">
      <c r="B13" s="176" t="s">
        <v>301</v>
      </c>
      <c r="C13" s="173" t="s">
        <v>299</v>
      </c>
      <c r="D13" s="159" t="s">
        <v>298</v>
      </c>
      <c r="E13" s="176" t="s">
        <v>569</v>
      </c>
      <c r="F13" s="174">
        <v>2</v>
      </c>
      <c r="G13" s="9"/>
      <c r="H13" s="174" t="s">
        <v>31</v>
      </c>
      <c r="I13" s="174"/>
      <c r="J13" s="174"/>
      <c r="K13" s="9"/>
      <c r="L13" s="9"/>
      <c r="M13" s="9"/>
      <c r="N13" s="9"/>
      <c r="O13" s="9" t="s">
        <v>31</v>
      </c>
      <c r="P13" s="9"/>
      <c r="Q13" s="9"/>
      <c r="R13" s="7" t="s">
        <v>153</v>
      </c>
      <c r="S13" s="6"/>
      <c r="T13" s="142" t="s">
        <v>580</v>
      </c>
      <c r="V13" s="173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2:39" x14ac:dyDescent="0.25">
      <c r="B14" s="176" t="s">
        <v>300</v>
      </c>
      <c r="C14" s="173" t="s">
        <v>299</v>
      </c>
      <c r="D14" s="159" t="s">
        <v>298</v>
      </c>
      <c r="E14" s="176" t="s">
        <v>569</v>
      </c>
      <c r="F14" s="12"/>
      <c r="G14" s="9"/>
      <c r="H14" s="174" t="s">
        <v>31</v>
      </c>
      <c r="I14" s="174" t="s">
        <v>31</v>
      </c>
      <c r="J14" s="174" t="s">
        <v>31</v>
      </c>
      <c r="K14" s="9"/>
      <c r="L14" s="9"/>
      <c r="M14" s="9" t="s">
        <v>31</v>
      </c>
      <c r="N14" s="9"/>
      <c r="O14" s="9" t="s">
        <v>31</v>
      </c>
      <c r="P14" s="9"/>
      <c r="Q14" s="9"/>
      <c r="R14" s="7" t="s">
        <v>153</v>
      </c>
      <c r="S14" s="6"/>
      <c r="T14" s="142" t="s">
        <v>581</v>
      </c>
      <c r="V14" s="10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2:39" x14ac:dyDescent="0.25">
      <c r="B15" s="176" t="s">
        <v>360</v>
      </c>
      <c r="C15" s="141" t="s">
        <v>474</v>
      </c>
      <c r="D15" s="159" t="s">
        <v>361</v>
      </c>
      <c r="E15" s="176" t="s">
        <v>81</v>
      </c>
      <c r="F15" s="9" t="s">
        <v>31</v>
      </c>
      <c r="G15" s="9"/>
      <c r="H15" s="9" t="s">
        <v>31</v>
      </c>
      <c r="I15" s="8" t="s">
        <v>103</v>
      </c>
      <c r="J15" s="9" t="s">
        <v>31</v>
      </c>
      <c r="K15" s="8"/>
      <c r="L15" s="8"/>
      <c r="M15" s="8"/>
      <c r="N15" s="8"/>
      <c r="O15" s="8"/>
      <c r="P15" s="8"/>
      <c r="Q15" s="8"/>
      <c r="R15" s="7" t="s">
        <v>153</v>
      </c>
      <c r="S15" s="6"/>
      <c r="T15" s="142" t="s">
        <v>573</v>
      </c>
      <c r="V15" s="10"/>
      <c r="W15" s="7"/>
      <c r="X15" s="7"/>
      <c r="Y15" s="7"/>
      <c r="Z15" s="7"/>
      <c r="AA15" s="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2:39" x14ac:dyDescent="0.25">
      <c r="B16" s="176" t="s">
        <v>88</v>
      </c>
      <c r="C16" s="173" t="s">
        <v>327</v>
      </c>
      <c r="D16" s="159" t="s">
        <v>328</v>
      </c>
      <c r="E16" s="176" t="s">
        <v>81</v>
      </c>
      <c r="F16" s="9" t="s">
        <v>31</v>
      </c>
      <c r="G16" s="9"/>
      <c r="H16" s="9" t="s">
        <v>31</v>
      </c>
      <c r="I16" s="8" t="s">
        <v>31</v>
      </c>
      <c r="J16" s="9" t="s">
        <v>31</v>
      </c>
      <c r="K16" s="9"/>
      <c r="L16" s="9"/>
      <c r="M16" s="9"/>
      <c r="N16" s="9"/>
      <c r="O16" s="9"/>
      <c r="P16" s="9"/>
      <c r="Q16" s="9"/>
      <c r="R16" s="7" t="s">
        <v>17</v>
      </c>
      <c r="S16" s="6"/>
      <c r="T16" s="142"/>
      <c r="V16" s="10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2:39" x14ac:dyDescent="0.25">
      <c r="B17" s="18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142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2:39" x14ac:dyDescent="0.25">
      <c r="B18" s="34" t="s">
        <v>466</v>
      </c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142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2:39" x14ac:dyDescent="0.25">
      <c r="B19" s="173" t="s">
        <v>171</v>
      </c>
      <c r="C19" s="11" t="s">
        <v>14</v>
      </c>
      <c r="D19" s="174" t="s">
        <v>280</v>
      </c>
      <c r="E19" s="173" t="s">
        <v>80</v>
      </c>
      <c r="F19" s="174" t="s">
        <v>31</v>
      </c>
      <c r="G19" s="174" t="s">
        <v>31</v>
      </c>
      <c r="H19" s="174" t="s">
        <v>31</v>
      </c>
      <c r="I19" s="8"/>
      <c r="J19" s="9"/>
      <c r="K19" s="9"/>
      <c r="L19" s="9"/>
      <c r="M19" s="9"/>
      <c r="N19" s="9"/>
      <c r="O19" s="9"/>
      <c r="P19" s="9"/>
      <c r="Q19" s="9"/>
      <c r="R19" s="7" t="s">
        <v>357</v>
      </c>
      <c r="S19" s="7"/>
      <c r="T19" s="142"/>
      <c r="V19" s="10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2:39" x14ac:dyDescent="0.25">
      <c r="B20" s="173">
        <v>43973</v>
      </c>
      <c r="C20" s="11" t="s">
        <v>15</v>
      </c>
      <c r="D20" s="174" t="s">
        <v>23</v>
      </c>
      <c r="E20" s="173" t="s">
        <v>80</v>
      </c>
      <c r="F20" s="174" t="s">
        <v>31</v>
      </c>
      <c r="G20" s="174" t="s">
        <v>31</v>
      </c>
      <c r="H20" s="174" t="s">
        <v>31</v>
      </c>
      <c r="I20" s="8"/>
      <c r="J20" s="9"/>
      <c r="K20" s="9"/>
      <c r="L20" s="9"/>
      <c r="M20" s="9"/>
      <c r="N20" s="9"/>
      <c r="O20" s="9"/>
      <c r="P20" s="9"/>
      <c r="Q20" s="9"/>
      <c r="R20" s="7" t="s">
        <v>17</v>
      </c>
      <c r="S20" s="7"/>
      <c r="T20" s="142"/>
      <c r="V20" s="10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2:39" x14ac:dyDescent="0.25">
      <c r="B21" s="173">
        <v>43978</v>
      </c>
      <c r="C21" s="11" t="s">
        <v>15</v>
      </c>
      <c r="D21" s="174" t="s">
        <v>24</v>
      </c>
      <c r="E21" s="173" t="s">
        <v>4</v>
      </c>
      <c r="F21" s="174" t="s">
        <v>31</v>
      </c>
      <c r="G21" s="9"/>
      <c r="H21" s="174" t="s">
        <v>31</v>
      </c>
      <c r="I21" s="174" t="s">
        <v>103</v>
      </c>
      <c r="J21" s="9"/>
      <c r="K21" s="9"/>
      <c r="L21" s="9"/>
      <c r="M21" s="9"/>
      <c r="N21" s="9"/>
      <c r="O21" s="9"/>
      <c r="P21" s="9"/>
      <c r="Q21" s="9"/>
      <c r="R21" s="7" t="s">
        <v>17</v>
      </c>
      <c r="S21" s="7"/>
      <c r="T21" s="142"/>
      <c r="V21" s="10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2:39" x14ac:dyDescent="0.25">
      <c r="B22" s="173">
        <v>43981</v>
      </c>
      <c r="C22" s="11" t="s">
        <v>15</v>
      </c>
      <c r="D22" s="174" t="s">
        <v>25</v>
      </c>
      <c r="E22" s="173" t="s">
        <v>4</v>
      </c>
      <c r="F22" s="174" t="s">
        <v>31</v>
      </c>
      <c r="G22" s="9"/>
      <c r="H22" s="174" t="s">
        <v>31</v>
      </c>
      <c r="I22" s="174" t="s">
        <v>103</v>
      </c>
      <c r="J22" s="9"/>
      <c r="K22" s="9"/>
      <c r="L22" s="9"/>
      <c r="M22" s="9"/>
      <c r="N22" s="9"/>
      <c r="O22" s="9"/>
      <c r="P22" s="9"/>
      <c r="Q22" s="9"/>
      <c r="R22" s="7" t="s">
        <v>17</v>
      </c>
      <c r="S22" s="7"/>
      <c r="T22" s="142"/>
      <c r="V22" s="10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2:39" x14ac:dyDescent="0.25">
      <c r="B23" s="176" t="s">
        <v>18</v>
      </c>
      <c r="C23" s="11" t="s">
        <v>16</v>
      </c>
      <c r="D23" s="174" t="s">
        <v>25</v>
      </c>
      <c r="E23" s="13" t="s">
        <v>81</v>
      </c>
      <c r="F23" s="174" t="s">
        <v>31</v>
      </c>
      <c r="G23" s="9"/>
      <c r="H23" s="174" t="s">
        <v>31</v>
      </c>
      <c r="I23" s="174" t="s">
        <v>31</v>
      </c>
      <c r="J23" s="174" t="s">
        <v>31</v>
      </c>
      <c r="K23" s="9"/>
      <c r="L23" s="9"/>
      <c r="M23" s="9"/>
      <c r="N23" s="9"/>
      <c r="O23" s="9"/>
      <c r="P23" s="9"/>
      <c r="Q23" s="9"/>
      <c r="R23" s="7" t="s">
        <v>258</v>
      </c>
      <c r="S23" s="7"/>
      <c r="T23" s="142" t="s">
        <v>572</v>
      </c>
      <c r="V23" s="10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2:39" x14ac:dyDescent="0.25">
      <c r="B24" s="173">
        <v>43993</v>
      </c>
      <c r="C24" s="11" t="s">
        <v>121</v>
      </c>
      <c r="D24" s="174" t="s">
        <v>120</v>
      </c>
      <c r="E24" s="13" t="s">
        <v>81</v>
      </c>
      <c r="F24" s="174" t="s">
        <v>31</v>
      </c>
      <c r="G24" s="9"/>
      <c r="H24" s="174" t="s">
        <v>31</v>
      </c>
      <c r="I24" s="174" t="s">
        <v>31</v>
      </c>
      <c r="J24" s="174" t="s">
        <v>31</v>
      </c>
      <c r="K24" s="9"/>
      <c r="L24" s="9"/>
      <c r="M24" s="9"/>
      <c r="N24" s="9"/>
      <c r="O24" s="9"/>
      <c r="P24" s="9"/>
      <c r="Q24" s="9"/>
      <c r="R24" s="7" t="s">
        <v>124</v>
      </c>
      <c r="S24" s="7"/>
      <c r="T24" s="142"/>
      <c r="V24" s="10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2:39" x14ac:dyDescent="0.25">
      <c r="B25" s="176" t="s">
        <v>284</v>
      </c>
      <c r="C25" s="14" t="s">
        <v>379</v>
      </c>
      <c r="D25" s="15" t="s">
        <v>26</v>
      </c>
      <c r="E25" s="176" t="s">
        <v>81</v>
      </c>
      <c r="F25" s="12" t="s">
        <v>31</v>
      </c>
      <c r="G25" s="9"/>
      <c r="H25" s="12" t="s">
        <v>31</v>
      </c>
      <c r="I25" s="174" t="s">
        <v>31</v>
      </c>
      <c r="J25" s="174" t="s">
        <v>31</v>
      </c>
      <c r="K25" s="9"/>
      <c r="L25" s="9"/>
      <c r="M25" s="9"/>
      <c r="N25" s="9"/>
      <c r="O25" s="9"/>
      <c r="P25" s="9"/>
      <c r="Q25" s="9"/>
      <c r="R25" s="7" t="s">
        <v>258</v>
      </c>
      <c r="S25" s="6"/>
      <c r="T25" s="142" t="s">
        <v>575</v>
      </c>
      <c r="V25" s="10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2:39" x14ac:dyDescent="0.25">
      <c r="B26" s="173">
        <v>43998</v>
      </c>
      <c r="C26" s="14" t="s">
        <v>379</v>
      </c>
      <c r="D26" s="174" t="s">
        <v>27</v>
      </c>
      <c r="E26" s="176" t="s">
        <v>81</v>
      </c>
      <c r="F26" s="12" t="s">
        <v>31</v>
      </c>
      <c r="G26" s="9"/>
      <c r="H26" s="12" t="s">
        <v>31</v>
      </c>
      <c r="I26" s="12" t="s">
        <v>31</v>
      </c>
      <c r="J26" s="12" t="s">
        <v>31</v>
      </c>
      <c r="K26" s="9"/>
      <c r="L26" s="9"/>
      <c r="M26" s="9"/>
      <c r="N26" s="9"/>
      <c r="O26" s="9"/>
      <c r="P26" s="9"/>
      <c r="Q26" s="9"/>
      <c r="R26" s="7" t="s">
        <v>17</v>
      </c>
      <c r="S26" s="6"/>
      <c r="T26" s="142"/>
      <c r="V26" s="10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2:39" x14ac:dyDescent="0.25">
      <c r="B27" s="176" t="s">
        <v>19</v>
      </c>
      <c r="C27" s="11" t="s">
        <v>123</v>
      </c>
      <c r="D27" s="175" t="s">
        <v>417</v>
      </c>
      <c r="E27" s="176" t="s">
        <v>81</v>
      </c>
      <c r="F27" s="174" t="s">
        <v>31</v>
      </c>
      <c r="G27" s="9"/>
      <c r="H27" s="12" t="s">
        <v>31</v>
      </c>
      <c r="I27" s="12" t="s">
        <v>31</v>
      </c>
      <c r="J27" s="12" t="s">
        <v>31</v>
      </c>
      <c r="K27" s="9"/>
      <c r="L27" s="9"/>
      <c r="M27" s="9"/>
      <c r="N27" s="9"/>
      <c r="O27" s="9"/>
      <c r="P27" s="9"/>
      <c r="Q27" s="9"/>
      <c r="R27" s="7" t="s">
        <v>258</v>
      </c>
      <c r="S27" s="8"/>
      <c r="T27" s="142" t="s">
        <v>576</v>
      </c>
      <c r="V27" s="10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2:39" x14ac:dyDescent="0.25">
      <c r="B28" s="173">
        <v>44013</v>
      </c>
      <c r="C28" s="11" t="s">
        <v>123</v>
      </c>
      <c r="D28" s="174" t="s">
        <v>122</v>
      </c>
      <c r="E28" s="176" t="s">
        <v>81</v>
      </c>
      <c r="F28" s="174" t="s">
        <v>31</v>
      </c>
      <c r="G28" s="9"/>
      <c r="H28" s="174" t="s">
        <v>31</v>
      </c>
      <c r="I28" s="174" t="s">
        <v>31</v>
      </c>
      <c r="J28" s="174" t="s">
        <v>31</v>
      </c>
      <c r="K28" s="9"/>
      <c r="L28" s="9"/>
      <c r="M28" s="9"/>
      <c r="N28" s="9"/>
      <c r="O28" s="9"/>
      <c r="P28" s="9"/>
      <c r="Q28" s="9"/>
      <c r="R28" s="7" t="s">
        <v>124</v>
      </c>
      <c r="S28" s="7"/>
      <c r="T28" s="142"/>
      <c r="V28" s="173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2:39" x14ac:dyDescent="0.25">
      <c r="B29" s="173">
        <v>44029</v>
      </c>
      <c r="C29" s="11" t="s">
        <v>203</v>
      </c>
      <c r="D29" s="172" t="s">
        <v>204</v>
      </c>
      <c r="E29" s="13" t="s">
        <v>81</v>
      </c>
      <c r="F29" s="174" t="s">
        <v>31</v>
      </c>
      <c r="G29" s="9"/>
      <c r="H29" s="174" t="s">
        <v>31</v>
      </c>
      <c r="I29" s="174" t="s">
        <v>31</v>
      </c>
      <c r="J29" s="174" t="s">
        <v>31</v>
      </c>
      <c r="K29" s="9"/>
      <c r="L29" s="9"/>
      <c r="M29" s="9"/>
      <c r="N29" s="9"/>
      <c r="O29" s="9"/>
      <c r="P29" s="9"/>
      <c r="Q29" s="9"/>
      <c r="R29" s="7" t="s">
        <v>4</v>
      </c>
      <c r="S29" s="7"/>
      <c r="T29" s="142"/>
      <c r="V29" s="10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2:39" x14ac:dyDescent="0.25">
      <c r="B30" s="176" t="s">
        <v>126</v>
      </c>
      <c r="C30" s="11" t="s">
        <v>132</v>
      </c>
      <c r="D30" s="15" t="s">
        <v>133</v>
      </c>
      <c r="E30" s="13" t="s">
        <v>81</v>
      </c>
      <c r="F30" s="174" t="s">
        <v>31</v>
      </c>
      <c r="G30" s="9"/>
      <c r="H30" s="174" t="s">
        <v>31</v>
      </c>
      <c r="I30" s="174" t="s">
        <v>103</v>
      </c>
      <c r="J30" s="174" t="s">
        <v>31</v>
      </c>
      <c r="K30" s="9"/>
      <c r="L30" s="9"/>
      <c r="M30" s="9"/>
      <c r="N30" s="9"/>
      <c r="O30" s="9"/>
      <c r="P30" s="9"/>
      <c r="Q30" s="9"/>
      <c r="R30" s="7" t="s">
        <v>259</v>
      </c>
      <c r="S30" s="7"/>
      <c r="T30" s="142"/>
      <c r="V30" s="10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2:39" x14ac:dyDescent="0.25">
      <c r="B31" s="176" t="s">
        <v>127</v>
      </c>
      <c r="C31" s="11" t="s">
        <v>135</v>
      </c>
      <c r="D31" s="15" t="s">
        <v>134</v>
      </c>
      <c r="E31" s="176" t="s">
        <v>7</v>
      </c>
      <c r="F31" s="174" t="s">
        <v>31</v>
      </c>
      <c r="G31" s="9"/>
      <c r="H31" s="174" t="s">
        <v>31</v>
      </c>
      <c r="I31" s="174" t="s">
        <v>103</v>
      </c>
      <c r="J31" s="174" t="s">
        <v>31</v>
      </c>
      <c r="K31" s="9"/>
      <c r="L31" s="9"/>
      <c r="M31" s="174" t="s">
        <v>31</v>
      </c>
      <c r="N31" s="174" t="s">
        <v>31</v>
      </c>
      <c r="O31" s="174"/>
      <c r="P31" s="9"/>
      <c r="Q31" s="174"/>
      <c r="R31" s="7" t="s">
        <v>259</v>
      </c>
      <c r="S31" s="7"/>
      <c r="T31" s="142"/>
      <c r="V31" s="10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2:39" x14ac:dyDescent="0.25">
      <c r="B32" s="176" t="s">
        <v>285</v>
      </c>
      <c r="C32" s="11" t="s">
        <v>281</v>
      </c>
      <c r="D32" s="15" t="s">
        <v>282</v>
      </c>
      <c r="E32" s="176" t="s">
        <v>7</v>
      </c>
      <c r="F32" s="174" t="s">
        <v>31</v>
      </c>
      <c r="G32" s="9"/>
      <c r="H32" s="174" t="s">
        <v>31</v>
      </c>
      <c r="I32" s="174" t="s">
        <v>103</v>
      </c>
      <c r="J32" s="174" t="s">
        <v>31</v>
      </c>
      <c r="K32" s="9"/>
      <c r="L32" s="9"/>
      <c r="M32" s="174" t="s">
        <v>31</v>
      </c>
      <c r="N32" s="174"/>
      <c r="O32" s="174"/>
      <c r="P32" s="9"/>
      <c r="Q32" s="174"/>
      <c r="R32" s="7" t="s">
        <v>153</v>
      </c>
      <c r="S32" s="7"/>
      <c r="T32" s="142" t="s">
        <v>582</v>
      </c>
      <c r="V32" s="10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2:39" x14ac:dyDescent="0.25">
      <c r="B33" s="176" t="s">
        <v>128</v>
      </c>
      <c r="C33" s="11" t="s">
        <v>137</v>
      </c>
      <c r="D33" s="15" t="s">
        <v>136</v>
      </c>
      <c r="E33" s="176" t="s">
        <v>131</v>
      </c>
      <c r="F33" s="12" t="s">
        <v>567</v>
      </c>
      <c r="G33" s="9"/>
      <c r="H33" s="12" t="s">
        <v>31</v>
      </c>
      <c r="I33" s="174"/>
      <c r="J33" s="174" t="s">
        <v>31</v>
      </c>
      <c r="K33" s="9"/>
      <c r="L33" s="9"/>
      <c r="M33" s="9" t="s">
        <v>31</v>
      </c>
      <c r="N33" s="9"/>
      <c r="O33" s="9" t="s">
        <v>31</v>
      </c>
      <c r="P33" s="9"/>
      <c r="Q33" s="9"/>
      <c r="R33" s="7" t="s">
        <v>259</v>
      </c>
      <c r="S33" s="8" t="s">
        <v>31</v>
      </c>
      <c r="T33" s="142" t="s">
        <v>369</v>
      </c>
      <c r="V33" s="10"/>
      <c r="W33" s="7"/>
      <c r="X33" s="7"/>
      <c r="Y33" s="7"/>
      <c r="Z33" s="7"/>
      <c r="AA33" s="7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2:39" x14ac:dyDescent="0.25">
      <c r="B34" s="176" t="s">
        <v>129</v>
      </c>
      <c r="C34" s="11" t="s">
        <v>137</v>
      </c>
      <c r="D34" s="15" t="s">
        <v>136</v>
      </c>
      <c r="E34" s="176" t="s">
        <v>131</v>
      </c>
      <c r="F34" s="174">
        <v>2</v>
      </c>
      <c r="G34" s="9"/>
      <c r="H34" s="174" t="s">
        <v>31</v>
      </c>
      <c r="I34" s="174"/>
      <c r="J34" s="174"/>
      <c r="K34" s="9"/>
      <c r="L34" s="9"/>
      <c r="M34" s="9"/>
      <c r="N34" s="9"/>
      <c r="O34" s="9" t="s">
        <v>31</v>
      </c>
      <c r="P34" s="9"/>
      <c r="Q34" s="9"/>
      <c r="R34" s="7" t="s">
        <v>143</v>
      </c>
      <c r="S34" s="7"/>
      <c r="T34" s="142"/>
      <c r="V34" s="173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2:39" x14ac:dyDescent="0.25">
      <c r="B35" s="176" t="s">
        <v>130</v>
      </c>
      <c r="C35" s="11" t="s">
        <v>146</v>
      </c>
      <c r="D35" s="15" t="s">
        <v>138</v>
      </c>
      <c r="E35" s="16" t="s">
        <v>30</v>
      </c>
      <c r="F35" s="174">
        <v>2</v>
      </c>
      <c r="G35" s="9"/>
      <c r="H35" s="174" t="s">
        <v>31</v>
      </c>
      <c r="I35" s="174" t="s">
        <v>31</v>
      </c>
      <c r="J35" s="174"/>
      <c r="K35" s="9"/>
      <c r="L35" s="9"/>
      <c r="M35" s="174" t="s">
        <v>31</v>
      </c>
      <c r="N35" s="174" t="s">
        <v>31</v>
      </c>
      <c r="O35" s="174" t="s">
        <v>31</v>
      </c>
      <c r="P35" s="9"/>
      <c r="Q35" s="174"/>
      <c r="R35" s="7" t="s">
        <v>259</v>
      </c>
      <c r="S35" s="8" t="s">
        <v>31</v>
      </c>
      <c r="T35" s="142" t="s">
        <v>365</v>
      </c>
      <c r="V35" s="10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2:39" x14ac:dyDescent="0.25">
      <c r="B36" s="176" t="s">
        <v>302</v>
      </c>
      <c r="C36" s="11" t="s">
        <v>146</v>
      </c>
      <c r="D36" s="15" t="s">
        <v>303</v>
      </c>
      <c r="E36" s="16" t="s">
        <v>30</v>
      </c>
      <c r="F36" s="12">
        <v>2</v>
      </c>
      <c r="G36" s="9"/>
      <c r="H36" s="12" t="s">
        <v>31</v>
      </c>
      <c r="I36" s="12" t="s">
        <v>31</v>
      </c>
      <c r="J36" s="12"/>
      <c r="K36" s="9"/>
      <c r="L36" s="9" t="s">
        <v>31</v>
      </c>
      <c r="M36" s="174" t="s">
        <v>31</v>
      </c>
      <c r="N36" s="174" t="s">
        <v>31</v>
      </c>
      <c r="O36" s="174" t="s">
        <v>31</v>
      </c>
      <c r="P36" s="9"/>
      <c r="Q36" s="174"/>
      <c r="R36" s="7" t="s">
        <v>153</v>
      </c>
      <c r="S36" s="8"/>
      <c r="T36" s="142" t="s">
        <v>583</v>
      </c>
      <c r="V36" s="10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2:39" x14ac:dyDescent="0.25">
      <c r="B37" s="176" t="s">
        <v>20</v>
      </c>
      <c r="C37" s="11" t="s">
        <v>146</v>
      </c>
      <c r="D37" s="15" t="s">
        <v>28</v>
      </c>
      <c r="E37" s="16" t="s">
        <v>30</v>
      </c>
      <c r="F37" s="9">
        <v>2</v>
      </c>
      <c r="G37" s="9"/>
      <c r="H37" s="12" t="s">
        <v>31</v>
      </c>
      <c r="I37" s="12" t="s">
        <v>31</v>
      </c>
      <c r="J37" s="12" t="s">
        <v>31</v>
      </c>
      <c r="K37" s="9"/>
      <c r="L37" s="174" t="s">
        <v>31</v>
      </c>
      <c r="M37" s="174" t="s">
        <v>31</v>
      </c>
      <c r="N37" s="174"/>
      <c r="O37" s="174" t="s">
        <v>31</v>
      </c>
      <c r="P37" s="9"/>
      <c r="Q37" s="174"/>
      <c r="R37" s="7" t="s">
        <v>17</v>
      </c>
      <c r="S37" s="7"/>
      <c r="T37" s="142"/>
      <c r="V37" s="10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2:39" s="3" customFormat="1" x14ac:dyDescent="0.25">
      <c r="B38" s="176" t="s">
        <v>21</v>
      </c>
      <c r="C38" s="11" t="s">
        <v>147</v>
      </c>
      <c r="D38" s="172" t="s">
        <v>29</v>
      </c>
      <c r="E38" s="176" t="s">
        <v>30</v>
      </c>
      <c r="F38" s="8">
        <v>2</v>
      </c>
      <c r="G38" s="8"/>
      <c r="H38" s="174" t="s">
        <v>31</v>
      </c>
      <c r="I38" s="174" t="s">
        <v>31</v>
      </c>
      <c r="J38" s="174" t="s">
        <v>31</v>
      </c>
      <c r="K38" s="8"/>
      <c r="L38" s="174" t="s">
        <v>31</v>
      </c>
      <c r="M38" s="174" t="s">
        <v>31</v>
      </c>
      <c r="N38" s="174"/>
      <c r="O38" s="174" t="s">
        <v>31</v>
      </c>
      <c r="P38" s="8"/>
      <c r="Q38" s="174"/>
      <c r="R38" s="7" t="s">
        <v>17</v>
      </c>
      <c r="S38" s="7"/>
      <c r="T38" s="142" t="s">
        <v>584</v>
      </c>
      <c r="V38" s="173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2:39" x14ac:dyDescent="0.25">
      <c r="B39" s="34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142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2:39" s="3" customFormat="1" x14ac:dyDescent="0.25">
      <c r="B40" s="18" t="s">
        <v>467</v>
      </c>
      <c r="C40" s="173"/>
      <c r="D40" s="174"/>
      <c r="E40" s="176"/>
      <c r="F40" s="174"/>
      <c r="G40" s="8"/>
      <c r="H40" s="174"/>
      <c r="I40" s="174"/>
      <c r="J40" s="174"/>
      <c r="K40" s="174"/>
      <c r="L40" s="174"/>
      <c r="M40" s="174"/>
      <c r="N40" s="174"/>
      <c r="O40" s="174"/>
      <c r="P40" s="8"/>
      <c r="Q40" s="174"/>
      <c r="R40" s="7"/>
      <c r="S40" s="8"/>
      <c r="T40" s="142"/>
      <c r="V40" s="173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2:39" s="3" customFormat="1" x14ac:dyDescent="0.25">
      <c r="B41" s="162" t="s">
        <v>329</v>
      </c>
      <c r="C41" s="162" t="s">
        <v>337</v>
      </c>
      <c r="D41" s="175" t="s">
        <v>336</v>
      </c>
      <c r="E41" s="176" t="s">
        <v>81</v>
      </c>
      <c r="F41" s="9" t="s">
        <v>31</v>
      </c>
      <c r="G41" s="9"/>
      <c r="H41" s="9" t="s">
        <v>31</v>
      </c>
      <c r="I41" s="8" t="s">
        <v>31</v>
      </c>
      <c r="J41" s="9" t="s">
        <v>31</v>
      </c>
      <c r="K41" s="9"/>
      <c r="L41" s="9"/>
      <c r="M41" s="9"/>
      <c r="N41" s="9"/>
      <c r="O41" s="9"/>
      <c r="P41" s="9"/>
      <c r="Q41" s="158" t="s">
        <v>348</v>
      </c>
      <c r="R41" s="7" t="s">
        <v>17</v>
      </c>
      <c r="S41" s="6"/>
      <c r="T41" s="142"/>
      <c r="V41" s="18"/>
      <c r="W41" s="6"/>
      <c r="X41" s="6"/>
      <c r="Y41" s="6"/>
      <c r="Z41" s="6"/>
      <c r="AA41" s="6"/>
      <c r="AB41" s="6"/>
      <c r="AC41" s="6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2:39" x14ac:dyDescent="0.25">
      <c r="B42" s="162" t="s">
        <v>330</v>
      </c>
      <c r="C42" s="161" t="s">
        <v>339</v>
      </c>
      <c r="D42" s="175" t="s">
        <v>338</v>
      </c>
      <c r="E42" s="176" t="s">
        <v>305</v>
      </c>
      <c r="F42" s="12" t="s">
        <v>31</v>
      </c>
      <c r="G42" s="163"/>
      <c r="H42" s="12" t="s">
        <v>31</v>
      </c>
      <c r="I42" s="174"/>
      <c r="J42" s="174" t="s">
        <v>31</v>
      </c>
      <c r="K42" s="174" t="s">
        <v>31</v>
      </c>
      <c r="L42" s="174" t="s">
        <v>31</v>
      </c>
      <c r="M42" s="174"/>
      <c r="N42" s="174"/>
      <c r="O42" s="174"/>
      <c r="P42" s="8"/>
      <c r="Q42" s="174"/>
      <c r="R42" s="7" t="s">
        <v>17</v>
      </c>
      <c r="S42" s="9"/>
      <c r="T42" s="142"/>
      <c r="V42" s="18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2:39" x14ac:dyDescent="0.25">
      <c r="B43" s="162" t="s">
        <v>331</v>
      </c>
      <c r="C43" s="161" t="s">
        <v>568</v>
      </c>
      <c r="D43" s="175" t="s">
        <v>340</v>
      </c>
      <c r="E43" s="176" t="s">
        <v>81</v>
      </c>
      <c r="F43" s="12" t="s">
        <v>31</v>
      </c>
      <c r="G43" s="163"/>
      <c r="H43" s="12" t="s">
        <v>31</v>
      </c>
      <c r="I43" s="12" t="s">
        <v>103</v>
      </c>
      <c r="J43" s="174"/>
      <c r="K43" s="174"/>
      <c r="L43" s="174"/>
      <c r="M43" s="174"/>
      <c r="N43" s="174"/>
      <c r="O43" s="174"/>
      <c r="P43" s="8"/>
      <c r="Q43" s="174"/>
      <c r="R43" s="7" t="s">
        <v>17</v>
      </c>
      <c r="S43" s="9"/>
      <c r="T43" s="142"/>
      <c r="V43" s="173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2:39" x14ac:dyDescent="0.25">
      <c r="B44" s="162" t="s">
        <v>332</v>
      </c>
      <c r="C44" s="162" t="s">
        <v>342</v>
      </c>
      <c r="D44" s="175" t="s">
        <v>341</v>
      </c>
      <c r="E44" s="176" t="s">
        <v>6</v>
      </c>
      <c r="F44" s="174" t="s">
        <v>31</v>
      </c>
      <c r="G44" s="163"/>
      <c r="H44" s="174" t="s">
        <v>31</v>
      </c>
      <c r="I44" s="174" t="s">
        <v>103</v>
      </c>
      <c r="J44" s="174" t="s">
        <v>31</v>
      </c>
      <c r="K44" s="174"/>
      <c r="L44" s="174"/>
      <c r="M44" s="174"/>
      <c r="N44" s="174"/>
      <c r="O44" s="174"/>
      <c r="P44" s="8"/>
      <c r="Q44" s="174"/>
      <c r="R44" s="7" t="s">
        <v>17</v>
      </c>
      <c r="S44" s="9"/>
      <c r="T44" s="142"/>
      <c r="V44" s="173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2:39" x14ac:dyDescent="0.25">
      <c r="B45" s="162" t="s">
        <v>333</v>
      </c>
      <c r="C45" s="162" t="s">
        <v>342</v>
      </c>
      <c r="D45" s="175" t="s">
        <v>343</v>
      </c>
      <c r="E45" s="160" t="s">
        <v>6</v>
      </c>
      <c r="F45" s="12" t="s">
        <v>31</v>
      </c>
      <c r="G45" s="163"/>
      <c r="H45" s="174" t="s">
        <v>31</v>
      </c>
      <c r="I45" s="174"/>
      <c r="J45" s="174" t="s">
        <v>31</v>
      </c>
      <c r="K45" s="174"/>
      <c r="L45" s="174" t="s">
        <v>31</v>
      </c>
      <c r="M45" s="174"/>
      <c r="N45" s="174"/>
      <c r="O45" s="174"/>
      <c r="P45" s="8"/>
      <c r="Q45" s="174"/>
      <c r="R45" s="7" t="s">
        <v>17</v>
      </c>
      <c r="S45" s="9"/>
      <c r="T45" s="142"/>
      <c r="V45" s="10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2:39" x14ac:dyDescent="0.25">
      <c r="B46" s="162" t="s">
        <v>335</v>
      </c>
      <c r="C46" s="162" t="s">
        <v>345</v>
      </c>
      <c r="D46" s="175" t="s">
        <v>307</v>
      </c>
      <c r="E46" s="16" t="s">
        <v>305</v>
      </c>
      <c r="F46" s="12" t="s">
        <v>31</v>
      </c>
      <c r="G46" s="163"/>
      <c r="H46" s="12" t="s">
        <v>31</v>
      </c>
      <c r="I46" s="174" t="s">
        <v>103</v>
      </c>
      <c r="J46" s="174" t="s">
        <v>31</v>
      </c>
      <c r="K46" s="174"/>
      <c r="L46" s="174" t="s">
        <v>31</v>
      </c>
      <c r="M46" s="174"/>
      <c r="N46" s="174"/>
      <c r="O46" s="174"/>
      <c r="P46" s="8"/>
      <c r="Q46" s="174"/>
      <c r="R46" s="7" t="s">
        <v>17</v>
      </c>
      <c r="S46" s="9"/>
      <c r="T46" s="142"/>
      <c r="V46" s="10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2:39" x14ac:dyDescent="0.25">
      <c r="B47" s="70" t="s">
        <v>306</v>
      </c>
      <c r="C47" s="162" t="s">
        <v>345</v>
      </c>
      <c r="D47" s="174" t="s">
        <v>307</v>
      </c>
      <c r="E47" s="16" t="s">
        <v>305</v>
      </c>
      <c r="F47" s="9" t="s">
        <v>31</v>
      </c>
      <c r="G47" s="9"/>
      <c r="H47" s="9" t="s">
        <v>31</v>
      </c>
      <c r="I47" s="8"/>
      <c r="J47" s="9" t="s">
        <v>31</v>
      </c>
      <c r="K47" s="9" t="s">
        <v>31</v>
      </c>
      <c r="L47" s="9"/>
      <c r="M47" s="9"/>
      <c r="N47" s="9"/>
      <c r="O47" s="9"/>
      <c r="P47" s="9"/>
      <c r="Q47" s="9"/>
      <c r="R47" s="7" t="s">
        <v>17</v>
      </c>
      <c r="S47" s="6"/>
      <c r="T47" s="142" t="s">
        <v>504</v>
      </c>
      <c r="V47" s="10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2:39" x14ac:dyDescent="0.25">
      <c r="B48" s="162" t="s">
        <v>334</v>
      </c>
      <c r="C48" s="162" t="s">
        <v>347</v>
      </c>
      <c r="D48" s="175" t="s">
        <v>344</v>
      </c>
      <c r="E48" s="176" t="s">
        <v>7</v>
      </c>
      <c r="F48" s="174" t="s">
        <v>31</v>
      </c>
      <c r="G48" s="163"/>
      <c r="H48" s="174" t="s">
        <v>31</v>
      </c>
      <c r="I48" s="174"/>
      <c r="J48" s="174" t="s">
        <v>31</v>
      </c>
      <c r="K48" s="174"/>
      <c r="L48" s="174"/>
      <c r="M48" s="174" t="s">
        <v>31</v>
      </c>
      <c r="N48" s="174"/>
      <c r="O48" s="174"/>
      <c r="P48" s="8"/>
      <c r="Q48" s="174"/>
      <c r="R48" s="7" t="s">
        <v>17</v>
      </c>
      <c r="S48" s="9"/>
      <c r="T48" s="142"/>
      <c r="V48" s="10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2:39" x14ac:dyDescent="0.25">
      <c r="B49" s="173" t="s">
        <v>320</v>
      </c>
      <c r="C49" s="10" t="s">
        <v>321</v>
      </c>
      <c r="D49" s="174" t="s">
        <v>323</v>
      </c>
      <c r="E49" s="13" t="s">
        <v>149</v>
      </c>
      <c r="F49" s="9">
        <v>2</v>
      </c>
      <c r="G49" s="9"/>
      <c r="H49" s="9" t="s">
        <v>31</v>
      </c>
      <c r="I49" s="8" t="s">
        <v>31</v>
      </c>
      <c r="J49" s="9" t="s">
        <v>31</v>
      </c>
      <c r="K49" s="9"/>
      <c r="L49" s="9"/>
      <c r="M49" s="9" t="s">
        <v>31</v>
      </c>
      <c r="N49" s="9" t="s">
        <v>31</v>
      </c>
      <c r="O49" s="9" t="s">
        <v>31</v>
      </c>
      <c r="P49" s="9"/>
      <c r="Q49" s="9"/>
      <c r="R49" s="6" t="s">
        <v>153</v>
      </c>
      <c r="S49" s="6"/>
      <c r="T49" s="142"/>
      <c r="V49" s="10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2:39" x14ac:dyDescent="0.25">
      <c r="B50" s="173" t="s">
        <v>324</v>
      </c>
      <c r="C50" s="10" t="s">
        <v>321</v>
      </c>
      <c r="D50" s="174" t="s">
        <v>325</v>
      </c>
      <c r="E50" s="13" t="s">
        <v>149</v>
      </c>
      <c r="F50" s="9">
        <v>2</v>
      </c>
      <c r="G50" s="9"/>
      <c r="H50" s="9" t="s">
        <v>31</v>
      </c>
      <c r="I50" s="8" t="s">
        <v>31</v>
      </c>
      <c r="J50" s="9"/>
      <c r="K50" s="9"/>
      <c r="L50" s="9" t="s">
        <v>31</v>
      </c>
      <c r="M50" s="9" t="s">
        <v>31</v>
      </c>
      <c r="N50" s="9" t="s">
        <v>31</v>
      </c>
      <c r="O50" s="9" t="s">
        <v>31</v>
      </c>
      <c r="P50" s="9"/>
      <c r="Q50" s="9"/>
      <c r="R50" s="6" t="s">
        <v>153</v>
      </c>
      <c r="S50" s="6"/>
      <c r="T50" s="142"/>
      <c r="V50" s="10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2:39" x14ac:dyDescent="0.25"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2:39" x14ac:dyDescent="0.25">
      <c r="B52" s="18" t="s">
        <v>404</v>
      </c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142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2:39" s="3" customFormat="1" x14ac:dyDescent="0.25">
      <c r="B53" s="173" t="s">
        <v>565</v>
      </c>
      <c r="C53" s="173" t="s">
        <v>304</v>
      </c>
      <c r="D53" s="174" t="s">
        <v>353</v>
      </c>
      <c r="E53" s="176" t="s">
        <v>566</v>
      </c>
      <c r="F53" s="174" t="s">
        <v>31</v>
      </c>
      <c r="G53" s="8"/>
      <c r="H53" s="174" t="s">
        <v>31</v>
      </c>
      <c r="I53" s="174"/>
      <c r="J53" s="174" t="s">
        <v>31</v>
      </c>
      <c r="K53" s="174"/>
      <c r="L53" s="174"/>
      <c r="M53" s="174" t="s">
        <v>31</v>
      </c>
      <c r="N53" s="174"/>
      <c r="O53" s="174"/>
      <c r="P53" s="8"/>
      <c r="Q53" s="174"/>
      <c r="R53" s="7" t="s">
        <v>153</v>
      </c>
      <c r="S53" s="8"/>
      <c r="T53" s="142" t="s">
        <v>585</v>
      </c>
      <c r="V53" s="173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2:39" x14ac:dyDescent="0.25">
      <c r="B54" s="173">
        <v>43945</v>
      </c>
      <c r="C54" s="173" t="s">
        <v>75</v>
      </c>
      <c r="D54" s="174" t="s">
        <v>119</v>
      </c>
      <c r="E54" s="176" t="s">
        <v>376</v>
      </c>
      <c r="F54" s="174" t="s">
        <v>31</v>
      </c>
      <c r="G54" s="8"/>
      <c r="H54" s="174" t="s">
        <v>31</v>
      </c>
      <c r="I54" s="174"/>
      <c r="J54" s="174" t="s">
        <v>31</v>
      </c>
      <c r="K54" s="174" t="s">
        <v>31</v>
      </c>
      <c r="L54" s="174" t="s">
        <v>31</v>
      </c>
      <c r="M54" s="174" t="s">
        <v>31</v>
      </c>
      <c r="N54" s="174"/>
      <c r="O54" s="174"/>
      <c r="P54" s="8"/>
      <c r="Q54" s="174"/>
      <c r="R54" s="6" t="s">
        <v>199</v>
      </c>
      <c r="S54" s="6"/>
      <c r="T54" s="142"/>
      <c r="V54" s="173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2:39" x14ac:dyDescent="0.25">
      <c r="B55" s="173" t="s">
        <v>291</v>
      </c>
      <c r="C55" s="173" t="s">
        <v>75</v>
      </c>
      <c r="D55" s="174" t="s">
        <v>79</v>
      </c>
      <c r="E55" s="176" t="s">
        <v>376</v>
      </c>
      <c r="F55" s="174" t="s">
        <v>31</v>
      </c>
      <c r="G55" s="8"/>
      <c r="H55" s="174" t="s">
        <v>31</v>
      </c>
      <c r="I55" s="174"/>
      <c r="J55" s="174" t="s">
        <v>31</v>
      </c>
      <c r="K55" s="174" t="s">
        <v>31</v>
      </c>
      <c r="L55" s="174" t="s">
        <v>31</v>
      </c>
      <c r="M55" s="174"/>
      <c r="N55" s="174"/>
      <c r="O55" s="174"/>
      <c r="P55" s="8"/>
      <c r="Q55" s="174"/>
      <c r="R55" s="6" t="s">
        <v>271</v>
      </c>
      <c r="S55" s="9" t="s">
        <v>31</v>
      </c>
      <c r="T55" s="142" t="s">
        <v>366</v>
      </c>
      <c r="V55" s="173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2:39" x14ac:dyDescent="0.25">
      <c r="B56" s="10" t="s">
        <v>292</v>
      </c>
      <c r="C56" s="173" t="s">
        <v>75</v>
      </c>
      <c r="D56" s="12" t="s">
        <v>79</v>
      </c>
      <c r="E56" s="176" t="s">
        <v>376</v>
      </c>
      <c r="F56" s="12" t="s">
        <v>31</v>
      </c>
      <c r="G56" s="8"/>
      <c r="H56" s="174" t="s">
        <v>31</v>
      </c>
      <c r="I56" s="174"/>
      <c r="J56" s="174" t="s">
        <v>31</v>
      </c>
      <c r="K56" s="174" t="s">
        <v>31</v>
      </c>
      <c r="L56" s="174" t="s">
        <v>31</v>
      </c>
      <c r="M56" s="174" t="s">
        <v>31</v>
      </c>
      <c r="N56" s="174"/>
      <c r="O56" s="174"/>
      <c r="P56" s="8"/>
      <c r="Q56" s="174"/>
      <c r="R56" s="6" t="s">
        <v>271</v>
      </c>
      <c r="S56" s="9"/>
      <c r="T56" s="142"/>
      <c r="V56" s="10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2:39" x14ac:dyDescent="0.25">
      <c r="B57" s="10">
        <v>43943</v>
      </c>
      <c r="C57" s="10" t="s">
        <v>75</v>
      </c>
      <c r="D57" s="12" t="s">
        <v>78</v>
      </c>
      <c r="E57" s="176" t="s">
        <v>376</v>
      </c>
      <c r="F57" s="12" t="s">
        <v>31</v>
      </c>
      <c r="G57" s="8"/>
      <c r="H57" s="12" t="s">
        <v>31</v>
      </c>
      <c r="I57" s="174"/>
      <c r="J57" s="174" t="s">
        <v>31</v>
      </c>
      <c r="K57" s="174" t="s">
        <v>31</v>
      </c>
      <c r="L57" s="8"/>
      <c r="M57" s="174" t="s">
        <v>31</v>
      </c>
      <c r="N57" s="174"/>
      <c r="O57" s="174"/>
      <c r="P57" s="8"/>
      <c r="Q57" s="174"/>
      <c r="R57" s="7" t="s">
        <v>17</v>
      </c>
      <c r="S57" s="6"/>
      <c r="T57" s="142"/>
      <c r="V57" s="10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2:39" s="3" customFormat="1" x14ac:dyDescent="0.25">
      <c r="B58" s="176" t="s">
        <v>76</v>
      </c>
      <c r="C58" s="173" t="s">
        <v>74</v>
      </c>
      <c r="D58" s="172" t="s">
        <v>77</v>
      </c>
      <c r="E58" s="176" t="s">
        <v>377</v>
      </c>
      <c r="F58" s="8" t="s">
        <v>31</v>
      </c>
      <c r="G58" s="8"/>
      <c r="H58" s="8" t="s">
        <v>31</v>
      </c>
      <c r="I58" s="8" t="s">
        <v>103</v>
      </c>
      <c r="J58" s="8" t="s">
        <v>31</v>
      </c>
      <c r="K58" s="8" t="s">
        <v>31</v>
      </c>
      <c r="L58" s="8" t="s">
        <v>31</v>
      </c>
      <c r="M58" s="8"/>
      <c r="N58" s="8"/>
      <c r="O58" s="8"/>
      <c r="P58" s="8"/>
      <c r="Q58" s="8"/>
      <c r="R58" s="7" t="s">
        <v>269</v>
      </c>
      <c r="S58" s="7"/>
      <c r="T58" s="142" t="s">
        <v>586</v>
      </c>
      <c r="V58" s="173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2:39" s="3" customFormat="1" x14ac:dyDescent="0.25">
      <c r="B59" s="173">
        <v>43939</v>
      </c>
      <c r="C59" s="173" t="s">
        <v>74</v>
      </c>
      <c r="D59" s="172" t="s">
        <v>118</v>
      </c>
      <c r="E59" s="176" t="s">
        <v>377</v>
      </c>
      <c r="F59" s="174" t="s">
        <v>31</v>
      </c>
      <c r="G59" s="8"/>
      <c r="H59" s="174" t="s">
        <v>31</v>
      </c>
      <c r="I59" s="174"/>
      <c r="J59" s="174" t="s">
        <v>31</v>
      </c>
      <c r="K59" s="174" t="s">
        <v>31</v>
      </c>
      <c r="L59" s="174" t="s">
        <v>31</v>
      </c>
      <c r="M59" s="8"/>
      <c r="N59" s="8"/>
      <c r="O59" s="8"/>
      <c r="P59" s="8"/>
      <c r="Q59" s="8"/>
      <c r="R59" s="7" t="s">
        <v>125</v>
      </c>
      <c r="S59" s="7"/>
      <c r="T59" s="142"/>
      <c r="V59" s="173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2:39" x14ac:dyDescent="0.25">
      <c r="B60" s="18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142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2:39" x14ac:dyDescent="0.25">
      <c r="B61" s="17" t="s">
        <v>468</v>
      </c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142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2:39" x14ac:dyDescent="0.25">
      <c r="B62" s="10">
        <v>43849</v>
      </c>
      <c r="C62" s="10" t="s">
        <v>33</v>
      </c>
      <c r="D62" s="174" t="s">
        <v>55</v>
      </c>
      <c r="E62" s="173" t="s">
        <v>80</v>
      </c>
      <c r="F62" s="12" t="s">
        <v>31</v>
      </c>
      <c r="G62" s="174" t="s">
        <v>31</v>
      </c>
      <c r="H62" s="9"/>
      <c r="I62" s="8"/>
      <c r="J62" s="9"/>
      <c r="K62" s="9"/>
      <c r="L62" s="9"/>
      <c r="M62" s="9"/>
      <c r="N62" s="9"/>
      <c r="O62" s="9"/>
      <c r="P62" s="9"/>
      <c r="Q62" s="9"/>
      <c r="R62" s="7" t="s">
        <v>17</v>
      </c>
      <c r="S62" s="6"/>
      <c r="T62" s="142"/>
      <c r="V62" s="10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2:39" x14ac:dyDescent="0.25">
      <c r="B63" s="173">
        <v>43852</v>
      </c>
      <c r="C63" s="10" t="s">
        <v>33</v>
      </c>
      <c r="D63" s="174" t="s">
        <v>56</v>
      </c>
      <c r="E63" s="173" t="s">
        <v>80</v>
      </c>
      <c r="F63" s="174" t="s">
        <v>31</v>
      </c>
      <c r="G63" s="174" t="s">
        <v>31</v>
      </c>
      <c r="H63" s="174" t="s">
        <v>31</v>
      </c>
      <c r="I63" s="8"/>
      <c r="J63" s="9"/>
      <c r="K63" s="9"/>
      <c r="L63" s="9"/>
      <c r="M63" s="9"/>
      <c r="N63" s="9"/>
      <c r="O63" s="9"/>
      <c r="P63" s="9"/>
      <c r="Q63" s="9"/>
      <c r="R63" s="6" t="s">
        <v>262</v>
      </c>
      <c r="S63" s="6"/>
      <c r="T63" s="142"/>
      <c r="V63" s="10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2:39" x14ac:dyDescent="0.25">
      <c r="B64" s="173">
        <v>43857</v>
      </c>
      <c r="C64" s="10" t="s">
        <v>34</v>
      </c>
      <c r="D64" s="15" t="s">
        <v>57</v>
      </c>
      <c r="E64" s="173" t="s">
        <v>80</v>
      </c>
      <c r="F64" s="174" t="s">
        <v>31</v>
      </c>
      <c r="G64" s="174" t="s">
        <v>31</v>
      </c>
      <c r="H64" s="174" t="s">
        <v>31</v>
      </c>
      <c r="I64" s="8"/>
      <c r="J64" s="9"/>
      <c r="K64" s="9"/>
      <c r="L64" s="9"/>
      <c r="M64" s="9"/>
      <c r="N64" s="9"/>
      <c r="O64" s="9"/>
      <c r="P64" s="9"/>
      <c r="Q64" s="9"/>
      <c r="R64" s="6" t="s">
        <v>261</v>
      </c>
      <c r="S64" s="6"/>
      <c r="T64" s="142"/>
      <c r="V64" s="10"/>
      <c r="W64" s="6"/>
      <c r="X64" s="6"/>
      <c r="Y64" s="6"/>
      <c r="Z64" s="6"/>
      <c r="AA64" s="6"/>
      <c r="AB64" s="7"/>
      <c r="AC64" s="7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2:39" x14ac:dyDescent="0.25">
      <c r="B65" s="173">
        <v>43858</v>
      </c>
      <c r="C65" s="173" t="s">
        <v>34</v>
      </c>
      <c r="D65" s="15" t="s">
        <v>57</v>
      </c>
      <c r="E65" s="173" t="s">
        <v>80</v>
      </c>
      <c r="F65" s="174" t="s">
        <v>31</v>
      </c>
      <c r="G65" s="174" t="s">
        <v>31</v>
      </c>
      <c r="H65" s="174" t="s">
        <v>31</v>
      </c>
      <c r="I65" s="8"/>
      <c r="J65" s="9"/>
      <c r="K65" s="9"/>
      <c r="L65" s="9"/>
      <c r="M65" s="9"/>
      <c r="N65" s="9"/>
      <c r="O65" s="9"/>
      <c r="P65" s="9"/>
      <c r="Q65" s="9"/>
      <c r="R65" s="6" t="s">
        <v>2</v>
      </c>
      <c r="S65" s="6"/>
      <c r="T65" s="142"/>
      <c r="V65" s="10"/>
      <c r="W65" s="6"/>
      <c r="X65" s="6"/>
      <c r="Y65" s="6"/>
      <c r="Z65" s="6"/>
      <c r="AA65" s="6"/>
      <c r="AB65" s="7"/>
      <c r="AC65" s="7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2:39" x14ac:dyDescent="0.25">
      <c r="B66" s="176" t="s">
        <v>46</v>
      </c>
      <c r="C66" s="173" t="s">
        <v>34</v>
      </c>
      <c r="D66" s="15" t="s">
        <v>57</v>
      </c>
      <c r="E66" s="173" t="s">
        <v>80</v>
      </c>
      <c r="F66" s="174" t="s">
        <v>31</v>
      </c>
      <c r="G66" s="174" t="s">
        <v>31</v>
      </c>
      <c r="H66" s="174" t="s">
        <v>31</v>
      </c>
      <c r="I66" s="8"/>
      <c r="J66" s="9"/>
      <c r="K66" s="9"/>
      <c r="L66" s="9"/>
      <c r="M66" s="9"/>
      <c r="N66" s="9"/>
      <c r="O66" s="9"/>
      <c r="P66" s="9"/>
      <c r="Q66" s="9"/>
      <c r="R66" s="6" t="s">
        <v>260</v>
      </c>
      <c r="S66" s="6"/>
      <c r="T66" s="142"/>
      <c r="V66" s="10"/>
      <c r="W66" s="6"/>
      <c r="X66" s="6"/>
      <c r="Y66" s="6"/>
      <c r="Z66" s="6"/>
      <c r="AA66" s="6"/>
      <c r="AB66" s="7"/>
      <c r="AC66" s="7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2:39" x14ac:dyDescent="0.25">
      <c r="B67" s="173">
        <v>43859</v>
      </c>
      <c r="C67" s="173" t="s">
        <v>35</v>
      </c>
      <c r="D67" s="174" t="s">
        <v>58</v>
      </c>
      <c r="E67" s="173" t="s">
        <v>80</v>
      </c>
      <c r="F67" s="174" t="s">
        <v>31</v>
      </c>
      <c r="G67" s="174" t="s">
        <v>31</v>
      </c>
      <c r="H67" s="174" t="s">
        <v>31</v>
      </c>
      <c r="R67" s="6" t="s">
        <v>2</v>
      </c>
      <c r="V67" s="10"/>
      <c r="W67" s="6"/>
      <c r="X67" s="6"/>
      <c r="Y67" s="6"/>
      <c r="Z67" s="6"/>
      <c r="AA67" s="6"/>
      <c r="AB67" s="7"/>
      <c r="AC67" s="7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2:39" x14ac:dyDescent="0.25">
      <c r="B68" s="173">
        <v>43860</v>
      </c>
      <c r="C68" s="10" t="s">
        <v>35</v>
      </c>
      <c r="D68" s="174" t="s">
        <v>58</v>
      </c>
      <c r="E68" s="173" t="s">
        <v>80</v>
      </c>
      <c r="F68" s="174" t="s">
        <v>31</v>
      </c>
      <c r="G68" s="174" t="s">
        <v>31</v>
      </c>
      <c r="H68" s="174" t="s">
        <v>31</v>
      </c>
      <c r="I68" s="8"/>
      <c r="J68" s="9"/>
      <c r="K68" s="9"/>
      <c r="L68" s="9"/>
      <c r="M68" s="9"/>
      <c r="N68" s="9"/>
      <c r="O68" s="9"/>
      <c r="P68" s="9"/>
      <c r="Q68" s="9"/>
      <c r="R68" s="6" t="s">
        <v>262</v>
      </c>
      <c r="S68" s="6"/>
      <c r="T68" s="142"/>
      <c r="V68" s="10"/>
      <c r="W68" s="6"/>
      <c r="X68" s="6"/>
      <c r="Y68" s="6"/>
      <c r="Z68" s="6"/>
      <c r="AA68" s="6"/>
      <c r="AB68" s="7"/>
      <c r="AC68" s="7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2:39" x14ac:dyDescent="0.25">
      <c r="B69" s="173">
        <v>43864</v>
      </c>
      <c r="C69" s="173" t="s">
        <v>36</v>
      </c>
      <c r="D69" s="15" t="s">
        <v>202</v>
      </c>
      <c r="E69" s="173" t="s">
        <v>80</v>
      </c>
      <c r="F69" s="174" t="s">
        <v>31</v>
      </c>
      <c r="G69" s="174"/>
      <c r="H69" s="174" t="s">
        <v>31</v>
      </c>
      <c r="I69" s="8"/>
      <c r="J69" s="9"/>
      <c r="K69" s="9"/>
      <c r="L69" s="9"/>
      <c r="M69" s="9"/>
      <c r="N69" s="9"/>
      <c r="O69" s="9"/>
      <c r="P69" s="9"/>
      <c r="Q69" s="9"/>
      <c r="R69" s="6" t="s">
        <v>3</v>
      </c>
      <c r="S69" s="6"/>
      <c r="T69" s="142"/>
      <c r="V69" s="10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2:39" x14ac:dyDescent="0.25">
      <c r="B70" s="173">
        <v>43865</v>
      </c>
      <c r="C70" s="173" t="s">
        <v>36</v>
      </c>
      <c r="D70" s="15" t="s">
        <v>201</v>
      </c>
      <c r="E70" s="173" t="s">
        <v>80</v>
      </c>
      <c r="F70" s="174" t="s">
        <v>31</v>
      </c>
      <c r="G70" s="174"/>
      <c r="H70" s="174" t="s">
        <v>31</v>
      </c>
      <c r="I70" s="8"/>
      <c r="J70" s="9"/>
      <c r="K70" s="9"/>
      <c r="L70" s="9"/>
      <c r="M70" s="9"/>
      <c r="N70" s="9"/>
      <c r="O70" s="9"/>
      <c r="P70" s="9"/>
      <c r="Q70" s="9"/>
      <c r="R70" s="6" t="s">
        <v>1</v>
      </c>
      <c r="S70" s="6"/>
      <c r="T70" s="142"/>
      <c r="V70" s="10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2:39" x14ac:dyDescent="0.25">
      <c r="B71" s="10">
        <v>43867</v>
      </c>
      <c r="C71" s="173" t="s">
        <v>36</v>
      </c>
      <c r="D71" s="15" t="s">
        <v>59</v>
      </c>
      <c r="E71" s="173" t="s">
        <v>4</v>
      </c>
      <c r="F71" s="12" t="s">
        <v>31</v>
      </c>
      <c r="G71" s="9"/>
      <c r="H71" s="12" t="s">
        <v>31</v>
      </c>
      <c r="I71" s="12" t="s">
        <v>103</v>
      </c>
      <c r="J71" s="9"/>
      <c r="K71" s="9"/>
      <c r="L71" s="9"/>
      <c r="M71" s="9"/>
      <c r="N71" s="9"/>
      <c r="O71" s="9"/>
      <c r="P71" s="9"/>
      <c r="Q71" s="9"/>
      <c r="R71" s="6" t="s">
        <v>263</v>
      </c>
      <c r="S71" s="6"/>
      <c r="T71" s="142"/>
      <c r="V71" s="10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2:39" x14ac:dyDescent="0.25">
      <c r="B72" s="176" t="s">
        <v>47</v>
      </c>
      <c r="C72" s="173" t="s">
        <v>36</v>
      </c>
      <c r="D72" s="15" t="s">
        <v>59</v>
      </c>
      <c r="E72" s="173" t="s">
        <v>4</v>
      </c>
      <c r="F72" s="9" t="s">
        <v>31</v>
      </c>
      <c r="G72" s="9" t="s">
        <v>145</v>
      </c>
      <c r="H72" s="9" t="s">
        <v>31</v>
      </c>
      <c r="I72" s="8" t="s">
        <v>103</v>
      </c>
      <c r="J72" s="9"/>
      <c r="K72" s="9"/>
      <c r="L72" s="9"/>
      <c r="M72" s="9"/>
      <c r="N72" s="9"/>
      <c r="O72" s="9"/>
      <c r="P72" s="9"/>
      <c r="Q72" s="9"/>
      <c r="R72" s="6" t="s">
        <v>264</v>
      </c>
      <c r="S72" s="6"/>
      <c r="T72" s="142" t="s">
        <v>571</v>
      </c>
      <c r="V72" s="173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2:39" x14ac:dyDescent="0.25">
      <c r="B73" s="173">
        <v>43870</v>
      </c>
      <c r="C73" s="173" t="s">
        <v>36</v>
      </c>
      <c r="D73" s="15" t="s">
        <v>117</v>
      </c>
      <c r="E73" s="173" t="s">
        <v>4</v>
      </c>
      <c r="F73" s="174" t="s">
        <v>31</v>
      </c>
      <c r="G73" s="174" t="s">
        <v>31</v>
      </c>
      <c r="H73" s="174" t="s">
        <v>31</v>
      </c>
      <c r="I73" s="174" t="s">
        <v>103</v>
      </c>
      <c r="J73" s="9"/>
      <c r="K73" s="9"/>
      <c r="L73" s="9"/>
      <c r="M73" s="9"/>
      <c r="N73" s="9"/>
      <c r="O73" s="9"/>
      <c r="P73" s="9"/>
      <c r="Q73" s="9"/>
      <c r="R73" s="6" t="s">
        <v>3</v>
      </c>
      <c r="S73" s="6"/>
      <c r="T73" s="142"/>
      <c r="V73" s="10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2:39" x14ac:dyDescent="0.25">
      <c r="B74" s="173">
        <v>43876</v>
      </c>
      <c r="C74" s="173" t="s">
        <v>37</v>
      </c>
      <c r="D74" s="174" t="s">
        <v>380</v>
      </c>
      <c r="E74" s="176" t="s">
        <v>81</v>
      </c>
      <c r="F74" s="174" t="s">
        <v>31</v>
      </c>
      <c r="G74" s="9"/>
      <c r="H74" s="174" t="s">
        <v>31</v>
      </c>
      <c r="I74" s="174" t="s">
        <v>31</v>
      </c>
      <c r="J74" s="174" t="s">
        <v>31</v>
      </c>
      <c r="K74" s="9"/>
      <c r="L74" s="9"/>
      <c r="M74" s="9"/>
      <c r="N74" s="9"/>
      <c r="O74" s="9"/>
      <c r="P74" s="9"/>
      <c r="Q74" s="9"/>
      <c r="R74" s="6" t="s">
        <v>265</v>
      </c>
      <c r="S74" s="6"/>
      <c r="T74" s="142"/>
      <c r="V74" s="173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2:39" x14ac:dyDescent="0.25">
      <c r="B75" s="176" t="s">
        <v>48</v>
      </c>
      <c r="C75" s="176" t="s">
        <v>36</v>
      </c>
      <c r="D75" s="174" t="s">
        <v>380</v>
      </c>
      <c r="E75" s="13" t="s">
        <v>81</v>
      </c>
      <c r="F75" s="9" t="s">
        <v>31</v>
      </c>
      <c r="G75" s="9"/>
      <c r="H75" s="9" t="s">
        <v>31</v>
      </c>
      <c r="I75" s="8" t="s">
        <v>31</v>
      </c>
      <c r="J75" s="9" t="s">
        <v>31</v>
      </c>
      <c r="K75" s="9"/>
      <c r="L75" s="9"/>
      <c r="M75" s="9"/>
      <c r="N75" s="9"/>
      <c r="O75" s="9"/>
      <c r="P75" s="9"/>
      <c r="Q75" s="9"/>
      <c r="R75" s="6" t="s">
        <v>266</v>
      </c>
      <c r="S75" s="6"/>
      <c r="T75" s="142" t="s">
        <v>577</v>
      </c>
      <c r="V75" s="10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2:39" x14ac:dyDescent="0.25">
      <c r="B76" s="173">
        <v>43873</v>
      </c>
      <c r="C76" s="173" t="s">
        <v>36</v>
      </c>
      <c r="D76" s="15" t="s">
        <v>116</v>
      </c>
      <c r="E76" s="176" t="s">
        <v>81</v>
      </c>
      <c r="F76" s="174" t="s">
        <v>31</v>
      </c>
      <c r="G76" s="9"/>
      <c r="H76" s="174" t="s">
        <v>31</v>
      </c>
      <c r="I76" s="174" t="s">
        <v>31</v>
      </c>
      <c r="J76" s="9"/>
      <c r="K76" s="9"/>
      <c r="L76" s="9"/>
      <c r="M76" s="9"/>
      <c r="N76" s="9"/>
      <c r="O76" s="9"/>
      <c r="P76" s="9"/>
      <c r="Q76" s="9"/>
      <c r="R76" s="6" t="s">
        <v>124</v>
      </c>
      <c r="S76" s="6"/>
      <c r="T76" s="142"/>
      <c r="V76" s="10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2:39" x14ac:dyDescent="0.25">
      <c r="B77" s="173">
        <v>43874</v>
      </c>
      <c r="C77" s="173" t="s">
        <v>37</v>
      </c>
      <c r="D77" s="174" t="s">
        <v>116</v>
      </c>
      <c r="E77" s="176" t="s">
        <v>81</v>
      </c>
      <c r="F77" s="174" t="s">
        <v>31</v>
      </c>
      <c r="G77" s="9"/>
      <c r="H77" s="174" t="s">
        <v>31</v>
      </c>
      <c r="I77" s="174" t="s">
        <v>31</v>
      </c>
      <c r="J77" s="9"/>
      <c r="K77" s="9"/>
      <c r="L77" s="9"/>
      <c r="M77" s="9"/>
      <c r="N77" s="9"/>
      <c r="O77" s="9"/>
      <c r="P77" s="9"/>
      <c r="Q77" s="9"/>
      <c r="R77" s="7" t="s">
        <v>17</v>
      </c>
      <c r="S77" s="6"/>
      <c r="T77" s="142"/>
      <c r="V77" s="173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2:39" x14ac:dyDescent="0.25">
      <c r="B78" s="176" t="s">
        <v>358</v>
      </c>
      <c r="C78" s="176" t="s">
        <v>36</v>
      </c>
      <c r="D78" s="172" t="s">
        <v>60</v>
      </c>
      <c r="E78" s="176" t="s">
        <v>81</v>
      </c>
      <c r="F78" s="9" t="s">
        <v>31</v>
      </c>
      <c r="G78" s="9"/>
      <c r="H78" s="9" t="s">
        <v>31</v>
      </c>
      <c r="I78" s="8" t="s">
        <v>31</v>
      </c>
      <c r="J78" s="9" t="s">
        <v>31</v>
      </c>
      <c r="K78" s="9"/>
      <c r="L78" s="9"/>
      <c r="M78" s="9"/>
      <c r="N78" s="9"/>
      <c r="O78" s="9"/>
      <c r="P78" s="9"/>
      <c r="Q78" s="9"/>
      <c r="R78" s="6" t="s">
        <v>153</v>
      </c>
      <c r="S78" s="6"/>
      <c r="T78" s="142" t="s">
        <v>578</v>
      </c>
      <c r="V78" s="10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2:39" x14ac:dyDescent="0.25">
      <c r="B79" s="176" t="s">
        <v>139</v>
      </c>
      <c r="C79" s="176" t="s">
        <v>36</v>
      </c>
      <c r="D79" s="172" t="s">
        <v>60</v>
      </c>
      <c r="E79" s="176" t="s">
        <v>81</v>
      </c>
      <c r="F79" s="9" t="s">
        <v>31</v>
      </c>
      <c r="G79" s="9"/>
      <c r="H79" s="9" t="s">
        <v>31</v>
      </c>
      <c r="I79" s="8" t="s">
        <v>31</v>
      </c>
      <c r="J79" s="9"/>
      <c r="K79" s="9"/>
      <c r="L79" s="9"/>
      <c r="M79" s="9"/>
      <c r="N79" s="9"/>
      <c r="O79" s="9"/>
      <c r="P79" s="9"/>
      <c r="Q79" s="9"/>
      <c r="R79" s="6" t="s">
        <v>267</v>
      </c>
      <c r="S79" s="6"/>
      <c r="T79" s="142"/>
      <c r="V79" s="10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2:39" x14ac:dyDescent="0.25">
      <c r="B80" s="176" t="s">
        <v>49</v>
      </c>
      <c r="C80" s="13" t="s">
        <v>36</v>
      </c>
      <c r="D80" s="172" t="s">
        <v>61</v>
      </c>
      <c r="E80" s="13" t="s">
        <v>81</v>
      </c>
      <c r="F80" s="9" t="s">
        <v>31</v>
      </c>
      <c r="G80" s="9"/>
      <c r="H80" s="9" t="s">
        <v>31</v>
      </c>
      <c r="I80" s="8" t="s">
        <v>31</v>
      </c>
      <c r="J80" s="9" t="s">
        <v>31</v>
      </c>
      <c r="K80" s="9"/>
      <c r="L80" s="9"/>
      <c r="M80" s="9"/>
      <c r="N80" s="9"/>
      <c r="O80" s="9"/>
      <c r="P80" s="9"/>
      <c r="Q80" s="9"/>
      <c r="R80" s="6" t="s">
        <v>258</v>
      </c>
      <c r="S80" s="6"/>
      <c r="T80" s="142"/>
      <c r="V80" s="173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2:39" x14ac:dyDescent="0.25">
      <c r="B81" s="173">
        <v>43899</v>
      </c>
      <c r="C81" s="176" t="s">
        <v>38</v>
      </c>
      <c r="D81" s="174" t="s">
        <v>63</v>
      </c>
      <c r="E81" s="176" t="s">
        <v>82</v>
      </c>
      <c r="F81" s="174" t="s">
        <v>31</v>
      </c>
      <c r="G81" s="9"/>
      <c r="H81" s="174" t="s">
        <v>31</v>
      </c>
      <c r="I81" s="174" t="s">
        <v>31</v>
      </c>
      <c r="J81" s="174" t="s">
        <v>31</v>
      </c>
      <c r="K81" s="174" t="s">
        <v>31</v>
      </c>
      <c r="L81" s="9"/>
      <c r="M81" s="9"/>
      <c r="N81" s="9"/>
      <c r="O81" s="9"/>
      <c r="P81" s="9"/>
      <c r="Q81" s="9"/>
      <c r="R81" s="7" t="s">
        <v>17</v>
      </c>
      <c r="S81" s="6"/>
      <c r="T81" s="142"/>
      <c r="V81" s="10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7"/>
      <c r="AJ81" s="6"/>
      <c r="AK81" s="6"/>
      <c r="AL81" s="6"/>
      <c r="AM81" s="6"/>
    </row>
    <row r="82" spans="2:39" x14ac:dyDescent="0.25">
      <c r="B82" s="173">
        <v>43901</v>
      </c>
      <c r="C82" s="176" t="s">
        <v>38</v>
      </c>
      <c r="D82" s="174" t="s">
        <v>63</v>
      </c>
      <c r="E82" s="13" t="s">
        <v>82</v>
      </c>
      <c r="F82" s="174" t="s">
        <v>31</v>
      </c>
      <c r="G82" s="9"/>
      <c r="H82" s="174" t="s">
        <v>31</v>
      </c>
      <c r="I82" s="174" t="s">
        <v>31</v>
      </c>
      <c r="J82" s="174" t="s">
        <v>31</v>
      </c>
      <c r="K82" s="174"/>
      <c r="L82" s="9"/>
      <c r="M82" s="9"/>
      <c r="N82" s="9"/>
      <c r="O82" s="9"/>
      <c r="P82" s="9"/>
      <c r="Q82" s="9"/>
      <c r="R82" s="6" t="s">
        <v>200</v>
      </c>
      <c r="S82" s="6"/>
      <c r="T82" s="142"/>
      <c r="V82" s="10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2:39" x14ac:dyDescent="0.25">
      <c r="B83" s="173">
        <v>43904</v>
      </c>
      <c r="C83" s="176" t="s">
        <v>38</v>
      </c>
      <c r="D83" s="174" t="s">
        <v>63</v>
      </c>
      <c r="E83" s="176" t="s">
        <v>82</v>
      </c>
      <c r="F83" s="174" t="s">
        <v>31</v>
      </c>
      <c r="G83" s="9"/>
      <c r="H83" s="174" t="s">
        <v>31</v>
      </c>
      <c r="I83" s="174" t="s">
        <v>31</v>
      </c>
      <c r="J83" s="174" t="s">
        <v>31</v>
      </c>
      <c r="K83" s="174" t="s">
        <v>31</v>
      </c>
      <c r="L83" s="9"/>
      <c r="M83" s="9"/>
      <c r="N83" s="9"/>
      <c r="O83" s="9"/>
      <c r="P83" s="9"/>
      <c r="Q83" s="9"/>
      <c r="R83" s="7" t="s">
        <v>17</v>
      </c>
      <c r="S83" s="6"/>
      <c r="T83" s="142"/>
      <c r="V83" s="10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2:39" x14ac:dyDescent="0.25">
      <c r="B84" s="173">
        <v>43907</v>
      </c>
      <c r="C84" s="176" t="s">
        <v>38</v>
      </c>
      <c r="D84" s="174" t="s">
        <v>63</v>
      </c>
      <c r="E84" s="176" t="s">
        <v>82</v>
      </c>
      <c r="F84" s="12" t="s">
        <v>31</v>
      </c>
      <c r="G84" s="9"/>
      <c r="H84" s="12" t="s">
        <v>31</v>
      </c>
      <c r="I84" s="174"/>
      <c r="J84" s="174" t="s">
        <v>31</v>
      </c>
      <c r="K84" s="174" t="s">
        <v>31</v>
      </c>
      <c r="L84" s="9"/>
      <c r="M84" s="9"/>
      <c r="N84" s="9"/>
      <c r="O84" s="9"/>
      <c r="P84" s="9"/>
      <c r="Q84" s="9"/>
      <c r="R84" s="7" t="s">
        <v>17</v>
      </c>
      <c r="S84" s="6"/>
      <c r="T84" s="142"/>
      <c r="V84" s="10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2:39" x14ac:dyDescent="0.25">
      <c r="B85" s="176" t="s">
        <v>286</v>
      </c>
      <c r="C85" s="176" t="s">
        <v>38</v>
      </c>
      <c r="D85" s="15" t="s">
        <v>62</v>
      </c>
      <c r="E85" s="13" t="s">
        <v>82</v>
      </c>
      <c r="F85" s="9" t="s">
        <v>31</v>
      </c>
      <c r="G85" s="9"/>
      <c r="H85" s="9" t="s">
        <v>31</v>
      </c>
      <c r="I85" s="8" t="s">
        <v>103</v>
      </c>
      <c r="J85" s="9" t="s">
        <v>31</v>
      </c>
      <c r="K85" s="9" t="s">
        <v>31</v>
      </c>
      <c r="L85" s="9" t="s">
        <v>31</v>
      </c>
      <c r="M85" s="9"/>
      <c r="N85" s="9"/>
      <c r="O85" s="9"/>
      <c r="P85" s="9"/>
      <c r="Q85" s="9"/>
      <c r="R85" s="6" t="s">
        <v>268</v>
      </c>
      <c r="S85" s="6"/>
      <c r="T85" s="142" t="s">
        <v>588</v>
      </c>
      <c r="V85" s="10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2:39" x14ac:dyDescent="0.25">
      <c r="B86" s="176" t="s">
        <v>287</v>
      </c>
      <c r="C86" s="176" t="s">
        <v>38</v>
      </c>
      <c r="D86" s="15" t="s">
        <v>62</v>
      </c>
      <c r="E86" s="13" t="s">
        <v>82</v>
      </c>
      <c r="F86" s="9" t="s">
        <v>31</v>
      </c>
      <c r="G86" s="9"/>
      <c r="H86" s="9" t="s">
        <v>31</v>
      </c>
      <c r="I86" s="8" t="s">
        <v>103</v>
      </c>
      <c r="J86" s="9" t="s">
        <v>31</v>
      </c>
      <c r="K86" s="9" t="s">
        <v>31</v>
      </c>
      <c r="L86" s="9" t="s">
        <v>31</v>
      </c>
      <c r="M86" s="9"/>
      <c r="N86" s="9"/>
      <c r="O86" s="9"/>
      <c r="P86" s="9"/>
      <c r="Q86" s="9"/>
      <c r="R86" s="6" t="s">
        <v>269</v>
      </c>
      <c r="S86" s="9" t="s">
        <v>31</v>
      </c>
      <c r="T86" s="142" t="s">
        <v>601</v>
      </c>
      <c r="V86" s="10"/>
      <c r="W86" s="6"/>
      <c r="X86" s="6"/>
      <c r="Y86" s="6"/>
      <c r="Z86" s="6"/>
      <c r="AA86" s="6"/>
      <c r="AB86" s="6"/>
      <c r="AC86" s="6"/>
      <c r="AD86" s="7"/>
      <c r="AE86" s="7"/>
      <c r="AF86" s="7"/>
      <c r="AG86" s="7"/>
      <c r="AH86" s="7"/>
      <c r="AI86" s="6"/>
      <c r="AJ86" s="6"/>
      <c r="AK86" s="6"/>
      <c r="AL86" s="6"/>
      <c r="AM86" s="6"/>
    </row>
    <row r="87" spans="2:39" x14ac:dyDescent="0.25">
      <c r="B87" s="173" t="s">
        <v>140</v>
      </c>
      <c r="C87" s="176" t="s">
        <v>38</v>
      </c>
      <c r="D87" s="12" t="s">
        <v>63</v>
      </c>
      <c r="E87" s="13" t="s">
        <v>82</v>
      </c>
      <c r="F87" s="12" t="s">
        <v>31</v>
      </c>
      <c r="G87" s="9"/>
      <c r="H87" s="12" t="s">
        <v>31</v>
      </c>
      <c r="I87" s="12" t="s">
        <v>31</v>
      </c>
      <c r="J87" s="12" t="s">
        <v>31</v>
      </c>
      <c r="K87" s="174" t="s">
        <v>31</v>
      </c>
      <c r="L87" s="9"/>
      <c r="M87" s="9"/>
      <c r="N87" s="9"/>
      <c r="O87" s="9"/>
      <c r="P87" s="9"/>
      <c r="Q87" s="9"/>
      <c r="R87" s="6" t="s">
        <v>270</v>
      </c>
      <c r="S87" s="6"/>
      <c r="T87" s="142" t="s">
        <v>587</v>
      </c>
      <c r="V87" s="10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2:39" x14ac:dyDescent="0.25">
      <c r="B88" s="173" t="s">
        <v>359</v>
      </c>
      <c r="C88" s="176" t="s">
        <v>38</v>
      </c>
      <c r="D88" s="12" t="s">
        <v>63</v>
      </c>
      <c r="E88" s="13" t="s">
        <v>82</v>
      </c>
      <c r="F88" s="12" t="s">
        <v>31</v>
      </c>
      <c r="G88" s="9"/>
      <c r="H88" s="12" t="s">
        <v>31</v>
      </c>
      <c r="I88" s="12" t="s">
        <v>31</v>
      </c>
      <c r="J88" s="12" t="s">
        <v>31</v>
      </c>
      <c r="K88" s="174" t="s">
        <v>31</v>
      </c>
      <c r="L88" s="9"/>
      <c r="M88" s="9"/>
      <c r="N88" s="9"/>
      <c r="O88" s="9"/>
      <c r="P88" s="9"/>
      <c r="Q88" s="9"/>
      <c r="R88" s="6" t="s">
        <v>153</v>
      </c>
      <c r="S88" s="6"/>
      <c r="T88" s="142" t="s">
        <v>589</v>
      </c>
      <c r="V88" s="173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2:39" x14ac:dyDescent="0.25">
      <c r="B89" s="173">
        <v>43911</v>
      </c>
      <c r="C89" s="176" t="s">
        <v>38</v>
      </c>
      <c r="D89" s="174" t="s">
        <v>64</v>
      </c>
      <c r="E89" s="176" t="s">
        <v>82</v>
      </c>
      <c r="F89" s="174" t="s">
        <v>31</v>
      </c>
      <c r="G89" s="9"/>
      <c r="H89" s="174" t="s">
        <v>31</v>
      </c>
      <c r="I89" s="174"/>
      <c r="J89" s="174" t="s">
        <v>31</v>
      </c>
      <c r="K89" s="174" t="s">
        <v>31</v>
      </c>
      <c r="L89" s="9"/>
      <c r="M89" s="9"/>
      <c r="N89" s="9"/>
      <c r="O89" s="9"/>
      <c r="P89" s="9"/>
      <c r="Q89" s="9"/>
      <c r="R89" s="7" t="s">
        <v>17</v>
      </c>
      <c r="S89" s="6"/>
      <c r="T89" s="142"/>
      <c r="V89" s="10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2:39" x14ac:dyDescent="0.25">
      <c r="B90" s="173">
        <v>43912</v>
      </c>
      <c r="C90" s="176" t="s">
        <v>38</v>
      </c>
      <c r="D90" s="174" t="s">
        <v>64</v>
      </c>
      <c r="E90" s="176" t="s">
        <v>82</v>
      </c>
      <c r="F90" s="174" t="s">
        <v>31</v>
      </c>
      <c r="G90" s="9"/>
      <c r="H90" s="174" t="s">
        <v>31</v>
      </c>
      <c r="I90" s="174"/>
      <c r="J90" s="174" t="s">
        <v>31</v>
      </c>
      <c r="K90" s="174" t="s">
        <v>31</v>
      </c>
      <c r="L90" s="9"/>
      <c r="M90" s="9"/>
      <c r="N90" s="9"/>
      <c r="O90" s="9"/>
      <c r="P90" s="9"/>
      <c r="Q90" s="9"/>
      <c r="R90" s="7" t="s">
        <v>17</v>
      </c>
      <c r="S90" s="6"/>
      <c r="T90" s="142"/>
      <c r="V90" s="173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2:39" x14ac:dyDescent="0.25">
      <c r="B91" s="173">
        <v>43913</v>
      </c>
      <c r="C91" s="176" t="s">
        <v>38</v>
      </c>
      <c r="D91" s="174" t="s">
        <v>64</v>
      </c>
      <c r="E91" s="176" t="s">
        <v>82</v>
      </c>
      <c r="F91" s="174" t="s">
        <v>31</v>
      </c>
      <c r="G91" s="9"/>
      <c r="H91" s="174" t="s">
        <v>31</v>
      </c>
      <c r="I91" s="174"/>
      <c r="J91" s="174"/>
      <c r="K91" s="174" t="s">
        <v>31</v>
      </c>
      <c r="L91" s="9"/>
      <c r="M91" s="9"/>
      <c r="N91" s="9"/>
      <c r="O91" s="9"/>
      <c r="P91" s="9"/>
      <c r="Q91" s="9"/>
      <c r="R91" s="7" t="s">
        <v>17</v>
      </c>
      <c r="S91" s="6"/>
      <c r="T91" s="142"/>
      <c r="V91" s="173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2:39" x14ac:dyDescent="0.25">
      <c r="B92" s="173">
        <v>15463</v>
      </c>
      <c r="C92" s="176" t="s">
        <v>38</v>
      </c>
      <c r="D92" s="174" t="s">
        <v>64</v>
      </c>
      <c r="E92" s="176" t="s">
        <v>82</v>
      </c>
      <c r="F92" s="174" t="s">
        <v>31</v>
      </c>
      <c r="G92" s="9"/>
      <c r="H92" s="174" t="s">
        <v>31</v>
      </c>
      <c r="I92" s="174"/>
      <c r="J92" s="174" t="s">
        <v>31</v>
      </c>
      <c r="K92" s="174" t="s">
        <v>31</v>
      </c>
      <c r="L92" s="9" t="s">
        <v>31</v>
      </c>
      <c r="M92" s="9"/>
      <c r="N92" s="9"/>
      <c r="O92" s="9"/>
      <c r="P92" s="9"/>
      <c r="Q92" s="9"/>
      <c r="R92" s="7" t="s">
        <v>125</v>
      </c>
      <c r="S92" s="6"/>
      <c r="T92" s="142"/>
      <c r="V92" s="1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2:39" x14ac:dyDescent="0.25">
      <c r="B93" s="173">
        <v>43916</v>
      </c>
      <c r="C93" s="176" t="s">
        <v>39</v>
      </c>
      <c r="D93" s="174" t="s">
        <v>356</v>
      </c>
      <c r="E93" s="176" t="s">
        <v>82</v>
      </c>
      <c r="F93" s="174" t="s">
        <v>31</v>
      </c>
      <c r="G93" s="9"/>
      <c r="H93" s="174" t="s">
        <v>31</v>
      </c>
      <c r="I93" s="174"/>
      <c r="J93" s="174" t="s">
        <v>31</v>
      </c>
      <c r="K93" s="174" t="s">
        <v>31</v>
      </c>
      <c r="L93" s="9"/>
      <c r="M93" s="9"/>
      <c r="N93" s="9"/>
      <c r="O93" s="9"/>
      <c r="P93" s="9"/>
      <c r="Q93" s="9"/>
      <c r="R93" s="7" t="s">
        <v>17</v>
      </c>
      <c r="S93" s="6"/>
      <c r="T93" s="142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2:39" x14ac:dyDescent="0.25">
      <c r="B94" s="173">
        <v>43918</v>
      </c>
      <c r="C94" s="176" t="s">
        <v>39</v>
      </c>
      <c r="D94" s="174" t="s">
        <v>65</v>
      </c>
      <c r="E94" s="176" t="s">
        <v>82</v>
      </c>
      <c r="F94" s="174" t="s">
        <v>31</v>
      </c>
      <c r="G94" s="9"/>
      <c r="H94" s="174" t="s">
        <v>31</v>
      </c>
      <c r="I94" s="174"/>
      <c r="J94" s="174" t="s">
        <v>31</v>
      </c>
      <c r="K94" s="174" t="s">
        <v>31</v>
      </c>
      <c r="L94" s="174" t="s">
        <v>31</v>
      </c>
      <c r="M94" s="9"/>
      <c r="N94" s="9"/>
      <c r="O94" s="9"/>
      <c r="P94" s="9"/>
      <c r="Q94" s="9"/>
      <c r="R94" s="6" t="s">
        <v>274</v>
      </c>
      <c r="S94" s="6"/>
      <c r="T94" s="142"/>
      <c r="V94" s="17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2:39" x14ac:dyDescent="0.25">
      <c r="B95" s="173">
        <v>43919</v>
      </c>
      <c r="C95" s="176" t="s">
        <v>39</v>
      </c>
      <c r="D95" s="174" t="s">
        <v>65</v>
      </c>
      <c r="E95" s="176" t="s">
        <v>82</v>
      </c>
      <c r="F95" s="12" t="s">
        <v>31</v>
      </c>
      <c r="G95" s="9"/>
      <c r="H95" s="12" t="s">
        <v>31</v>
      </c>
      <c r="I95" s="12" t="s">
        <v>31</v>
      </c>
      <c r="J95" s="174" t="s">
        <v>31</v>
      </c>
      <c r="K95" s="9"/>
      <c r="L95" s="9"/>
      <c r="M95" s="9"/>
      <c r="N95" s="9"/>
      <c r="O95" s="9"/>
      <c r="P95" s="9"/>
      <c r="Q95" s="9"/>
      <c r="R95" s="6" t="s">
        <v>197</v>
      </c>
      <c r="S95" s="6"/>
      <c r="T95" s="142"/>
      <c r="V95" s="10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2:39" x14ac:dyDescent="0.25">
      <c r="B96" s="176" t="s">
        <v>52</v>
      </c>
      <c r="C96" s="176" t="s">
        <v>40</v>
      </c>
      <c r="D96" s="175" t="s">
        <v>355</v>
      </c>
      <c r="E96" s="176" t="s">
        <v>82</v>
      </c>
      <c r="F96" s="8" t="s">
        <v>31</v>
      </c>
      <c r="G96" s="8"/>
      <c r="H96" s="8" t="s">
        <v>31</v>
      </c>
      <c r="I96" s="8" t="s">
        <v>103</v>
      </c>
      <c r="J96" s="8"/>
      <c r="K96" s="8" t="s">
        <v>31</v>
      </c>
      <c r="L96" s="8" t="s">
        <v>31</v>
      </c>
      <c r="M96" s="8" t="s">
        <v>31</v>
      </c>
      <c r="N96" s="8"/>
      <c r="O96" s="8"/>
      <c r="P96" s="8"/>
      <c r="Q96" s="8"/>
      <c r="R96" s="7" t="s">
        <v>17</v>
      </c>
      <c r="S96" s="6"/>
      <c r="T96" s="142"/>
      <c r="V96" s="10"/>
      <c r="W96" s="7"/>
      <c r="X96" s="7"/>
      <c r="Y96" s="7"/>
      <c r="Z96" s="7"/>
      <c r="AA96" s="7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2:39" x14ac:dyDescent="0.25">
      <c r="B97" s="176" t="s">
        <v>53</v>
      </c>
      <c r="C97" s="141" t="s">
        <v>41</v>
      </c>
      <c r="D97" s="174" t="s">
        <v>66</v>
      </c>
      <c r="E97" s="176" t="s">
        <v>82</v>
      </c>
      <c r="F97" s="8"/>
      <c r="G97" s="8"/>
      <c r="H97" s="8" t="s">
        <v>31</v>
      </c>
      <c r="I97" s="8" t="s">
        <v>31</v>
      </c>
      <c r="J97" s="8" t="s">
        <v>31</v>
      </c>
      <c r="K97" s="8" t="s">
        <v>31</v>
      </c>
      <c r="L97" s="8"/>
      <c r="M97" s="8"/>
      <c r="N97" s="8"/>
      <c r="O97" s="8"/>
      <c r="P97" s="8"/>
      <c r="Q97" s="8"/>
      <c r="R97" s="7" t="s">
        <v>17</v>
      </c>
      <c r="S97" s="6"/>
      <c r="T97" s="142" t="s">
        <v>590</v>
      </c>
      <c r="V97" s="10"/>
      <c r="W97" s="7"/>
      <c r="X97" s="7"/>
      <c r="Y97" s="7"/>
      <c r="Z97" s="7"/>
      <c r="AA97" s="7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2:39" s="3" customFormat="1" x14ac:dyDescent="0.25">
      <c r="B98" s="173">
        <v>43921</v>
      </c>
      <c r="C98" s="173" t="s">
        <v>42</v>
      </c>
      <c r="D98" s="174" t="s">
        <v>67</v>
      </c>
      <c r="E98" s="176" t="s">
        <v>82</v>
      </c>
      <c r="F98" s="12" t="s">
        <v>31</v>
      </c>
      <c r="G98" s="8"/>
      <c r="H98" s="12" t="s">
        <v>31</v>
      </c>
      <c r="I98" s="174"/>
      <c r="J98" s="174" t="s">
        <v>31</v>
      </c>
      <c r="K98" s="8"/>
      <c r="L98" s="8"/>
      <c r="M98" s="8"/>
      <c r="N98" s="8"/>
      <c r="O98" s="8"/>
      <c r="P98" s="8"/>
      <c r="Q98" s="8"/>
      <c r="R98" s="7" t="s">
        <v>17</v>
      </c>
      <c r="S98" s="6"/>
      <c r="T98" s="142"/>
      <c r="V98" s="10"/>
      <c r="W98" s="6"/>
      <c r="X98" s="6"/>
      <c r="Y98" s="6"/>
      <c r="Z98" s="6"/>
      <c r="AA98" s="6"/>
      <c r="AB98" s="6"/>
      <c r="AC98" s="6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2:39" s="3" customFormat="1" x14ac:dyDescent="0.25">
      <c r="B99" s="173">
        <v>43922</v>
      </c>
      <c r="C99" s="173" t="s">
        <v>42</v>
      </c>
      <c r="D99" s="174" t="s">
        <v>68</v>
      </c>
      <c r="E99" s="176" t="s">
        <v>82</v>
      </c>
      <c r="F99" s="174" t="s">
        <v>31</v>
      </c>
      <c r="G99" s="8"/>
      <c r="H99" s="174" t="s">
        <v>31</v>
      </c>
      <c r="I99" s="174"/>
      <c r="J99" s="174" t="s">
        <v>31</v>
      </c>
      <c r="K99" s="8"/>
      <c r="L99" s="8"/>
      <c r="M99" s="8"/>
      <c r="N99" s="8"/>
      <c r="O99" s="8"/>
      <c r="P99" s="8"/>
      <c r="Q99" s="8"/>
      <c r="R99" s="6" t="s">
        <v>197</v>
      </c>
      <c r="S99" s="6"/>
      <c r="T99" s="142"/>
      <c r="V99" s="10"/>
      <c r="W99" s="6"/>
      <c r="X99" s="6"/>
      <c r="Y99" s="6"/>
      <c r="Z99" s="6"/>
      <c r="AA99" s="6"/>
      <c r="AB99" s="6"/>
      <c r="AC99" s="6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2:39" s="3" customFormat="1" x14ac:dyDescent="0.25">
      <c r="B100" s="173">
        <v>43929</v>
      </c>
      <c r="C100" s="173" t="s">
        <v>43</v>
      </c>
      <c r="D100" s="174" t="s">
        <v>69</v>
      </c>
      <c r="E100" s="176" t="s">
        <v>7</v>
      </c>
      <c r="F100" s="174" t="s">
        <v>31</v>
      </c>
      <c r="G100" s="8"/>
      <c r="H100" s="174" t="s">
        <v>31</v>
      </c>
      <c r="I100" s="174"/>
      <c r="J100" s="174" t="s">
        <v>31</v>
      </c>
      <c r="K100" s="174" t="s">
        <v>31</v>
      </c>
      <c r="L100" s="8"/>
      <c r="M100" s="8"/>
      <c r="N100" s="8"/>
      <c r="O100" s="8"/>
      <c r="P100" s="8"/>
      <c r="Q100" s="8"/>
      <c r="R100" s="6" t="s">
        <v>198</v>
      </c>
      <c r="S100" s="6"/>
      <c r="T100" s="142"/>
      <c r="V100" s="10"/>
      <c r="W100" s="6"/>
      <c r="X100" s="6"/>
      <c r="Y100" s="6"/>
      <c r="Z100" s="6"/>
      <c r="AA100" s="6"/>
      <c r="AB100" s="6"/>
      <c r="AC100" s="6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2:39" s="3" customFormat="1" x14ac:dyDescent="0.25">
      <c r="B101" s="176" t="s">
        <v>288</v>
      </c>
      <c r="C101" s="176" t="s">
        <v>43</v>
      </c>
      <c r="D101" s="172" t="s">
        <v>70</v>
      </c>
      <c r="E101" s="176" t="s">
        <v>7</v>
      </c>
      <c r="F101" s="8" t="s">
        <v>31</v>
      </c>
      <c r="G101" s="8"/>
      <c r="H101" s="8" t="s">
        <v>31</v>
      </c>
      <c r="I101" s="8" t="s">
        <v>31</v>
      </c>
      <c r="J101" s="8" t="s">
        <v>31</v>
      </c>
      <c r="K101" s="8" t="s">
        <v>31</v>
      </c>
      <c r="L101" s="8"/>
      <c r="M101" s="8" t="s">
        <v>31</v>
      </c>
      <c r="N101" s="8"/>
      <c r="O101" s="8"/>
      <c r="P101" s="8"/>
      <c r="Q101" s="8"/>
      <c r="R101" s="6" t="s">
        <v>258</v>
      </c>
      <c r="S101" s="6"/>
      <c r="T101" s="142" t="s">
        <v>591</v>
      </c>
      <c r="V101" s="173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</row>
    <row r="102" spans="2:39" s="3" customFormat="1" x14ac:dyDescent="0.25">
      <c r="B102" s="176" t="s">
        <v>289</v>
      </c>
      <c r="C102" s="176" t="s">
        <v>43</v>
      </c>
      <c r="D102" s="172" t="s">
        <v>70</v>
      </c>
      <c r="E102" s="176" t="s">
        <v>7</v>
      </c>
      <c r="F102" s="8" t="s">
        <v>31</v>
      </c>
      <c r="G102" s="8"/>
      <c r="H102" s="8" t="s">
        <v>31</v>
      </c>
      <c r="I102" s="8" t="s">
        <v>103</v>
      </c>
      <c r="J102" s="8" t="s">
        <v>31</v>
      </c>
      <c r="K102" s="8"/>
      <c r="L102" s="8"/>
      <c r="M102" s="8" t="s">
        <v>31</v>
      </c>
      <c r="N102" s="8"/>
      <c r="O102" s="8"/>
      <c r="P102" s="8"/>
      <c r="Q102" s="8"/>
      <c r="R102" s="6" t="s">
        <v>259</v>
      </c>
      <c r="S102" s="6"/>
      <c r="T102" s="142"/>
      <c r="V102" s="10"/>
      <c r="W102" s="6"/>
      <c r="X102" s="6"/>
      <c r="Y102" s="6"/>
      <c r="Z102" s="6"/>
      <c r="AA102" s="6"/>
      <c r="AB102" s="6"/>
      <c r="AC102" s="6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2:39" x14ac:dyDescent="0.25">
      <c r="B103" s="173">
        <v>43931</v>
      </c>
      <c r="C103" s="10" t="s">
        <v>44</v>
      </c>
      <c r="D103" s="174" t="s">
        <v>71</v>
      </c>
      <c r="E103" s="176" t="s">
        <v>7</v>
      </c>
      <c r="F103" s="174" t="s">
        <v>31</v>
      </c>
      <c r="G103" s="8"/>
      <c r="H103" s="174" t="s">
        <v>31</v>
      </c>
      <c r="I103" s="174"/>
      <c r="J103" s="174" t="s">
        <v>31</v>
      </c>
      <c r="K103" s="3"/>
      <c r="L103" s="8"/>
      <c r="M103" s="8"/>
      <c r="N103" s="8"/>
      <c r="O103" s="8"/>
      <c r="P103" s="8"/>
      <c r="Q103" s="8"/>
      <c r="R103" s="6" t="s">
        <v>197</v>
      </c>
      <c r="S103" s="6"/>
      <c r="T103" s="142"/>
      <c r="V103" s="10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2:39" x14ac:dyDescent="0.25">
      <c r="B104" s="173" t="s">
        <v>310</v>
      </c>
      <c r="C104" s="173" t="s">
        <v>346</v>
      </c>
      <c r="D104" s="174" t="s">
        <v>311</v>
      </c>
      <c r="E104" s="176" t="s">
        <v>312</v>
      </c>
      <c r="F104" s="12" t="s">
        <v>31</v>
      </c>
      <c r="G104" s="8"/>
      <c r="H104" s="174" t="s">
        <v>31</v>
      </c>
      <c r="I104" s="174"/>
      <c r="J104" s="174"/>
      <c r="K104" s="3"/>
      <c r="L104" s="8"/>
      <c r="M104" s="8" t="s">
        <v>31</v>
      </c>
      <c r="N104" s="8" t="s">
        <v>31</v>
      </c>
      <c r="O104" s="8"/>
      <c r="P104" s="8"/>
      <c r="Q104" s="8"/>
      <c r="R104" s="142" t="s">
        <v>153</v>
      </c>
      <c r="S104" s="6"/>
      <c r="T104" s="142" t="s">
        <v>592</v>
      </c>
      <c r="V104" s="173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2:39" x14ac:dyDescent="0.25">
      <c r="B105" s="173" t="s">
        <v>309</v>
      </c>
      <c r="C105" s="173" t="s">
        <v>45</v>
      </c>
      <c r="D105" s="172" t="s">
        <v>72</v>
      </c>
      <c r="E105" s="176" t="s">
        <v>73</v>
      </c>
      <c r="F105" s="174">
        <v>2</v>
      </c>
      <c r="G105" s="8"/>
      <c r="H105" s="174" t="s">
        <v>31</v>
      </c>
      <c r="I105" s="174"/>
      <c r="J105" s="174"/>
      <c r="K105" s="3"/>
      <c r="L105" s="8"/>
      <c r="M105" s="8" t="s">
        <v>31</v>
      </c>
      <c r="N105" s="8" t="s">
        <v>31</v>
      </c>
      <c r="O105" s="8" t="s">
        <v>31</v>
      </c>
      <c r="P105" s="8"/>
      <c r="Q105" s="8"/>
      <c r="R105" s="142" t="s">
        <v>153</v>
      </c>
      <c r="S105" s="6"/>
      <c r="T105" s="142" t="s">
        <v>593</v>
      </c>
      <c r="V105" s="10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2:39" x14ac:dyDescent="0.25">
      <c r="B106" s="173" t="s">
        <v>290</v>
      </c>
      <c r="C106" s="173" t="s">
        <v>45</v>
      </c>
      <c r="D106" s="172" t="s">
        <v>72</v>
      </c>
      <c r="E106" s="176" t="s">
        <v>73</v>
      </c>
      <c r="F106" s="174">
        <v>2</v>
      </c>
      <c r="G106" s="8"/>
      <c r="H106" s="174" t="s">
        <v>31</v>
      </c>
      <c r="I106" s="174"/>
      <c r="J106" s="174"/>
      <c r="K106" s="174"/>
      <c r="L106" s="174"/>
      <c r="M106" s="174" t="s">
        <v>31</v>
      </c>
      <c r="N106" s="174" t="s">
        <v>31</v>
      </c>
      <c r="O106" s="174" t="s">
        <v>31</v>
      </c>
      <c r="P106" s="8"/>
      <c r="Q106" s="174"/>
      <c r="R106" s="7" t="s">
        <v>259</v>
      </c>
      <c r="S106" s="9" t="s">
        <v>31</v>
      </c>
      <c r="T106" s="142" t="s">
        <v>602</v>
      </c>
      <c r="V106" s="10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2:39" x14ac:dyDescent="0.25">
      <c r="B107" s="176" t="s">
        <v>54</v>
      </c>
      <c r="C107" s="173" t="s">
        <v>45</v>
      </c>
      <c r="D107" s="172" t="s">
        <v>72</v>
      </c>
      <c r="E107" s="176" t="s">
        <v>73</v>
      </c>
      <c r="F107" s="8">
        <v>2</v>
      </c>
      <c r="G107" s="8"/>
      <c r="H107" s="8" t="s">
        <v>31</v>
      </c>
      <c r="I107" s="8"/>
      <c r="J107" s="8"/>
      <c r="K107" s="8"/>
      <c r="L107" s="8" t="s">
        <v>31</v>
      </c>
      <c r="M107" s="8" t="s">
        <v>31</v>
      </c>
      <c r="N107" s="8" t="s">
        <v>31</v>
      </c>
      <c r="O107" s="8" t="s">
        <v>31</v>
      </c>
      <c r="P107" s="8"/>
      <c r="Q107" s="8"/>
      <c r="R107" s="7" t="s">
        <v>272</v>
      </c>
      <c r="S107" s="9" t="s">
        <v>31</v>
      </c>
      <c r="T107" s="142" t="s">
        <v>603</v>
      </c>
      <c r="V107" s="173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2:39" x14ac:dyDescent="0.25">
      <c r="B108" s="17"/>
      <c r="C108" s="6"/>
      <c r="D108" s="6"/>
      <c r="E108" s="6"/>
      <c r="F108" s="6"/>
      <c r="G108" s="6"/>
      <c r="H108" s="6"/>
      <c r="I108" s="7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142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2:39" x14ac:dyDescent="0.25">
      <c r="B109" s="18" t="s">
        <v>469</v>
      </c>
      <c r="C109" s="6"/>
      <c r="D109" s="6"/>
      <c r="E109" s="6"/>
      <c r="F109" s="6"/>
      <c r="G109" s="6"/>
      <c r="H109" s="6"/>
      <c r="I109" s="7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142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2:39" s="3" customFormat="1" x14ac:dyDescent="0.25">
      <c r="B110" s="176" t="s">
        <v>91</v>
      </c>
      <c r="C110" s="173" t="s">
        <v>371</v>
      </c>
      <c r="D110" s="172" t="s">
        <v>95</v>
      </c>
      <c r="E110" s="176" t="s">
        <v>110</v>
      </c>
      <c r="F110" s="174" t="s">
        <v>31</v>
      </c>
      <c r="G110" s="8" t="s">
        <v>31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7" t="s">
        <v>17</v>
      </c>
      <c r="S110" s="7"/>
      <c r="T110" s="142"/>
      <c r="V110" s="173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2:39" s="3" customFormat="1" x14ac:dyDescent="0.25">
      <c r="B111" s="176" t="s">
        <v>92</v>
      </c>
      <c r="C111" s="173" t="s">
        <v>371</v>
      </c>
      <c r="D111" s="172" t="s">
        <v>96</v>
      </c>
      <c r="E111" s="176" t="s">
        <v>99</v>
      </c>
      <c r="F111" s="8" t="s">
        <v>31</v>
      </c>
      <c r="G111" s="8" t="s">
        <v>31</v>
      </c>
      <c r="H111" s="8"/>
      <c r="I111" s="8" t="s">
        <v>103</v>
      </c>
      <c r="J111" s="8" t="s">
        <v>103</v>
      </c>
      <c r="K111" s="8"/>
      <c r="L111" s="8"/>
      <c r="M111" s="8"/>
      <c r="N111" s="8"/>
      <c r="O111" s="8"/>
      <c r="P111" s="8"/>
      <c r="Q111" s="8"/>
      <c r="R111" s="7" t="s">
        <v>17</v>
      </c>
      <c r="S111" s="7"/>
      <c r="T111" s="142" t="s">
        <v>596</v>
      </c>
      <c r="V111" s="173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2:39" s="3" customFormat="1" x14ac:dyDescent="0.25">
      <c r="B112" s="176" t="s">
        <v>93</v>
      </c>
      <c r="C112" s="173" t="s">
        <v>372</v>
      </c>
      <c r="D112" s="172" t="s">
        <v>97</v>
      </c>
      <c r="E112" s="176" t="s">
        <v>100</v>
      </c>
      <c r="F112" s="8" t="s">
        <v>31</v>
      </c>
      <c r="G112" s="8" t="s">
        <v>31</v>
      </c>
      <c r="H112" s="8"/>
      <c r="I112" s="8" t="s">
        <v>103</v>
      </c>
      <c r="J112" s="8" t="s">
        <v>103</v>
      </c>
      <c r="K112" s="8"/>
      <c r="L112" s="8"/>
      <c r="M112" s="8"/>
      <c r="N112" s="8"/>
      <c r="O112" s="8"/>
      <c r="P112" s="8"/>
      <c r="Q112" s="8"/>
      <c r="R112" s="7" t="s">
        <v>17</v>
      </c>
      <c r="S112" s="7"/>
      <c r="T112" s="142" t="s">
        <v>597</v>
      </c>
      <c r="V112" s="173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2:39" s="3" customFormat="1" x14ac:dyDescent="0.25">
      <c r="B113" s="176" t="s">
        <v>313</v>
      </c>
      <c r="C113" s="173" t="s">
        <v>373</v>
      </c>
      <c r="D113" s="172" t="s">
        <v>316</v>
      </c>
      <c r="E113" s="176" t="s">
        <v>101</v>
      </c>
      <c r="F113" s="8">
        <v>2</v>
      </c>
      <c r="G113" s="8"/>
      <c r="H113" s="8" t="s">
        <v>31</v>
      </c>
      <c r="I113" s="8" t="s">
        <v>103</v>
      </c>
      <c r="J113" s="8" t="s">
        <v>31</v>
      </c>
      <c r="K113" s="8"/>
      <c r="L113" s="8"/>
      <c r="M113" s="8" t="s">
        <v>31</v>
      </c>
      <c r="N113" s="8" t="s">
        <v>297</v>
      </c>
      <c r="O113" s="8"/>
      <c r="P113" s="8"/>
      <c r="Q113" s="8"/>
      <c r="R113" s="7" t="s">
        <v>153</v>
      </c>
      <c r="S113" s="7"/>
      <c r="T113" s="142" t="s">
        <v>598</v>
      </c>
      <c r="V113" s="173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2:39" s="3" customFormat="1" x14ac:dyDescent="0.25">
      <c r="B114" s="176" t="s">
        <v>94</v>
      </c>
      <c r="C114" s="173" t="s">
        <v>374</v>
      </c>
      <c r="D114" s="172" t="s">
        <v>98</v>
      </c>
      <c r="E114" s="176" t="s">
        <v>101</v>
      </c>
      <c r="F114" s="8">
        <v>2</v>
      </c>
      <c r="G114" s="8"/>
      <c r="H114" s="8" t="s">
        <v>31</v>
      </c>
      <c r="I114" s="8" t="s">
        <v>31</v>
      </c>
      <c r="J114" s="8" t="s">
        <v>31</v>
      </c>
      <c r="K114" s="8"/>
      <c r="L114" s="8"/>
      <c r="M114" s="8" t="s">
        <v>31</v>
      </c>
      <c r="N114" s="8" t="s">
        <v>31</v>
      </c>
      <c r="O114" s="8" t="s">
        <v>31</v>
      </c>
      <c r="P114" s="8"/>
      <c r="Q114" s="8"/>
      <c r="R114" s="7" t="s">
        <v>17</v>
      </c>
      <c r="S114" s="7"/>
      <c r="T114" s="142"/>
      <c r="V114" s="173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2:39" x14ac:dyDescent="0.25">
      <c r="B115" s="176" t="s">
        <v>367</v>
      </c>
      <c r="C115" s="173" t="s">
        <v>375</v>
      </c>
      <c r="D115" s="15" t="s">
        <v>368</v>
      </c>
      <c r="E115" s="16" t="s">
        <v>101</v>
      </c>
      <c r="F115" s="9">
        <v>2</v>
      </c>
      <c r="G115" s="9"/>
      <c r="H115" s="9" t="s">
        <v>31</v>
      </c>
      <c r="I115" s="8" t="s">
        <v>31</v>
      </c>
      <c r="J115" s="9" t="s">
        <v>31</v>
      </c>
      <c r="K115" s="9"/>
      <c r="L115" s="9"/>
      <c r="M115" s="9" t="s">
        <v>31</v>
      </c>
      <c r="N115" s="9" t="s">
        <v>31</v>
      </c>
      <c r="O115" s="9" t="s">
        <v>31</v>
      </c>
      <c r="P115" s="9"/>
      <c r="Q115" s="9"/>
      <c r="R115" s="7" t="s">
        <v>153</v>
      </c>
      <c r="S115" s="6"/>
      <c r="T115" s="142" t="s">
        <v>594</v>
      </c>
      <c r="V115" s="10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2:39" x14ac:dyDescent="0.25">
      <c r="B116" s="176" t="s">
        <v>314</v>
      </c>
      <c r="C116" s="173" t="s">
        <v>375</v>
      </c>
      <c r="D116" s="15" t="s">
        <v>315</v>
      </c>
      <c r="E116" s="16" t="s">
        <v>101</v>
      </c>
      <c r="F116" s="9">
        <v>2</v>
      </c>
      <c r="G116" s="9"/>
      <c r="H116" s="9" t="s">
        <v>31</v>
      </c>
      <c r="I116" s="8" t="s">
        <v>31</v>
      </c>
      <c r="J116" s="9" t="s">
        <v>31</v>
      </c>
      <c r="K116" s="9"/>
      <c r="L116" s="9"/>
      <c r="M116" s="9" t="s">
        <v>31</v>
      </c>
      <c r="N116" s="9" t="s">
        <v>31</v>
      </c>
      <c r="O116" s="9" t="s">
        <v>31</v>
      </c>
      <c r="P116" s="9"/>
      <c r="Q116" s="9"/>
      <c r="R116" s="7" t="s">
        <v>153</v>
      </c>
      <c r="S116" s="6"/>
      <c r="T116" s="142" t="s">
        <v>599</v>
      </c>
      <c r="V116" s="10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2:39" x14ac:dyDescent="0.25">
      <c r="B117" s="176" t="s">
        <v>317</v>
      </c>
      <c r="C117" s="173" t="s">
        <v>375</v>
      </c>
      <c r="D117" s="15" t="s">
        <v>319</v>
      </c>
      <c r="E117" s="176" t="s">
        <v>318</v>
      </c>
      <c r="F117" s="9">
        <v>2</v>
      </c>
      <c r="G117" s="9"/>
      <c r="H117" s="9" t="s">
        <v>31</v>
      </c>
      <c r="I117" s="8" t="s">
        <v>31</v>
      </c>
      <c r="J117" s="9" t="s">
        <v>31</v>
      </c>
      <c r="K117" s="9"/>
      <c r="L117" s="9"/>
      <c r="M117" s="9" t="s">
        <v>31</v>
      </c>
      <c r="N117" s="9" t="s">
        <v>31</v>
      </c>
      <c r="O117" s="9" t="s">
        <v>31</v>
      </c>
      <c r="P117" s="9"/>
      <c r="Q117" s="9"/>
      <c r="R117" s="7" t="s">
        <v>153</v>
      </c>
      <c r="S117" s="6"/>
      <c r="T117" s="142" t="s">
        <v>595</v>
      </c>
      <c r="V117" s="10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2:39" s="3" customFormat="1" x14ac:dyDescent="0.25">
      <c r="B118" s="18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142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2:39" x14ac:dyDescent="0.25">
      <c r="B119" s="18" t="s">
        <v>470</v>
      </c>
      <c r="C119" s="6"/>
      <c r="D119" s="6"/>
      <c r="E119" s="6"/>
      <c r="F119" s="6"/>
      <c r="G119" s="6"/>
      <c r="H119" s="6"/>
      <c r="I119" s="7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142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2:39" x14ac:dyDescent="0.25">
      <c r="B120" s="176" t="s">
        <v>113</v>
      </c>
      <c r="C120" s="176" t="s">
        <v>106</v>
      </c>
      <c r="D120" s="172" t="s">
        <v>111</v>
      </c>
      <c r="E120" s="13" t="s">
        <v>109</v>
      </c>
      <c r="F120" s="8"/>
      <c r="G120" s="8"/>
      <c r="H120" s="8" t="s">
        <v>31</v>
      </c>
      <c r="I120" s="8"/>
      <c r="J120" s="8"/>
      <c r="K120" s="8" t="s">
        <v>31</v>
      </c>
      <c r="L120" s="8"/>
      <c r="M120" s="8"/>
      <c r="N120" s="8"/>
      <c r="O120" s="8"/>
      <c r="P120" s="8" t="s">
        <v>31</v>
      </c>
      <c r="Q120" s="8"/>
      <c r="R120" s="7" t="s">
        <v>153</v>
      </c>
      <c r="S120" s="8" t="s">
        <v>31</v>
      </c>
      <c r="T120" s="142" t="s">
        <v>604</v>
      </c>
      <c r="V120" s="10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2:39" x14ac:dyDescent="0.25">
      <c r="B121" s="10" t="s">
        <v>142</v>
      </c>
      <c r="C121" s="176" t="s">
        <v>106</v>
      </c>
      <c r="D121" s="172" t="s">
        <v>112</v>
      </c>
      <c r="E121" s="176" t="s">
        <v>109</v>
      </c>
      <c r="F121" s="8" t="s">
        <v>31</v>
      </c>
      <c r="G121" s="8"/>
      <c r="H121" s="8" t="s">
        <v>31</v>
      </c>
      <c r="I121" s="8"/>
      <c r="J121" s="8"/>
      <c r="K121" s="8" t="s">
        <v>31</v>
      </c>
      <c r="L121" s="8" t="s">
        <v>31</v>
      </c>
      <c r="M121" s="8"/>
      <c r="N121" s="8"/>
      <c r="O121" s="8"/>
      <c r="P121" s="8"/>
      <c r="Q121" s="8"/>
      <c r="R121" s="6" t="s">
        <v>271</v>
      </c>
      <c r="S121" s="6"/>
      <c r="T121" s="142"/>
      <c r="V121" s="10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2:39" x14ac:dyDescent="0.25">
      <c r="B122" s="176" t="s">
        <v>104</v>
      </c>
      <c r="C122" s="176" t="s">
        <v>106</v>
      </c>
      <c r="D122" s="172" t="s">
        <v>112</v>
      </c>
      <c r="E122" s="13" t="s">
        <v>109</v>
      </c>
      <c r="F122" s="8" t="s">
        <v>31</v>
      </c>
      <c r="G122" s="8"/>
      <c r="H122" s="8" t="s">
        <v>31</v>
      </c>
      <c r="I122" s="8"/>
      <c r="J122" s="8"/>
      <c r="K122" s="8" t="s">
        <v>31</v>
      </c>
      <c r="L122" s="8" t="s">
        <v>31</v>
      </c>
      <c r="M122" s="8"/>
      <c r="N122" s="8"/>
      <c r="O122" s="8"/>
      <c r="P122" s="8" t="s">
        <v>31</v>
      </c>
      <c r="Q122" s="8"/>
      <c r="R122" s="7" t="s">
        <v>17</v>
      </c>
      <c r="T122" s="324"/>
      <c r="V122" s="10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2:39" x14ac:dyDescent="0.25">
      <c r="B123" s="176" t="s">
        <v>105</v>
      </c>
      <c r="C123" s="173" t="s">
        <v>107</v>
      </c>
      <c r="D123" s="172" t="s">
        <v>114</v>
      </c>
      <c r="E123" s="13" t="s">
        <v>109</v>
      </c>
      <c r="F123" s="8" t="s">
        <v>31</v>
      </c>
      <c r="G123" s="8"/>
      <c r="H123" s="8" t="s">
        <v>31</v>
      </c>
      <c r="I123" s="8"/>
      <c r="J123" s="8"/>
      <c r="K123" s="8" t="s">
        <v>31</v>
      </c>
      <c r="L123" s="8" t="s">
        <v>31</v>
      </c>
      <c r="M123" s="8"/>
      <c r="N123" s="8"/>
      <c r="O123" s="8"/>
      <c r="P123" s="8"/>
      <c r="Q123" s="8"/>
      <c r="R123" s="7" t="s">
        <v>17</v>
      </c>
      <c r="S123" s="8" t="s">
        <v>31</v>
      </c>
      <c r="T123" s="142" t="s">
        <v>605</v>
      </c>
      <c r="V123" s="10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2:39" x14ac:dyDescent="0.25">
      <c r="B124" s="176" t="s">
        <v>326</v>
      </c>
      <c r="C124" s="176" t="s">
        <v>108</v>
      </c>
      <c r="D124" s="172" t="s">
        <v>115</v>
      </c>
      <c r="E124" s="13" t="s">
        <v>109</v>
      </c>
      <c r="F124" s="8" t="s">
        <v>31</v>
      </c>
      <c r="G124" s="8"/>
      <c r="H124" s="8" t="s">
        <v>31</v>
      </c>
      <c r="I124" s="8"/>
      <c r="J124" s="8" t="s">
        <v>308</v>
      </c>
      <c r="K124" s="8" t="s">
        <v>31</v>
      </c>
      <c r="L124" s="8" t="s">
        <v>31</v>
      </c>
      <c r="M124" s="8" t="s">
        <v>31</v>
      </c>
      <c r="N124" s="8"/>
      <c r="O124" s="8"/>
      <c r="P124" s="8" t="s">
        <v>31</v>
      </c>
      <c r="Q124" s="142" t="s">
        <v>564</v>
      </c>
      <c r="R124" s="7" t="s">
        <v>153</v>
      </c>
      <c r="S124" s="6"/>
      <c r="T124" s="142" t="s">
        <v>600</v>
      </c>
      <c r="V124" s="10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2:39" x14ac:dyDescent="0.25">
      <c r="B125" s="176" t="s">
        <v>293</v>
      </c>
      <c r="C125" s="176" t="s">
        <v>108</v>
      </c>
      <c r="D125" s="172" t="s">
        <v>115</v>
      </c>
      <c r="E125" s="176" t="s">
        <v>109</v>
      </c>
      <c r="F125" s="8" t="s">
        <v>31</v>
      </c>
      <c r="G125" s="8"/>
      <c r="H125" s="8" t="s">
        <v>31</v>
      </c>
      <c r="I125" s="8"/>
      <c r="J125" s="8" t="s">
        <v>308</v>
      </c>
      <c r="K125" s="8" t="s">
        <v>31</v>
      </c>
      <c r="L125" s="8" t="s">
        <v>31</v>
      </c>
      <c r="M125" s="8" t="s">
        <v>31</v>
      </c>
      <c r="N125" s="8"/>
      <c r="O125" s="8"/>
      <c r="P125" s="8" t="s">
        <v>31</v>
      </c>
      <c r="Q125" s="142" t="s">
        <v>564</v>
      </c>
      <c r="R125" s="6" t="s">
        <v>273</v>
      </c>
      <c r="S125" s="8" t="s">
        <v>31</v>
      </c>
      <c r="T125" s="142" t="s">
        <v>606</v>
      </c>
      <c r="V125" s="10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2:39" x14ac:dyDescent="0.25">
      <c r="B126" s="6"/>
      <c r="C126" s="6"/>
      <c r="D126" s="6"/>
      <c r="E126" s="6"/>
      <c r="F126" s="6"/>
      <c r="G126" s="6"/>
      <c r="H126" s="6"/>
      <c r="I126" s="7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142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2:39" x14ac:dyDescent="0.25">
      <c r="B127" s="6" t="s">
        <v>148</v>
      </c>
      <c r="C127" s="6"/>
      <c r="D127" s="6"/>
      <c r="E127" s="6"/>
      <c r="F127" s="6"/>
      <c r="G127" s="6"/>
      <c r="H127" s="6"/>
      <c r="I127" s="7"/>
      <c r="J127" s="6"/>
      <c r="K127" s="6"/>
      <c r="L127" s="6"/>
      <c r="M127" s="6"/>
      <c r="N127" s="6"/>
      <c r="O127" s="6"/>
      <c r="P127" s="6"/>
      <c r="Q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2:39" x14ac:dyDescent="0.25">
      <c r="B128" s="13" t="s">
        <v>150</v>
      </c>
      <c r="C128" s="6"/>
      <c r="D128" s="6"/>
      <c r="E128" s="6"/>
      <c r="F128" s="6"/>
      <c r="G128" s="6"/>
      <c r="H128" s="6"/>
      <c r="I128" s="7"/>
      <c r="J128" s="6"/>
      <c r="K128" s="6"/>
      <c r="L128" s="6"/>
      <c r="M128" s="6"/>
      <c r="N128" s="6"/>
      <c r="O128" s="6"/>
      <c r="P128" s="6"/>
      <c r="Q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2:39" x14ac:dyDescent="0.25">
      <c r="B129" s="13" t="s">
        <v>322</v>
      </c>
      <c r="C129" s="6"/>
      <c r="D129" s="6"/>
      <c r="E129" s="6"/>
      <c r="F129" s="6"/>
      <c r="G129" s="6"/>
      <c r="H129" s="6"/>
      <c r="I129" s="7"/>
      <c r="J129" s="6"/>
      <c r="K129" s="6"/>
      <c r="L129" s="6"/>
      <c r="M129" s="6"/>
      <c r="N129" s="6"/>
      <c r="O129" s="6"/>
      <c r="P129" s="6"/>
      <c r="Q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2:39" x14ac:dyDescent="0.25">
      <c r="B130" s="6" t="s">
        <v>152</v>
      </c>
      <c r="C130" s="6"/>
      <c r="D130" s="6"/>
      <c r="E130" s="6"/>
      <c r="F130" s="6"/>
      <c r="G130" s="6"/>
      <c r="H130" s="6"/>
      <c r="I130" s="7"/>
      <c r="J130" s="6"/>
      <c r="K130" s="6"/>
      <c r="L130" s="6"/>
      <c r="M130" s="6"/>
      <c r="N130" s="6"/>
      <c r="O130" s="6"/>
      <c r="P130" s="6"/>
      <c r="Q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2:39" x14ac:dyDescent="0.25">
      <c r="B131" s="6" t="s">
        <v>561</v>
      </c>
    </row>
    <row r="132" spans="2:39" x14ac:dyDescent="0.25">
      <c r="B132" s="6" t="s">
        <v>102</v>
      </c>
    </row>
    <row r="133" spans="2:39" x14ac:dyDescent="0.25">
      <c r="B133" s="6" t="s">
        <v>378</v>
      </c>
    </row>
    <row r="134" spans="2:39" x14ac:dyDescent="0.25">
      <c r="B134" s="6" t="s">
        <v>32</v>
      </c>
    </row>
    <row r="135" spans="2:39" x14ac:dyDescent="0.25">
      <c r="B135" s="6" t="s">
        <v>277</v>
      </c>
    </row>
    <row r="136" spans="2:39" x14ac:dyDescent="0.25">
      <c r="B136" s="34"/>
      <c r="C136" s="143"/>
      <c r="D136" s="3"/>
      <c r="E136" s="3"/>
      <c r="F136" s="7"/>
      <c r="G136" s="3"/>
      <c r="H136" s="3"/>
      <c r="J136" s="3"/>
      <c r="K136" s="3"/>
      <c r="L136" s="3"/>
      <c r="M136" s="3"/>
      <c r="N136" s="3"/>
      <c r="O136" s="3"/>
    </row>
    <row r="137" spans="2:39" x14ac:dyDescent="0.25">
      <c r="B137" s="7"/>
      <c r="C137" s="8"/>
      <c r="D137" s="8"/>
      <c r="E137" s="8"/>
      <c r="F137" s="7"/>
      <c r="G137" s="3"/>
      <c r="H137" s="3"/>
      <c r="J137" s="3"/>
      <c r="K137" s="3"/>
      <c r="L137" s="3"/>
      <c r="M137" s="3"/>
      <c r="N137" s="3"/>
      <c r="O137" s="3"/>
    </row>
    <row r="138" spans="2:39" x14ac:dyDescent="0.25">
      <c r="B138" s="8"/>
      <c r="C138" s="8"/>
      <c r="D138" s="8"/>
      <c r="E138" s="8"/>
      <c r="F138" s="7"/>
      <c r="G138" s="3"/>
      <c r="H138" s="3"/>
      <c r="J138" s="3"/>
      <c r="K138" s="3"/>
      <c r="L138" s="3"/>
      <c r="M138" s="3"/>
      <c r="N138" s="3"/>
      <c r="O138" s="3"/>
    </row>
    <row r="139" spans="2:39" x14ac:dyDescent="0.25">
      <c r="B139" s="8"/>
      <c r="C139" s="8"/>
      <c r="D139" s="8"/>
      <c r="E139" s="8"/>
      <c r="F139" s="7"/>
      <c r="G139" s="3"/>
      <c r="H139" s="3"/>
      <c r="J139" s="3"/>
      <c r="K139" s="3"/>
      <c r="L139" s="3"/>
      <c r="M139" s="3"/>
      <c r="N139" s="3"/>
      <c r="O139" s="3"/>
    </row>
    <row r="140" spans="2:39" x14ac:dyDescent="0.25">
      <c r="B140" s="8"/>
      <c r="C140" s="8"/>
      <c r="D140" s="8"/>
      <c r="E140" s="8"/>
      <c r="F140" s="3"/>
      <c r="G140" s="3"/>
      <c r="H140" s="3"/>
      <c r="J140" s="3"/>
      <c r="K140" s="3"/>
      <c r="L140" s="3"/>
      <c r="M140" s="3"/>
      <c r="N140" s="3"/>
      <c r="O140" s="3"/>
    </row>
    <row r="141" spans="2:39" x14ac:dyDescent="0.25">
      <c r="B141" s="8"/>
      <c r="C141" s="8"/>
      <c r="D141" s="8"/>
      <c r="E141" s="8"/>
      <c r="F141" s="3"/>
      <c r="G141" s="3"/>
      <c r="H141" s="3"/>
      <c r="J141" s="3"/>
      <c r="K141" s="3"/>
      <c r="L141" s="3"/>
      <c r="M141" s="3"/>
      <c r="N141" s="3"/>
      <c r="O141" s="3"/>
    </row>
    <row r="142" spans="2:39" x14ac:dyDescent="0.25">
      <c r="B142" s="8"/>
      <c r="C142" s="8"/>
      <c r="D142" s="8"/>
      <c r="E142" s="8"/>
      <c r="F142" s="3"/>
      <c r="G142" s="3"/>
      <c r="H142" s="3"/>
      <c r="J142" s="3"/>
      <c r="K142" s="3"/>
      <c r="L142" s="3"/>
      <c r="M142" s="3"/>
      <c r="N142" s="3"/>
      <c r="O142" s="3"/>
    </row>
    <row r="143" spans="2:39" x14ac:dyDescent="0.25">
      <c r="B143" s="8"/>
      <c r="C143" s="8"/>
      <c r="D143" s="8"/>
      <c r="E143" s="8"/>
      <c r="F143" s="3"/>
      <c r="G143" s="3"/>
      <c r="H143" s="3"/>
      <c r="J143" s="3"/>
      <c r="K143" s="3"/>
      <c r="L143" s="3"/>
      <c r="M143" s="3"/>
      <c r="N143" s="3"/>
      <c r="O143" s="3"/>
    </row>
    <row r="144" spans="2:39" x14ac:dyDescent="0.25">
      <c r="B144" s="8"/>
      <c r="C144" s="8"/>
      <c r="D144" s="8"/>
      <c r="E144" s="8"/>
      <c r="F144" s="3"/>
      <c r="G144" s="3"/>
      <c r="H144" s="3"/>
      <c r="J144" s="3"/>
      <c r="K144" s="3"/>
      <c r="L144" s="3"/>
      <c r="M144" s="3"/>
      <c r="N144" s="3"/>
      <c r="O144" s="3"/>
    </row>
    <row r="145" spans="2:15" x14ac:dyDescent="0.25">
      <c r="B145" s="8"/>
      <c r="C145" s="8"/>
      <c r="D145" s="8"/>
      <c r="E145" s="8"/>
      <c r="F145" s="3"/>
      <c r="G145" s="3"/>
      <c r="H145" s="3"/>
      <c r="J145" s="3"/>
      <c r="K145" s="3"/>
      <c r="L145" s="3"/>
      <c r="M145" s="3"/>
      <c r="N145" s="3"/>
      <c r="O145" s="3"/>
    </row>
    <row r="146" spans="2:15" x14ac:dyDescent="0.25">
      <c r="B146" s="8"/>
      <c r="C146" s="8"/>
      <c r="D146" s="8"/>
      <c r="E146" s="8"/>
      <c r="F146" s="3"/>
      <c r="G146" s="3"/>
      <c r="H146" s="3"/>
      <c r="J146" s="3"/>
      <c r="K146" s="3"/>
      <c r="L146" s="3"/>
      <c r="M146" s="3"/>
      <c r="N146" s="3"/>
      <c r="O146" s="3"/>
    </row>
    <row r="147" spans="2:15" x14ac:dyDescent="0.25">
      <c r="B147" s="3"/>
      <c r="C147" s="143"/>
      <c r="D147" s="3"/>
      <c r="E147" s="3"/>
      <c r="F147" s="3"/>
      <c r="G147" s="3"/>
      <c r="H147" s="3"/>
      <c r="J147" s="3"/>
      <c r="K147" s="3"/>
      <c r="L147" s="3"/>
      <c r="M147" s="3"/>
      <c r="N147" s="3"/>
      <c r="O147" s="3"/>
    </row>
    <row r="148" spans="2:15" x14ac:dyDescent="0.25">
      <c r="B148" s="3"/>
      <c r="C148" s="143"/>
      <c r="D148" s="3"/>
      <c r="E148" s="3"/>
      <c r="F148" s="3"/>
      <c r="G148" s="3"/>
      <c r="H148" s="3"/>
      <c r="J148" s="3"/>
      <c r="K148" s="3"/>
      <c r="L148" s="3"/>
      <c r="M148" s="3"/>
      <c r="N148" s="3"/>
      <c r="O148" s="3"/>
    </row>
    <row r="149" spans="2:15" x14ac:dyDescent="0.25">
      <c r="B149" s="3"/>
      <c r="C149" s="143"/>
      <c r="D149" s="3"/>
      <c r="E149" s="3"/>
      <c r="F149" s="3"/>
      <c r="G149" s="3"/>
      <c r="H149" s="3"/>
      <c r="J149" s="3"/>
      <c r="K149" s="3"/>
      <c r="L149" s="3"/>
      <c r="M149" s="3"/>
      <c r="N149" s="3"/>
      <c r="O149" s="3"/>
    </row>
  </sheetData>
  <sortState xmlns:xlrd2="http://schemas.microsoft.com/office/spreadsheetml/2017/richdata2" ref="B44:AF47">
    <sortCondition ref="B44:B47"/>
  </sortState>
  <pageMargins left="0.7" right="0.7" top="0.75" bottom="0.75" header="0.3" footer="0.3"/>
  <pageSetup scale="50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C80"/>
  <sheetViews>
    <sheetView zoomScale="90" zoomScaleNormal="90" workbookViewId="0"/>
  </sheetViews>
  <sheetFormatPr defaultRowHeight="15" customHeight="1" x14ac:dyDescent="0.25"/>
  <cols>
    <col min="1" max="1" width="3" customWidth="1"/>
    <col min="2" max="2" width="16.140625" customWidth="1"/>
    <col min="3" max="3" width="2.7109375" customWidth="1"/>
    <col min="4" max="10" width="9.28515625" bestFit="1" customWidth="1"/>
    <col min="11" max="11" width="10.5703125" customWidth="1"/>
    <col min="13" max="26" width="9.28515625" bestFit="1" customWidth="1"/>
    <col min="27" max="27" width="10.7109375" customWidth="1"/>
    <col min="28" max="37" width="9.28515625" bestFit="1" customWidth="1"/>
    <col min="38" max="38" width="10.42578125" bestFit="1" customWidth="1"/>
    <col min="39" max="40" width="9.28515625" bestFit="1" customWidth="1"/>
    <col min="41" max="41" width="10.140625" bestFit="1" customWidth="1"/>
    <col min="42" max="47" width="9.28515625" bestFit="1" customWidth="1"/>
  </cols>
  <sheetData>
    <row r="1" spans="2:22" ht="15" customHeight="1" x14ac:dyDescent="0.25">
      <c r="B1" s="34" t="s">
        <v>427</v>
      </c>
    </row>
    <row r="2" spans="2:22" ht="15" customHeight="1" x14ac:dyDescent="0.25">
      <c r="B2" s="34"/>
    </row>
    <row r="3" spans="2:22" ht="15" customHeight="1" x14ac:dyDescent="0.25">
      <c r="B3" s="7"/>
      <c r="D3" s="104" t="s">
        <v>211</v>
      </c>
      <c r="E3" s="104" t="s">
        <v>222</v>
      </c>
      <c r="F3" s="104" t="s">
        <v>232</v>
      </c>
      <c r="G3" s="104" t="s">
        <v>232</v>
      </c>
      <c r="H3" s="104" t="s">
        <v>224</v>
      </c>
      <c r="I3" s="120" t="s">
        <v>287</v>
      </c>
      <c r="J3" s="120" t="s">
        <v>287</v>
      </c>
      <c r="K3" s="104" t="s">
        <v>293</v>
      </c>
      <c r="L3" s="104" t="s">
        <v>293</v>
      </c>
      <c r="M3" s="120" t="s">
        <v>54</v>
      </c>
      <c r="N3" s="120" t="s">
        <v>54</v>
      </c>
      <c r="O3" s="104" t="s">
        <v>291</v>
      </c>
      <c r="P3" s="104" t="s">
        <v>291</v>
      </c>
      <c r="Q3" s="104" t="s">
        <v>292</v>
      </c>
      <c r="R3" s="104" t="s">
        <v>292</v>
      </c>
      <c r="S3" s="104" t="s">
        <v>76</v>
      </c>
      <c r="T3" s="104" t="s">
        <v>76</v>
      </c>
      <c r="U3" s="104" t="s">
        <v>142</v>
      </c>
      <c r="V3" s="104" t="s">
        <v>142</v>
      </c>
    </row>
    <row r="4" spans="2:22" ht="15" customHeight="1" x14ac:dyDescent="0.25">
      <c r="B4" s="35" t="s">
        <v>154</v>
      </c>
      <c r="D4" s="112"/>
      <c r="E4" s="112"/>
      <c r="F4" s="122" t="s">
        <v>233</v>
      </c>
      <c r="G4" s="122" t="s">
        <v>234</v>
      </c>
      <c r="H4" s="123"/>
      <c r="I4" s="122" t="s">
        <v>233</v>
      </c>
      <c r="J4" s="122" t="s">
        <v>234</v>
      </c>
      <c r="K4" s="122" t="s">
        <v>233</v>
      </c>
      <c r="L4" s="122" t="s">
        <v>234</v>
      </c>
      <c r="M4" s="122" t="s">
        <v>233</v>
      </c>
      <c r="N4" s="122" t="s">
        <v>234</v>
      </c>
      <c r="O4" s="122" t="s">
        <v>233</v>
      </c>
      <c r="P4" s="122" t="s">
        <v>234</v>
      </c>
      <c r="Q4" s="122" t="s">
        <v>233</v>
      </c>
      <c r="R4" s="122" t="s">
        <v>234</v>
      </c>
      <c r="S4" s="122" t="s">
        <v>233</v>
      </c>
      <c r="T4" s="122" t="s">
        <v>234</v>
      </c>
      <c r="U4" s="122" t="s">
        <v>233</v>
      </c>
      <c r="V4" s="122" t="s">
        <v>234</v>
      </c>
    </row>
    <row r="5" spans="2:22" ht="15" customHeight="1" x14ac:dyDescent="0.35">
      <c r="B5" s="37" t="s">
        <v>177</v>
      </c>
      <c r="D5" s="114">
        <v>36.96</v>
      </c>
      <c r="E5" s="114">
        <v>37.119999999999997</v>
      </c>
      <c r="F5" s="114">
        <v>36.06</v>
      </c>
      <c r="G5" s="114">
        <v>36.14</v>
      </c>
      <c r="H5" s="114">
        <v>36.57</v>
      </c>
      <c r="I5" s="114">
        <v>36.974499999999999</v>
      </c>
      <c r="J5" s="114">
        <v>36.622399999999999</v>
      </c>
      <c r="K5" s="114">
        <v>36.549999999999997</v>
      </c>
      <c r="L5" s="114">
        <v>37.146000000000001</v>
      </c>
      <c r="M5" s="114">
        <v>36.303199999999997</v>
      </c>
      <c r="N5" s="114">
        <v>36.642299999999999</v>
      </c>
      <c r="O5" s="114">
        <v>36.718000000000004</v>
      </c>
      <c r="P5" s="114">
        <v>35.936999999999998</v>
      </c>
      <c r="Q5" s="114">
        <v>36.399000000000001</v>
      </c>
      <c r="R5" s="114">
        <v>36.569000000000003</v>
      </c>
      <c r="S5" s="114">
        <v>36.090000000000003</v>
      </c>
      <c r="T5" s="114">
        <v>36.533999999999999</v>
      </c>
      <c r="U5" s="114">
        <v>37.421100000000003</v>
      </c>
      <c r="V5" s="114">
        <v>37.510300000000001</v>
      </c>
    </row>
    <row r="6" spans="2:22" ht="15" customHeight="1" x14ac:dyDescent="0.35">
      <c r="B6" s="40" t="s">
        <v>178</v>
      </c>
      <c r="D6" s="115" t="s">
        <v>153</v>
      </c>
      <c r="E6" s="114">
        <v>0.02</v>
      </c>
      <c r="F6" s="114">
        <v>4.3333333333333331E-3</v>
      </c>
      <c r="G6" s="114">
        <v>0</v>
      </c>
      <c r="H6" s="114">
        <v>0.03</v>
      </c>
      <c r="I6" s="114">
        <v>0</v>
      </c>
      <c r="J6" s="114">
        <v>3.8328000000000001E-2</v>
      </c>
      <c r="K6" s="114">
        <v>1.7000000000000001E-2</v>
      </c>
      <c r="L6" s="114">
        <v>2E-3</v>
      </c>
      <c r="M6" s="114">
        <v>0</v>
      </c>
      <c r="N6" s="114">
        <v>1.1906E-2</v>
      </c>
      <c r="O6" s="114">
        <v>3.5999999999999997E-2</v>
      </c>
      <c r="P6" s="114">
        <v>0</v>
      </c>
      <c r="Q6" s="114">
        <v>0.11799999999999999</v>
      </c>
      <c r="R6" s="114">
        <v>2E-3</v>
      </c>
      <c r="S6" s="114">
        <v>5.4333333333333338E-2</v>
      </c>
      <c r="T6" s="114">
        <v>8.0000000000000002E-3</v>
      </c>
      <c r="U6" s="114">
        <v>5.7289E-2</v>
      </c>
      <c r="V6" s="114">
        <v>3.6877E-2</v>
      </c>
    </row>
    <row r="7" spans="2:22" ht="15" customHeight="1" x14ac:dyDescent="0.35">
      <c r="B7" s="41" t="s">
        <v>179</v>
      </c>
      <c r="D7" s="114">
        <v>21.26</v>
      </c>
      <c r="E7" s="114">
        <v>20.45</v>
      </c>
      <c r="F7" s="114">
        <v>20.94</v>
      </c>
      <c r="G7" s="114">
        <v>21.01</v>
      </c>
      <c r="H7" s="114">
        <v>21.13</v>
      </c>
      <c r="I7" s="114">
        <v>20.700600000000001</v>
      </c>
      <c r="J7" s="114">
        <v>20.659800000000001</v>
      </c>
      <c r="K7" s="114">
        <v>20.937000000000001</v>
      </c>
      <c r="L7" s="114">
        <v>21.216999999999999</v>
      </c>
      <c r="M7" s="114">
        <v>20.4194</v>
      </c>
      <c r="N7" s="114">
        <v>20.4817</v>
      </c>
      <c r="O7" s="114">
        <v>20.829000000000001</v>
      </c>
      <c r="P7" s="114">
        <v>20.702999999999999</v>
      </c>
      <c r="Q7" s="114">
        <v>20.681999999999999</v>
      </c>
      <c r="R7" s="114">
        <v>20.916</v>
      </c>
      <c r="S7" s="114">
        <v>20.832333333333334</v>
      </c>
      <c r="T7" s="114">
        <v>20.998333333333331</v>
      </c>
      <c r="U7" s="114">
        <v>20.719000000000001</v>
      </c>
      <c r="V7" s="114">
        <v>20.8691</v>
      </c>
    </row>
    <row r="8" spans="2:22" ht="15" customHeight="1" x14ac:dyDescent="0.25">
      <c r="B8" s="43" t="s">
        <v>175</v>
      </c>
      <c r="D8" s="114">
        <v>32.32</v>
      </c>
      <c r="E8" s="114">
        <v>28.4</v>
      </c>
      <c r="F8" s="114">
        <v>32.44</v>
      </c>
      <c r="G8" s="114">
        <v>33.26</v>
      </c>
      <c r="H8" s="114">
        <v>31.7</v>
      </c>
      <c r="I8" s="114">
        <v>28.097899999999999</v>
      </c>
      <c r="J8" s="114">
        <v>27.102399999999999</v>
      </c>
      <c r="K8" s="114">
        <v>31.285</v>
      </c>
      <c r="L8" s="114">
        <v>31.114999999999998</v>
      </c>
      <c r="M8" s="114">
        <v>29.839400000000001</v>
      </c>
      <c r="N8" s="114">
        <v>29.7285</v>
      </c>
      <c r="O8" s="114">
        <v>30.777999999999999</v>
      </c>
      <c r="P8" s="114">
        <v>31.815000000000001</v>
      </c>
      <c r="Q8" s="114">
        <v>31.242000000000001</v>
      </c>
      <c r="R8" s="114">
        <v>32.256999999999998</v>
      </c>
      <c r="S8" s="114">
        <v>29.814000000000004</v>
      </c>
      <c r="T8" s="114">
        <v>32.007666666666665</v>
      </c>
      <c r="U8" s="114">
        <v>29.584299999999999</v>
      </c>
      <c r="V8" s="114">
        <v>32.719000000000001</v>
      </c>
    </row>
    <row r="9" spans="2:22" ht="15" customHeight="1" x14ac:dyDescent="0.25">
      <c r="B9" s="45" t="s">
        <v>155</v>
      </c>
      <c r="D9" s="114">
        <v>8.36</v>
      </c>
      <c r="E9" s="114">
        <v>9.99</v>
      </c>
      <c r="F9" s="114">
        <v>6.76</v>
      </c>
      <c r="G9" s="114">
        <v>6.96</v>
      </c>
      <c r="H9" s="114">
        <v>7.2</v>
      </c>
      <c r="I9" s="114">
        <v>11.1911</v>
      </c>
      <c r="J9" s="114">
        <v>12.213900000000001</v>
      </c>
      <c r="K9" s="114">
        <v>8.4260000000000002</v>
      </c>
      <c r="L9" s="114">
        <v>7.907</v>
      </c>
      <c r="M9" s="114">
        <v>7.9394099999999996</v>
      </c>
      <c r="N9" s="114">
        <v>8.6623199999999994</v>
      </c>
      <c r="O9" s="114">
        <v>7.1379999999999999</v>
      </c>
      <c r="P9" s="114">
        <v>7.4039999999999999</v>
      </c>
      <c r="Q9" s="114">
        <v>6.58</v>
      </c>
      <c r="R9" s="114">
        <v>6.7569999999999997</v>
      </c>
      <c r="S9" s="114">
        <v>9.766</v>
      </c>
      <c r="T9" s="114">
        <v>7.5116666666666667</v>
      </c>
      <c r="U9" s="114">
        <v>3.8366500000000001</v>
      </c>
      <c r="V9" s="114">
        <v>0.90785000000000005</v>
      </c>
    </row>
    <row r="10" spans="2:22" ht="15" customHeight="1" x14ac:dyDescent="0.25">
      <c r="B10" s="46" t="s">
        <v>156</v>
      </c>
      <c r="D10" s="114">
        <v>2.19</v>
      </c>
      <c r="E10" s="114">
        <v>1.75</v>
      </c>
      <c r="F10" s="114">
        <v>1.86</v>
      </c>
      <c r="G10" s="114">
        <v>2.15</v>
      </c>
      <c r="H10" s="114">
        <v>2.11</v>
      </c>
      <c r="I10" s="114">
        <v>1.7824</v>
      </c>
      <c r="J10" s="114">
        <v>1.4106399999999999</v>
      </c>
      <c r="K10" s="114">
        <v>2.089</v>
      </c>
      <c r="L10" s="114">
        <v>2.69</v>
      </c>
      <c r="M10" s="114">
        <v>2.89995</v>
      </c>
      <c r="N10" s="114">
        <v>2.47174</v>
      </c>
      <c r="O10" s="114">
        <v>2.137</v>
      </c>
      <c r="P10" s="114">
        <v>1.657</v>
      </c>
      <c r="Q10" s="114">
        <v>2.1230000000000002</v>
      </c>
      <c r="R10" s="114">
        <v>2.0409999999999999</v>
      </c>
      <c r="S10" s="114">
        <v>2.0626666666666669</v>
      </c>
      <c r="T10" s="114">
        <v>2.3096666666666663</v>
      </c>
      <c r="U10" s="114">
        <v>2.5230199999999998</v>
      </c>
      <c r="V10" s="114">
        <v>3.3258899999999998</v>
      </c>
    </row>
    <row r="11" spans="2:22" ht="15" customHeight="1" x14ac:dyDescent="0.25">
      <c r="B11" s="46" t="s">
        <v>157</v>
      </c>
      <c r="D11" s="114">
        <v>1.33</v>
      </c>
      <c r="E11" s="114">
        <v>1.68</v>
      </c>
      <c r="F11" s="114">
        <v>1.55</v>
      </c>
      <c r="G11" s="114">
        <v>1.55</v>
      </c>
      <c r="H11" s="114">
        <v>1.53</v>
      </c>
      <c r="I11" s="114">
        <v>1.2248000000000001</v>
      </c>
      <c r="J11" s="114">
        <v>1.2657099999999999</v>
      </c>
      <c r="K11" s="114">
        <v>1.468</v>
      </c>
      <c r="L11" s="114">
        <v>1.3340000000000001</v>
      </c>
      <c r="M11" s="114">
        <v>0.76548700000000003</v>
      </c>
      <c r="N11" s="114">
        <v>0.785663</v>
      </c>
      <c r="O11" s="114">
        <v>1.665</v>
      </c>
      <c r="P11" s="114">
        <v>1.36</v>
      </c>
      <c r="Q11" s="114">
        <v>1.5349999999999999</v>
      </c>
      <c r="R11" s="114">
        <v>1.179</v>
      </c>
      <c r="S11" s="114">
        <v>1.292</v>
      </c>
      <c r="T11" s="114">
        <v>1.0093333333333334</v>
      </c>
      <c r="U11" s="114">
        <v>4.7007500000000002</v>
      </c>
      <c r="V11" s="114">
        <v>3.8157000000000001</v>
      </c>
    </row>
    <row r="12" spans="2:22" ht="15" customHeight="1" x14ac:dyDescent="0.25">
      <c r="B12" s="43" t="s">
        <v>160</v>
      </c>
      <c r="D12" s="121">
        <f>SUM(D5:D11)</f>
        <v>102.41999999999999</v>
      </c>
      <c r="E12" s="121">
        <f t="shared" ref="E12:V12" si="0">SUM(E5:E11)</f>
        <v>99.410000000000011</v>
      </c>
      <c r="F12" s="121">
        <f t="shared" si="0"/>
        <v>99.614333333333335</v>
      </c>
      <c r="G12" s="121">
        <f t="shared" si="0"/>
        <v>101.07</v>
      </c>
      <c r="H12" s="121">
        <f t="shared" si="0"/>
        <v>100.27000000000001</v>
      </c>
      <c r="I12" s="121">
        <f t="shared" si="0"/>
        <v>99.971299999999999</v>
      </c>
      <c r="J12" s="121">
        <f t="shared" si="0"/>
        <v>99.313177999999994</v>
      </c>
      <c r="K12" s="121">
        <f t="shared" si="0"/>
        <v>100.77200000000001</v>
      </c>
      <c r="L12" s="121">
        <f t="shared" si="0"/>
        <v>101.411</v>
      </c>
      <c r="M12" s="121">
        <f t="shared" si="0"/>
        <v>98.16684699999999</v>
      </c>
      <c r="N12" s="121">
        <f t="shared" si="0"/>
        <v>98.784128999999993</v>
      </c>
      <c r="O12" s="121">
        <f t="shared" si="0"/>
        <v>99.301000000000016</v>
      </c>
      <c r="P12" s="121">
        <f t="shared" si="0"/>
        <v>98.875999999999991</v>
      </c>
      <c r="Q12" s="121">
        <f t="shared" si="0"/>
        <v>98.679000000000002</v>
      </c>
      <c r="R12" s="121">
        <f t="shared" si="0"/>
        <v>99.721000000000004</v>
      </c>
      <c r="S12" s="121">
        <f t="shared" si="0"/>
        <v>99.91133333333336</v>
      </c>
      <c r="T12" s="121">
        <f t="shared" si="0"/>
        <v>100.37866666666667</v>
      </c>
      <c r="U12" s="121">
        <f t="shared" si="0"/>
        <v>98.842109000000008</v>
      </c>
      <c r="V12" s="121">
        <f t="shared" si="0"/>
        <v>99.184717000000006</v>
      </c>
    </row>
    <row r="13" spans="2:22" ht="15" customHeight="1" x14ac:dyDescent="0.25">
      <c r="B13" s="5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2:22" ht="15" customHeight="1" x14ac:dyDescent="0.25">
      <c r="B14" s="18" t="s">
        <v>239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2:22" ht="15" customHeight="1" x14ac:dyDescent="0.25">
      <c r="B15" s="37" t="s">
        <v>161</v>
      </c>
      <c r="D15" s="116">
        <v>2.9505762714854757</v>
      </c>
      <c r="E15" s="116">
        <v>3.0290568654634931</v>
      </c>
      <c r="F15" s="116">
        <v>2.9548086476801574</v>
      </c>
      <c r="G15" s="116">
        <v>2.9300585610996062</v>
      </c>
      <c r="H15" s="116">
        <v>2.9662252804192311</v>
      </c>
      <c r="I15" s="116">
        <v>3.0080332954186439</v>
      </c>
      <c r="J15" s="116">
        <v>3.0037253090720344</v>
      </c>
      <c r="K15" s="116">
        <v>2.9607441262858676</v>
      </c>
      <c r="L15" s="116">
        <v>2.9722084914675486</v>
      </c>
      <c r="M15" s="116">
        <v>2.9932841643883159</v>
      </c>
      <c r="N15" s="116">
        <v>3.0065903473165068</v>
      </c>
      <c r="O15" s="116">
        <v>2.9957649314691452</v>
      </c>
      <c r="P15" s="116">
        <v>2.9681382240595982</v>
      </c>
      <c r="Q15" s="116">
        <v>2.990464447281957</v>
      </c>
      <c r="R15" s="116">
        <v>2.9824914463579062</v>
      </c>
      <c r="S15" s="116">
        <v>2.9508099833944774</v>
      </c>
      <c r="T15" s="116">
        <v>2.9648475824051057</v>
      </c>
      <c r="U15" s="116">
        <v>3.0268468646708082</v>
      </c>
      <c r="V15" s="116">
        <v>3.0177463080848255</v>
      </c>
    </row>
    <row r="16" spans="2:22" ht="15" customHeight="1" x14ac:dyDescent="0.25">
      <c r="B16" s="40" t="s">
        <v>162</v>
      </c>
      <c r="D16" s="116">
        <v>0</v>
      </c>
      <c r="E16" s="116">
        <v>1.2274272208225329E-3</v>
      </c>
      <c r="F16" s="116">
        <v>2.6704966183847665E-4</v>
      </c>
      <c r="G16" s="116">
        <v>0</v>
      </c>
      <c r="H16" s="116">
        <v>1.8300658719316639E-3</v>
      </c>
      <c r="I16" s="116">
        <v>0</v>
      </c>
      <c r="J16" s="116">
        <v>2.3642634355686989E-3</v>
      </c>
      <c r="K16" s="116">
        <v>1.0356874465438657E-3</v>
      </c>
      <c r="L16" s="116">
        <v>1.2035482553309701E-4</v>
      </c>
      <c r="M16" s="116">
        <v>0</v>
      </c>
      <c r="N16" s="116">
        <v>7.3472312079232965E-4</v>
      </c>
      <c r="O16" s="116">
        <v>2.2090091341047616E-3</v>
      </c>
      <c r="P16" s="116">
        <v>0</v>
      </c>
      <c r="Q16" s="116">
        <v>7.2911745337425025E-3</v>
      </c>
      <c r="R16" s="116">
        <v>1.2267679288552953E-4</v>
      </c>
      <c r="S16" s="116">
        <v>3.3410810222091062E-3</v>
      </c>
      <c r="T16" s="116">
        <v>4.8827156147798637E-4</v>
      </c>
      <c r="U16" s="116">
        <v>3.4850694521348737E-3</v>
      </c>
      <c r="V16" s="116">
        <v>2.2312799801173394E-3</v>
      </c>
    </row>
    <row r="17" spans="2:22" ht="15" customHeight="1" x14ac:dyDescent="0.25">
      <c r="B17" s="41" t="s">
        <v>163</v>
      </c>
      <c r="D17" s="116">
        <v>2.0009015173516538</v>
      </c>
      <c r="E17" s="116">
        <v>1.9673441660052484</v>
      </c>
      <c r="F17" s="116">
        <v>2.0228695951468669</v>
      </c>
      <c r="G17" s="116">
        <v>2.008176011744784</v>
      </c>
      <c r="H17" s="116">
        <v>2.0205343549422174</v>
      </c>
      <c r="I17" s="116">
        <v>1.9854128719972739</v>
      </c>
      <c r="J17" s="116">
        <v>1.9976853993396955</v>
      </c>
      <c r="K17" s="116">
        <v>1.9994728828724482</v>
      </c>
      <c r="L17" s="116">
        <v>2.0014224317918115</v>
      </c>
      <c r="M17" s="116">
        <v>1.9848769435537967</v>
      </c>
      <c r="N17" s="116">
        <v>1.9812765703971893</v>
      </c>
      <c r="O17" s="116">
        <v>2.0034785888831728</v>
      </c>
      <c r="P17" s="116">
        <v>2.0158729382326115</v>
      </c>
      <c r="Q17" s="116">
        <v>2.003222988802801</v>
      </c>
      <c r="R17" s="116">
        <v>2.0110937944271092</v>
      </c>
      <c r="S17" s="116">
        <v>2.0080746261730296</v>
      </c>
      <c r="T17" s="116">
        <v>2.0089889290995506</v>
      </c>
      <c r="U17" s="116">
        <v>1.9757421307394667</v>
      </c>
      <c r="V17" s="116">
        <v>1.9793540326117434</v>
      </c>
    </row>
    <row r="18" spans="2:22" ht="15" customHeight="1" x14ac:dyDescent="0.25">
      <c r="B18" s="35" t="s">
        <v>207</v>
      </c>
      <c r="D18" s="116">
        <v>2.1578520599384587</v>
      </c>
      <c r="E18" s="116">
        <v>1.938176085271758</v>
      </c>
      <c r="F18" s="116">
        <v>2.2231046960595808</v>
      </c>
      <c r="G18" s="116">
        <v>2.2552039762738079</v>
      </c>
      <c r="H18" s="116">
        <v>2.1503733315835749</v>
      </c>
      <c r="I18" s="116">
        <v>1.9117435047573816</v>
      </c>
      <c r="J18" s="116">
        <v>1.8590736455126586</v>
      </c>
      <c r="K18" s="116">
        <v>2.119459322993118</v>
      </c>
      <c r="L18" s="116">
        <v>2.0821521085354622</v>
      </c>
      <c r="M18" s="116">
        <v>2.0576360378611072</v>
      </c>
      <c r="N18" s="116">
        <v>2.0400460036649202</v>
      </c>
      <c r="O18" s="116">
        <v>2.1001220846976349</v>
      </c>
      <c r="P18" s="116">
        <v>2.1976051357064339</v>
      </c>
      <c r="Q18" s="116">
        <v>2.1466609241742778</v>
      </c>
      <c r="R18" s="116">
        <v>2.2002170615675367</v>
      </c>
      <c r="S18" s="116">
        <v>2.0386845925823427</v>
      </c>
      <c r="T18" s="116">
        <v>2.1723739916544766</v>
      </c>
      <c r="U18" s="116">
        <v>2.0012927835830512</v>
      </c>
      <c r="V18" s="116">
        <v>2.2014440029108608</v>
      </c>
    </row>
    <row r="19" spans="2:22" ht="15" customHeight="1" x14ac:dyDescent="0.25">
      <c r="B19" s="45" t="s">
        <v>164</v>
      </c>
      <c r="D19" s="116">
        <v>0.26055575999169883</v>
      </c>
      <c r="E19" s="116">
        <v>0.21282330748541392</v>
      </c>
      <c r="F19" s="116">
        <v>0.22714242799748929</v>
      </c>
      <c r="G19" s="116">
        <v>0.25978154338714604</v>
      </c>
      <c r="H19" s="116">
        <v>0.25506055919734433</v>
      </c>
      <c r="I19" s="116">
        <v>0.2161061783721609</v>
      </c>
      <c r="J19" s="116">
        <v>0.17242938815298792</v>
      </c>
      <c r="K19" s="116">
        <v>0.25219334129417037</v>
      </c>
      <c r="L19" s="116">
        <v>0.3207754898027369</v>
      </c>
      <c r="M19" s="116">
        <v>0.35634874236689501</v>
      </c>
      <c r="N19" s="116">
        <v>0.3022567436013045</v>
      </c>
      <c r="O19" s="116">
        <v>0.25984533110777164</v>
      </c>
      <c r="P19" s="116">
        <v>0.20396069878333109</v>
      </c>
      <c r="Q19" s="116">
        <v>0.25994463952159064</v>
      </c>
      <c r="R19" s="116">
        <v>0.24807945984936466</v>
      </c>
      <c r="S19" s="116">
        <v>0.25134201527034067</v>
      </c>
      <c r="T19" s="116">
        <v>0.27934193341417651</v>
      </c>
      <c r="U19" s="116">
        <v>0.30414191336613877</v>
      </c>
      <c r="V19" s="116">
        <v>0.39876933274546045</v>
      </c>
    </row>
    <row r="20" spans="2:22" ht="15" customHeight="1" x14ac:dyDescent="0.25">
      <c r="B20" s="46" t="s">
        <v>165</v>
      </c>
      <c r="D20" s="116">
        <v>0.56531717529865655</v>
      </c>
      <c r="E20" s="116">
        <v>0.69051953135882049</v>
      </c>
      <c r="F20" s="116">
        <v>0.46920362073935928</v>
      </c>
      <c r="G20" s="116">
        <v>0.47797855464108757</v>
      </c>
      <c r="H20" s="116">
        <v>0.49467810443393095</v>
      </c>
      <c r="I20" s="116">
        <v>0.77119485870520188</v>
      </c>
      <c r="J20" s="116">
        <v>0.84855264570738631</v>
      </c>
      <c r="K20" s="116">
        <v>0.57815724167812232</v>
      </c>
      <c r="L20" s="116">
        <v>0.53590767259272509</v>
      </c>
      <c r="M20" s="116">
        <v>0.55450094380980974</v>
      </c>
      <c r="N20" s="116">
        <v>0.60205584332724493</v>
      </c>
      <c r="O20" s="116">
        <v>0.49330586466061332</v>
      </c>
      <c r="P20" s="116">
        <v>0.51798803987359598</v>
      </c>
      <c r="Q20" s="116">
        <v>0.45791630189536953</v>
      </c>
      <c r="R20" s="116">
        <v>0.4668002297650834</v>
      </c>
      <c r="S20" s="116">
        <v>0.67636651987354257</v>
      </c>
      <c r="T20" s="116">
        <v>0.51635986083864738</v>
      </c>
      <c r="U20" s="116">
        <v>0.26286762553090054</v>
      </c>
      <c r="V20" s="116">
        <v>6.1866750762232726E-2</v>
      </c>
    </row>
    <row r="21" spans="2:22" ht="15" customHeight="1" x14ac:dyDescent="0.25">
      <c r="B21" s="46" t="s">
        <v>166</v>
      </c>
      <c r="D21" s="116">
        <v>0.11377018577275197</v>
      </c>
      <c r="E21" s="116">
        <v>0.14689624150750571</v>
      </c>
      <c r="F21" s="116">
        <v>0.13609346779927672</v>
      </c>
      <c r="G21" s="116">
        <v>0.13465478588157054</v>
      </c>
      <c r="H21" s="116">
        <v>0.13297577978950054</v>
      </c>
      <c r="I21" s="116">
        <v>0.10676955933205684</v>
      </c>
      <c r="J21" s="116">
        <v>0.11123707660222028</v>
      </c>
      <c r="K21" s="116">
        <v>0.12742114226109161</v>
      </c>
      <c r="L21" s="116">
        <v>0.11437338879519494</v>
      </c>
      <c r="M21" s="116">
        <v>6.7630531854861856E-2</v>
      </c>
      <c r="N21" s="116">
        <v>6.9076412936149412E-2</v>
      </c>
      <c r="O21" s="116">
        <v>0.14556095500271901</v>
      </c>
      <c r="P21" s="116">
        <v>0.12036027016852582</v>
      </c>
      <c r="Q21" s="116">
        <v>0.13513240757315892</v>
      </c>
      <c r="R21" s="116">
        <v>0.10303431087576738</v>
      </c>
      <c r="S21" s="116">
        <v>0.11319280418085782</v>
      </c>
      <c r="T21" s="116">
        <v>8.7769112510205527E-2</v>
      </c>
      <c r="U21" s="116">
        <v>0.40742061316482275</v>
      </c>
      <c r="V21" s="116">
        <v>0.32893368853394467</v>
      </c>
    </row>
    <row r="22" spans="2:22" ht="15" customHeight="1" x14ac:dyDescent="0.25">
      <c r="B22" s="50" t="s">
        <v>208</v>
      </c>
      <c r="D22" s="121">
        <f>SUM(D15:D21)</f>
        <v>8.0489729698386956</v>
      </c>
      <c r="E22" s="121">
        <f t="shared" ref="E22:V22" si="1">SUM(E15:E21)</f>
        <v>7.9860436243130613</v>
      </c>
      <c r="F22" s="121">
        <f t="shared" si="1"/>
        <v>8.0334895050845709</v>
      </c>
      <c r="G22" s="121">
        <f t="shared" si="1"/>
        <v>8.0658534330280034</v>
      </c>
      <c r="H22" s="121">
        <f t="shared" si="1"/>
        <v>8.0216774762377305</v>
      </c>
      <c r="I22" s="121">
        <f t="shared" si="1"/>
        <v>7.9992602685827192</v>
      </c>
      <c r="J22" s="121">
        <f t="shared" si="1"/>
        <v>7.9950677278225522</v>
      </c>
      <c r="K22" s="121">
        <f t="shared" si="1"/>
        <v>8.0384837448313622</v>
      </c>
      <c r="L22" s="121">
        <f t="shared" si="1"/>
        <v>8.0269599378110144</v>
      </c>
      <c r="M22" s="121">
        <f t="shared" si="1"/>
        <v>8.0142773638347862</v>
      </c>
      <c r="N22" s="121">
        <f t="shared" si="1"/>
        <v>8.0020366443641091</v>
      </c>
      <c r="O22" s="121">
        <f t="shared" si="1"/>
        <v>8.0002867649551614</v>
      </c>
      <c r="P22" s="121">
        <f t="shared" si="1"/>
        <v>8.023925306824097</v>
      </c>
      <c r="Q22" s="121">
        <f t="shared" si="1"/>
        <v>8.0006328837828971</v>
      </c>
      <c r="R22" s="121">
        <f t="shared" si="1"/>
        <v>8.0118389796356535</v>
      </c>
      <c r="S22" s="121">
        <f t="shared" si="1"/>
        <v>8.0418116224967999</v>
      </c>
      <c r="T22" s="121">
        <f t="shared" si="1"/>
        <v>8.0301696814836401</v>
      </c>
      <c r="U22" s="121">
        <f t="shared" si="1"/>
        <v>7.9817970005073233</v>
      </c>
      <c r="V22" s="121">
        <f t="shared" si="1"/>
        <v>7.9903453956291859</v>
      </c>
    </row>
    <row r="23" spans="2:22" ht="15" customHeight="1" x14ac:dyDescent="0.25">
      <c r="B23" s="50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</row>
    <row r="24" spans="2:22" ht="15" customHeight="1" x14ac:dyDescent="0.25">
      <c r="B24" s="35" t="s">
        <v>184</v>
      </c>
      <c r="D24" s="116">
        <v>0.10773855337567653</v>
      </c>
      <c r="E24" s="116">
        <v>9.8941593476051595E-2</v>
      </c>
      <c r="F24" s="116">
        <v>9.2701844547578294E-2</v>
      </c>
      <c r="G24" s="116">
        <v>0.10329345491506738</v>
      </c>
      <c r="H24" s="116">
        <v>0.10603515655736415</v>
      </c>
      <c r="I24" s="116">
        <v>0.10156082926606073</v>
      </c>
      <c r="J24" s="116">
        <v>8.4877740911789887E-2</v>
      </c>
      <c r="K24" s="116">
        <v>0.10633654121943596</v>
      </c>
      <c r="L24" s="116">
        <v>0.13349361421649855</v>
      </c>
      <c r="M24" s="116">
        <v>0.14761847103826298</v>
      </c>
      <c r="N24" s="116">
        <v>0.12904256034113348</v>
      </c>
      <c r="O24" s="116">
        <v>0.11010547407032395</v>
      </c>
      <c r="P24" s="116">
        <v>8.4928214689839826E-2</v>
      </c>
      <c r="Q24" s="116">
        <v>0.10801298037489319</v>
      </c>
      <c r="R24" s="116">
        <v>0.10132737504597432</v>
      </c>
      <c r="S24" s="116">
        <v>0.10975506328549585</v>
      </c>
      <c r="T24" s="116">
        <v>0.11393731653733674</v>
      </c>
      <c r="U24" s="116">
        <v>0.13192389000157476</v>
      </c>
      <c r="V24" s="116">
        <v>0.1533602367456541</v>
      </c>
    </row>
    <row r="25" spans="2:22" ht="15" customHeight="1" x14ac:dyDescent="0.25">
      <c r="B25" s="35" t="s">
        <v>237</v>
      </c>
      <c r="D25" s="116">
        <v>0.69664420244254366</v>
      </c>
      <c r="E25" s="116">
        <v>0.64856319415290475</v>
      </c>
      <c r="F25" s="116">
        <v>0.72756423778631496</v>
      </c>
      <c r="G25" s="116">
        <v>0.72106099786769162</v>
      </c>
      <c r="H25" s="116">
        <v>0.70897167873108802</v>
      </c>
      <c r="I25" s="116">
        <v>0.63601521598267774</v>
      </c>
      <c r="J25" s="116">
        <v>0.62149505152883089</v>
      </c>
      <c r="K25" s="116">
        <v>0.68875534198662913</v>
      </c>
      <c r="L25" s="116">
        <v>0.68195539204393485</v>
      </c>
      <c r="M25" s="116">
        <v>0.67771977896680524</v>
      </c>
      <c r="N25" s="116">
        <v>0.67698357564554279</v>
      </c>
      <c r="O25" s="116">
        <v>0.70031282818450658</v>
      </c>
      <c r="P25" s="116">
        <v>0.72291684278630863</v>
      </c>
      <c r="Q25" s="116">
        <v>0.71563611292768115</v>
      </c>
      <c r="R25" s="116">
        <v>0.72899984007567775</v>
      </c>
      <c r="S25" s="116">
        <v>0.6619995797031889</v>
      </c>
      <c r="T25" s="116">
        <v>0.71089144373114554</v>
      </c>
      <c r="U25" s="116">
        <v>0.67254002703357241</v>
      </c>
      <c r="V25" s="116">
        <v>0.73601934613150444</v>
      </c>
    </row>
    <row r="26" spans="2:22" ht="15" customHeight="1" x14ac:dyDescent="0.25">
      <c r="B26" s="35" t="s">
        <v>235</v>
      </c>
      <c r="D26" s="116">
        <v>0.18250784658714558</v>
      </c>
      <c r="E26" s="116">
        <v>0.23106546215600926</v>
      </c>
      <c r="F26" s="116">
        <v>0.15355811865041466</v>
      </c>
      <c r="G26" s="116">
        <v>0.15282506469251406</v>
      </c>
      <c r="H26" s="116">
        <v>0.16309389675780861</v>
      </c>
      <c r="I26" s="116">
        <v>0.25656771601604983</v>
      </c>
      <c r="J26" s="116">
        <v>0.28367422212766069</v>
      </c>
      <c r="K26" s="116">
        <v>0.18788229827959496</v>
      </c>
      <c r="L26" s="116">
        <v>0.17552278023500609</v>
      </c>
      <c r="M26" s="116">
        <v>0.18263495106078415</v>
      </c>
      <c r="N26" s="116">
        <v>0.19979055218448727</v>
      </c>
      <c r="O26" s="116">
        <v>0.1644992106686104</v>
      </c>
      <c r="P26" s="116">
        <v>0.17039561489107791</v>
      </c>
      <c r="Q26" s="116">
        <v>0.1526563597651886</v>
      </c>
      <c r="R26" s="116">
        <v>0.15466532770343661</v>
      </c>
      <c r="S26" s="116">
        <v>0.21962904586159465</v>
      </c>
      <c r="T26" s="116">
        <v>0.16897449903496362</v>
      </c>
      <c r="U26" s="116">
        <v>8.833739942053126E-2</v>
      </c>
      <c r="V26" s="116">
        <v>2.0684207903126507E-2</v>
      </c>
    </row>
    <row r="27" spans="2:22" ht="15" customHeight="1" x14ac:dyDescent="0.25">
      <c r="B27" s="35" t="s">
        <v>238</v>
      </c>
      <c r="D27" s="116">
        <v>8.4118213190391103E-2</v>
      </c>
      <c r="E27" s="116">
        <v>7.1216111447155908E-2</v>
      </c>
      <c r="F27" s="116">
        <v>7.4337797849938561E-2</v>
      </c>
      <c r="G27" s="116">
        <v>8.3060486267784908E-2</v>
      </c>
      <c r="H27" s="116">
        <v>8.4092706218163588E-2</v>
      </c>
      <c r="I27" s="116">
        <v>7.1896055810062393E-2</v>
      </c>
      <c r="J27" s="116">
        <v>5.764376883825624E-2</v>
      </c>
      <c r="K27" s="116">
        <v>8.1954633026180043E-2</v>
      </c>
      <c r="L27" s="116">
        <v>0.10506176470477827</v>
      </c>
      <c r="M27" s="116">
        <v>0.11736992668685604</v>
      </c>
      <c r="N27" s="116">
        <v>0.10030305722448732</v>
      </c>
      <c r="O27" s="116">
        <v>8.6648781061136576E-2</v>
      </c>
      <c r="P27" s="116">
        <v>6.7094229996662869E-2</v>
      </c>
      <c r="Q27" s="116">
        <v>8.6658199862269358E-2</v>
      </c>
      <c r="R27" s="116">
        <v>8.2196384036492071E-2</v>
      </c>
      <c r="S27" s="116">
        <v>8.1615522614981242E-2</v>
      </c>
      <c r="T27" s="116">
        <v>9.1412340187434243E-2</v>
      </c>
      <c r="U27" s="116">
        <v>0.10220773907508418</v>
      </c>
      <c r="V27" s="116">
        <v>0.13332246614337087</v>
      </c>
    </row>
    <row r="28" spans="2:22" ht="15" customHeight="1" x14ac:dyDescent="0.25">
      <c r="B28" s="35" t="s">
        <v>236</v>
      </c>
      <c r="D28" s="116">
        <v>3.6729737779919551E-2</v>
      </c>
      <c r="E28" s="116">
        <v>4.915523224393005E-2</v>
      </c>
      <c r="F28" s="116">
        <v>4.4539845713331826E-2</v>
      </c>
      <c r="G28" s="116">
        <v>4.3053451172009302E-2</v>
      </c>
      <c r="H28" s="116">
        <v>4.3841718292939875E-2</v>
      </c>
      <c r="I28" s="116">
        <v>3.5521012191209983E-2</v>
      </c>
      <c r="J28" s="116">
        <v>3.7186957505252125E-2</v>
      </c>
      <c r="K28" s="116">
        <v>4.1407726707595821E-2</v>
      </c>
      <c r="L28" s="116">
        <v>3.7460063016280888E-2</v>
      </c>
      <c r="M28" s="116">
        <v>2.2275343285554538E-2</v>
      </c>
      <c r="N28" s="116">
        <v>2.2922814945482681E-2</v>
      </c>
      <c r="O28" s="116">
        <v>4.8539180085746488E-2</v>
      </c>
      <c r="P28" s="116">
        <v>3.9593312325950564E-2</v>
      </c>
      <c r="Q28" s="116">
        <v>4.5049327444860829E-2</v>
      </c>
      <c r="R28" s="116">
        <v>3.4138448184393592E-2</v>
      </c>
      <c r="S28" s="116">
        <v>3.675585182023524E-2</v>
      </c>
      <c r="T28" s="116">
        <v>2.87217170464566E-2</v>
      </c>
      <c r="U28" s="116">
        <v>0.13691483447081224</v>
      </c>
      <c r="V28" s="116">
        <v>0.10997397982199819</v>
      </c>
    </row>
    <row r="30" spans="2:22" ht="15" customHeight="1" x14ac:dyDescent="0.25">
      <c r="B30" s="7" t="s">
        <v>420</v>
      </c>
    </row>
    <row r="31" spans="2:22" ht="15" customHeight="1" x14ac:dyDescent="0.25">
      <c r="B31" s="10" t="s">
        <v>205</v>
      </c>
    </row>
    <row r="32" spans="2:22" ht="15" customHeight="1" x14ac:dyDescent="0.25">
      <c r="B32" s="10" t="s">
        <v>189</v>
      </c>
      <c r="R32" t="s">
        <v>231</v>
      </c>
    </row>
    <row r="33" spans="1:55" ht="15" customHeight="1" x14ac:dyDescent="0.25">
      <c r="A33" s="7"/>
      <c r="B33" s="7" t="s">
        <v>240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5" customHeight="1" x14ac:dyDescent="0.25">
      <c r="A34" s="7"/>
      <c r="B34" s="7" t="s">
        <v>241</v>
      </c>
      <c r="C34" s="104"/>
      <c r="D34" s="104"/>
      <c r="E34" s="104"/>
      <c r="F34" s="104"/>
      <c r="G34" s="104"/>
      <c r="H34" s="120"/>
      <c r="I34" s="120"/>
      <c r="J34" s="104"/>
      <c r="K34" s="104"/>
      <c r="L34" s="120"/>
      <c r="M34" s="120"/>
      <c r="N34" s="104"/>
      <c r="O34" s="104"/>
      <c r="P34" s="104"/>
      <c r="Q34" s="104"/>
      <c r="R34" s="104"/>
      <c r="S34" s="104"/>
      <c r="T34" s="104"/>
      <c r="U34" s="104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5" customHeight="1" x14ac:dyDescent="0.25">
      <c r="A35" s="7"/>
      <c r="B35" s="7" t="s">
        <v>242</v>
      </c>
      <c r="C35" s="112"/>
      <c r="D35" s="112"/>
      <c r="E35" s="113"/>
      <c r="F35" s="113"/>
      <c r="G35" s="112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ht="15" customHeight="1" x14ac:dyDescent="0.25">
      <c r="A36" s="7"/>
      <c r="B36" s="7" t="s">
        <v>243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ht="15" customHeight="1" x14ac:dyDescent="0.25">
      <c r="A37" s="7"/>
      <c r="B37" s="107"/>
      <c r="C37" s="11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ht="15" customHeight="1" x14ac:dyDescent="0.25">
      <c r="A38" s="7"/>
      <c r="B38" s="107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ht="15" customHeight="1" x14ac:dyDescent="0.25">
      <c r="A39" s="7"/>
      <c r="B39" s="107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ht="15" customHeight="1" x14ac:dyDescent="0.25">
      <c r="B40" s="107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</row>
    <row r="41" spans="1:55" ht="15" customHeight="1" x14ac:dyDescent="0.25">
      <c r="B41" s="107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</row>
    <row r="42" spans="1:55" ht="15" customHeight="1" x14ac:dyDescent="0.25">
      <c r="B42" s="107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</row>
    <row r="43" spans="1:55" ht="15" customHeight="1" x14ac:dyDescent="0.25">
      <c r="B43" s="105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</row>
    <row r="44" spans="1:55" ht="15" customHeight="1" x14ac:dyDescent="0.25">
      <c r="B44" s="105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</row>
    <row r="45" spans="1:55" ht="15" customHeight="1" x14ac:dyDescent="0.25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</row>
    <row r="46" spans="1:55" ht="15" customHeight="1" x14ac:dyDescent="0.25">
      <c r="B46" s="107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</row>
    <row r="47" spans="1:55" ht="15" customHeight="1" x14ac:dyDescent="0.25">
      <c r="B47" s="107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</row>
    <row r="48" spans="1:55" ht="15" customHeight="1" x14ac:dyDescent="0.25">
      <c r="B48" s="107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</row>
    <row r="49" spans="2:21" ht="15" customHeight="1" x14ac:dyDescent="0.25">
      <c r="B49" s="107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</row>
    <row r="50" spans="2:21" ht="15" customHeight="1" x14ac:dyDescent="0.25">
      <c r="B50" s="107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</row>
    <row r="51" spans="2:21" ht="15" customHeight="1" x14ac:dyDescent="0.25">
      <c r="B51" s="107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</row>
    <row r="52" spans="2:21" ht="15" customHeight="1" x14ac:dyDescent="0.25">
      <c r="B52" s="107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</row>
    <row r="53" spans="2:21" ht="15" customHeight="1" x14ac:dyDescent="0.25">
      <c r="B53" s="106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</row>
    <row r="54" spans="2:21" ht="15" customHeight="1" x14ac:dyDescent="0.25">
      <c r="B54" s="106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</row>
    <row r="55" spans="2:21" ht="15" customHeight="1" x14ac:dyDescent="0.25">
      <c r="B55" s="105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</row>
    <row r="56" spans="2:21" ht="15" customHeight="1" x14ac:dyDescent="0.25">
      <c r="B56" s="107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</row>
    <row r="57" spans="2:21" ht="15" customHeight="1" x14ac:dyDescent="0.25">
      <c r="B57" s="10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</row>
    <row r="58" spans="2:21" ht="15" customHeight="1" x14ac:dyDescent="0.25">
      <c r="B58" s="10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</row>
    <row r="59" spans="2:21" ht="15" customHeight="1" x14ac:dyDescent="0.25">
      <c r="B59" s="105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</row>
    <row r="60" spans="2:21" ht="15" customHeight="1" x14ac:dyDescent="0.25">
      <c r="B60" s="109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</row>
    <row r="61" spans="2:21" ht="15" customHeight="1" x14ac:dyDescent="0.25">
      <c r="B61" s="10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2:21" ht="15" customHeight="1" x14ac:dyDescent="0.25">
      <c r="B62" s="10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2:21" ht="15" customHeight="1" x14ac:dyDescent="0.25">
      <c r="B63" s="10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</row>
    <row r="64" spans="2:21" ht="15" customHeight="1" x14ac:dyDescent="0.25">
      <c r="B64" s="106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</row>
    <row r="65" spans="2:21" ht="15" customHeight="1" x14ac:dyDescent="0.25">
      <c r="B65" s="106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</row>
    <row r="66" spans="2:21" ht="15" customHeight="1" x14ac:dyDescent="0.25">
      <c r="B66" s="106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</row>
    <row r="67" spans="2:21" ht="15" customHeight="1" x14ac:dyDescent="0.25">
      <c r="B67" s="10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2:21" ht="15" customHeight="1" x14ac:dyDescent="0.25">
      <c r="B68" s="10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2:21" ht="15" customHeight="1" x14ac:dyDescent="0.25">
      <c r="B69" s="10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2:21" ht="15" customHeight="1" x14ac:dyDescent="0.25">
      <c r="B70" s="106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</row>
    <row r="71" spans="2:21" ht="15" customHeight="1" x14ac:dyDescent="0.25">
      <c r="B71" s="110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</row>
    <row r="72" spans="2:21" ht="15" customHeight="1" x14ac:dyDescent="0.25">
      <c r="B72" s="106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</row>
    <row r="73" spans="2:21" ht="15" customHeight="1" x14ac:dyDescent="0.25">
      <c r="B73" s="106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</row>
    <row r="74" spans="2:21" ht="15" customHeight="1" x14ac:dyDescent="0.25">
      <c r="B74" s="111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</row>
    <row r="75" spans="2:21" ht="15" customHeight="1" x14ac:dyDescent="0.25">
      <c r="B75" s="106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</row>
    <row r="76" spans="2:21" ht="15" customHeight="1" x14ac:dyDescent="0.25">
      <c r="B76" s="106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</row>
    <row r="77" spans="2:21" ht="15" customHeight="1" x14ac:dyDescent="0.25">
      <c r="B77" s="106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</row>
    <row r="78" spans="2:21" ht="15" customHeight="1" x14ac:dyDescent="0.25">
      <c r="B78" s="106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</row>
    <row r="79" spans="2:21" ht="15" customHeight="1" x14ac:dyDescent="0.25">
      <c r="B79" s="106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</row>
    <row r="80" spans="2:21" ht="15" customHeight="1" x14ac:dyDescent="0.25">
      <c r="B80" s="106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</row>
  </sheetData>
  <pageMargins left="0.7" right="0.7" top="0.75" bottom="0.75" header="0.3" footer="0.3"/>
  <pageSetup scale="6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Y48"/>
  <sheetViews>
    <sheetView zoomScale="90" zoomScaleNormal="90" workbookViewId="0"/>
  </sheetViews>
  <sheetFormatPr defaultRowHeight="15" x14ac:dyDescent="0.25"/>
  <cols>
    <col min="1" max="1" width="3.140625" customWidth="1"/>
    <col min="2" max="2" width="16.140625" customWidth="1"/>
    <col min="3" max="51" width="9.7109375" customWidth="1"/>
  </cols>
  <sheetData>
    <row r="1" spans="1:51" ht="15" customHeight="1" x14ac:dyDescent="0.25">
      <c r="C1" s="34" t="s">
        <v>428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Q1" s="34" t="s">
        <v>428</v>
      </c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1:51" ht="15" customHeight="1" x14ac:dyDescent="0.25">
      <c r="B2" s="7"/>
      <c r="C2" s="92" t="s">
        <v>218</v>
      </c>
      <c r="D2" s="91"/>
    </row>
    <row r="3" spans="1:51" ht="15" customHeight="1" x14ac:dyDescent="0.25">
      <c r="B3" s="35" t="s">
        <v>154</v>
      </c>
      <c r="C3" s="93" t="s">
        <v>222</v>
      </c>
      <c r="D3" s="93" t="s">
        <v>223</v>
      </c>
      <c r="E3" s="93" t="s">
        <v>224</v>
      </c>
      <c r="F3" s="85" t="s">
        <v>48</v>
      </c>
      <c r="G3" s="85" t="s">
        <v>50</v>
      </c>
      <c r="H3" s="85" t="s">
        <v>51</v>
      </c>
      <c r="I3" s="85" t="s">
        <v>139</v>
      </c>
      <c r="J3" s="85" t="s">
        <v>49</v>
      </c>
      <c r="K3" s="85" t="s">
        <v>140</v>
      </c>
      <c r="L3" s="85" t="s">
        <v>288</v>
      </c>
      <c r="M3" s="85" t="s">
        <v>289</v>
      </c>
      <c r="N3" s="85" t="s">
        <v>290</v>
      </c>
      <c r="O3" s="85" t="s">
        <v>54</v>
      </c>
      <c r="P3" s="85" t="s">
        <v>291</v>
      </c>
      <c r="Q3" s="85" t="s">
        <v>292</v>
      </c>
      <c r="R3" s="85" t="s">
        <v>76</v>
      </c>
      <c r="S3" s="85" t="s">
        <v>142</v>
      </c>
      <c r="T3" s="85" t="s">
        <v>171</v>
      </c>
      <c r="U3" s="85" t="s">
        <v>18</v>
      </c>
      <c r="V3" s="85" t="s">
        <v>284</v>
      </c>
      <c r="W3" s="85" t="s">
        <v>19</v>
      </c>
      <c r="X3" s="85" t="s">
        <v>126</v>
      </c>
      <c r="Y3" s="85" t="s">
        <v>127</v>
      </c>
      <c r="Z3" s="85" t="s">
        <v>128</v>
      </c>
      <c r="AA3" s="85" t="s">
        <v>129</v>
      </c>
      <c r="AB3" s="85" t="s">
        <v>130</v>
      </c>
      <c r="AN3" s="85"/>
      <c r="AO3" s="85"/>
      <c r="AP3" s="85"/>
      <c r="AQ3" s="85"/>
      <c r="AR3" s="85"/>
      <c r="AS3" s="85"/>
      <c r="AT3" s="85"/>
      <c r="AU3" s="85"/>
      <c r="AV3" s="85"/>
      <c r="AY3" s="30"/>
    </row>
    <row r="4" spans="1:51" ht="15" customHeight="1" x14ac:dyDescent="0.35">
      <c r="A4" s="19"/>
      <c r="B4" s="37" t="s">
        <v>177</v>
      </c>
      <c r="C4" s="79" t="s">
        <v>153</v>
      </c>
      <c r="D4" s="80">
        <v>66.78</v>
      </c>
      <c r="E4" s="80">
        <v>61.79</v>
      </c>
      <c r="F4" s="80">
        <v>64.822666666666677</v>
      </c>
      <c r="G4" s="80">
        <v>61.436500000000002</v>
      </c>
      <c r="H4" s="80">
        <v>60.903999999999996</v>
      </c>
      <c r="I4" s="96">
        <v>63.183999999999997</v>
      </c>
      <c r="J4" s="80">
        <v>62.559749999999994</v>
      </c>
      <c r="K4" s="80">
        <v>63.253666666666668</v>
      </c>
      <c r="L4" s="80">
        <v>63.484588235294105</v>
      </c>
      <c r="M4" s="80">
        <v>65.445025000000001</v>
      </c>
      <c r="N4" s="80">
        <v>62.864800000000002</v>
      </c>
      <c r="O4" s="80">
        <v>64.155739999999994</v>
      </c>
      <c r="P4" s="80">
        <v>61.461818181818174</v>
      </c>
      <c r="Q4" s="80">
        <v>61.392818181818186</v>
      </c>
      <c r="R4" s="80">
        <v>62.922333333333334</v>
      </c>
      <c r="S4" s="80">
        <v>58.368266666666663</v>
      </c>
      <c r="T4" s="80">
        <v>66.295714285714283</v>
      </c>
      <c r="U4" s="80">
        <v>61.4116</v>
      </c>
      <c r="V4" s="80">
        <v>60.121944444444402</v>
      </c>
      <c r="W4" s="80">
        <v>60.942</v>
      </c>
      <c r="X4" s="80">
        <v>63.320700000000002</v>
      </c>
      <c r="Y4" s="80">
        <v>61.593200000000003</v>
      </c>
      <c r="Z4" s="80">
        <v>62.611636363636357</v>
      </c>
      <c r="AA4" s="80">
        <v>58.881599999999992</v>
      </c>
      <c r="AB4" s="80">
        <v>61.343799999999987</v>
      </c>
      <c r="AN4" s="80"/>
      <c r="AO4" s="80"/>
      <c r="AP4" s="80"/>
      <c r="AQ4" s="80"/>
      <c r="AR4" s="80"/>
      <c r="AS4" s="80"/>
      <c r="AT4" s="80"/>
      <c r="AU4" s="80"/>
      <c r="AV4" s="80"/>
      <c r="AY4" s="31"/>
    </row>
    <row r="5" spans="1:51" ht="15" customHeight="1" x14ac:dyDescent="0.35">
      <c r="A5" s="19"/>
      <c r="B5" s="41" t="s">
        <v>179</v>
      </c>
      <c r="C5" s="80">
        <v>20.84</v>
      </c>
      <c r="D5" s="80">
        <v>22.39</v>
      </c>
      <c r="E5" s="80">
        <v>23.57</v>
      </c>
      <c r="F5" s="80">
        <v>22.742666666666665</v>
      </c>
      <c r="G5" s="80">
        <v>24.872</v>
      </c>
      <c r="H5" s="80">
        <v>25.521999999999998</v>
      </c>
      <c r="I5" s="96">
        <v>23.475000000000001</v>
      </c>
      <c r="J5" s="80">
        <v>24.865500000000001</v>
      </c>
      <c r="K5" s="80">
        <v>23.946666666666669</v>
      </c>
      <c r="L5" s="80">
        <v>22.503294117647059</v>
      </c>
      <c r="M5" s="80">
        <v>21.935925000000001</v>
      </c>
      <c r="N5" s="80">
        <v>24.486299999999996</v>
      </c>
      <c r="O5" s="80">
        <v>23.074490000000001</v>
      </c>
      <c r="P5" s="80">
        <v>24.865454545454551</v>
      </c>
      <c r="Q5" s="80">
        <v>24.615181818181817</v>
      </c>
      <c r="R5" s="80">
        <v>24.304500000000001</v>
      </c>
      <c r="S5" s="80">
        <v>26.478927777777777</v>
      </c>
      <c r="T5" s="80">
        <v>20.967000000000002</v>
      </c>
      <c r="U5" s="80">
        <v>24.381499999999999</v>
      </c>
      <c r="V5" s="80">
        <v>25.399388888888893</v>
      </c>
      <c r="W5" s="80">
        <v>25.723500000000001</v>
      </c>
      <c r="X5" s="80">
        <v>23.297999999999998</v>
      </c>
      <c r="Y5" s="80">
        <v>24.969799999999999</v>
      </c>
      <c r="Z5" s="80">
        <v>23.484818181818181</v>
      </c>
      <c r="AA5" s="80">
        <v>25.663300000000003</v>
      </c>
      <c r="AB5" s="80">
        <v>24.079266666666669</v>
      </c>
      <c r="AN5" s="80"/>
      <c r="AO5" s="80"/>
      <c r="AP5" s="80"/>
      <c r="AQ5" s="80"/>
      <c r="AR5" s="80"/>
      <c r="AS5" s="80"/>
      <c r="AT5" s="80"/>
      <c r="AU5" s="80"/>
      <c r="AV5" s="80"/>
      <c r="AY5" s="31"/>
    </row>
    <row r="6" spans="1:51" ht="15" customHeight="1" x14ac:dyDescent="0.25">
      <c r="A6" s="19"/>
      <c r="B6" s="43" t="s">
        <v>175</v>
      </c>
      <c r="C6" s="79" t="s">
        <v>153</v>
      </c>
      <c r="D6" s="79" t="s">
        <v>153</v>
      </c>
      <c r="E6" s="79" t="s">
        <v>153</v>
      </c>
      <c r="F6" s="80">
        <v>0.11116666666666668</v>
      </c>
      <c r="G6" s="80">
        <v>4.1999999999999996E-2</v>
      </c>
      <c r="H6" s="80">
        <v>8.5499999999999993E-2</v>
      </c>
      <c r="I6" s="96">
        <v>0.125</v>
      </c>
      <c r="J6" s="80">
        <v>0.14350000000000002</v>
      </c>
      <c r="K6" s="80">
        <v>0.10299999999999999</v>
      </c>
      <c r="L6" s="80">
        <v>5.9764705882352942E-2</v>
      </c>
      <c r="M6" s="80">
        <v>3.6255250000000003E-2</v>
      </c>
      <c r="N6" s="80">
        <v>3.1700000000000006E-2</v>
      </c>
      <c r="O6" s="80">
        <v>0.12360679999999999</v>
      </c>
      <c r="P6" s="80">
        <v>8.6818181818181808E-2</v>
      </c>
      <c r="Q6" s="80">
        <v>8.554545454545455E-2</v>
      </c>
      <c r="R6" s="80">
        <v>5.8333333333333327E-2</v>
      </c>
      <c r="S6" s="80">
        <v>8.5318222222222226E-2</v>
      </c>
      <c r="T6" s="80">
        <v>0.15957142857142856</v>
      </c>
      <c r="U6" s="80">
        <v>0.1993</v>
      </c>
      <c r="V6" s="80">
        <v>0.10688888888888889</v>
      </c>
      <c r="W6" s="80">
        <v>0.129</v>
      </c>
      <c r="X6" s="80">
        <v>0.14599999999999999</v>
      </c>
      <c r="Y6" s="80">
        <v>0.10780000000000001</v>
      </c>
      <c r="Z6" s="80">
        <v>6.30909090909091E-2</v>
      </c>
      <c r="AA6" s="80">
        <v>4.3400000000000008E-2</v>
      </c>
      <c r="AB6" s="80">
        <v>1.6800000000000002E-2</v>
      </c>
      <c r="AN6" s="80"/>
      <c r="AO6" s="80"/>
      <c r="AP6" s="80"/>
      <c r="AQ6" s="80"/>
      <c r="AR6" s="80"/>
      <c r="AS6" s="80"/>
      <c r="AT6" s="80"/>
      <c r="AU6" s="80"/>
      <c r="AV6" s="80"/>
      <c r="AY6" s="31"/>
    </row>
    <row r="7" spans="1:51" ht="15" customHeight="1" x14ac:dyDescent="0.25">
      <c r="A7" s="20"/>
      <c r="B7" s="46" t="s">
        <v>157</v>
      </c>
      <c r="C7" s="80">
        <v>6.42</v>
      </c>
      <c r="D7" s="80">
        <v>3.42</v>
      </c>
      <c r="E7" s="80">
        <v>6.67</v>
      </c>
      <c r="F7" s="80">
        <v>3.2223333333333333</v>
      </c>
      <c r="G7" s="80">
        <v>5.8179999999999996</v>
      </c>
      <c r="H7" s="80">
        <v>6.4260000000000002</v>
      </c>
      <c r="I7" s="96">
        <v>4.1790000000000003</v>
      </c>
      <c r="J7" s="80">
        <v>5.5002499999999994</v>
      </c>
      <c r="K7" s="80">
        <v>4.609</v>
      </c>
      <c r="L7" s="80">
        <v>3.4789411764705882</v>
      </c>
      <c r="M7" s="80">
        <v>2.5202900000000001</v>
      </c>
      <c r="N7" s="80">
        <v>4.9757999999999996</v>
      </c>
      <c r="O7" s="80">
        <v>3.2015808999999997</v>
      </c>
      <c r="P7" s="80">
        <v>5.6623636363636356</v>
      </c>
      <c r="Q7" s="80">
        <v>5.5519090909090911</v>
      </c>
      <c r="R7" s="80">
        <v>4.9258333333333333</v>
      </c>
      <c r="S7" s="80">
        <v>7.7362811111111114</v>
      </c>
      <c r="T7" s="80">
        <v>1.3321428571428571</v>
      </c>
      <c r="U7" s="80">
        <v>5.4276999999999997</v>
      </c>
      <c r="V7" s="80">
        <v>6.5821666666666667</v>
      </c>
      <c r="W7" s="80">
        <v>6.5555000000000003</v>
      </c>
      <c r="X7" s="80">
        <v>3.9207999999999998</v>
      </c>
      <c r="Y7" s="80">
        <v>5.7378</v>
      </c>
      <c r="Z7" s="80">
        <v>4.3231818181818182</v>
      </c>
      <c r="AA7" s="80">
        <v>6.8743999999999987</v>
      </c>
      <c r="AB7" s="80">
        <v>5.0324666666666662</v>
      </c>
      <c r="AN7" s="80"/>
      <c r="AO7" s="80"/>
      <c r="AP7" s="80"/>
      <c r="AQ7" s="80"/>
      <c r="AR7" s="80"/>
      <c r="AS7" s="80"/>
      <c r="AT7" s="80"/>
      <c r="AU7" s="80"/>
      <c r="AV7" s="80"/>
      <c r="AY7" s="31"/>
    </row>
    <row r="8" spans="1:51" ht="15" customHeight="1" x14ac:dyDescent="0.35">
      <c r="A8" s="19"/>
      <c r="B8" s="48" t="s">
        <v>181</v>
      </c>
      <c r="C8" s="80">
        <v>8.14</v>
      </c>
      <c r="D8" s="80">
        <v>8.86</v>
      </c>
      <c r="E8" s="80">
        <v>8.1300000000000008</v>
      </c>
      <c r="F8" s="80">
        <v>9.85</v>
      </c>
      <c r="G8" s="80">
        <v>8.2489999999999988</v>
      </c>
      <c r="H8" s="80">
        <v>7.8384999999999998</v>
      </c>
      <c r="I8" s="96">
        <v>9.2750000000000004</v>
      </c>
      <c r="J8" s="80">
        <v>8.5495000000000001</v>
      </c>
      <c r="K8" s="80">
        <v>9.0196666666666676</v>
      </c>
      <c r="L8" s="80">
        <v>9.6476470588235301</v>
      </c>
      <c r="M8" s="80">
        <v>9.8125774999999997</v>
      </c>
      <c r="N8" s="80">
        <v>8.6432000000000002</v>
      </c>
      <c r="O8" s="80">
        <v>9.2237969999999994</v>
      </c>
      <c r="P8" s="80">
        <v>8.3460909090909112</v>
      </c>
      <c r="Q8" s="80">
        <v>8.513727272727273</v>
      </c>
      <c r="R8" s="80">
        <v>8.8155000000000001</v>
      </c>
      <c r="S8" s="80">
        <v>6.9976850000000006</v>
      </c>
      <c r="T8" s="80">
        <v>11.030857142857142</v>
      </c>
      <c r="U8" s="80">
        <v>8.4947999999999997</v>
      </c>
      <c r="V8" s="80">
        <v>7.6922777777777789</v>
      </c>
      <c r="W8" s="80">
        <v>7.8449999999999998</v>
      </c>
      <c r="X8" s="80">
        <v>9.295300000000001</v>
      </c>
      <c r="Y8" s="80">
        <v>8.218099999999998</v>
      </c>
      <c r="Z8" s="80">
        <v>8.940818181818182</v>
      </c>
      <c r="AA8" s="80">
        <v>7.4566999999999997</v>
      </c>
      <c r="AB8" s="80">
        <v>8.5474666666666668</v>
      </c>
      <c r="AN8" s="80"/>
      <c r="AO8" s="80"/>
      <c r="AP8" s="80"/>
      <c r="AQ8" s="80"/>
      <c r="AR8" s="80"/>
      <c r="AS8" s="80"/>
      <c r="AT8" s="80"/>
      <c r="AU8" s="80"/>
      <c r="AV8" s="80"/>
      <c r="AY8" s="31"/>
    </row>
    <row r="9" spans="1:51" ht="15" customHeight="1" x14ac:dyDescent="0.35">
      <c r="A9" s="19"/>
      <c r="B9" s="49" t="s">
        <v>182</v>
      </c>
      <c r="C9" s="80">
        <v>0.08</v>
      </c>
      <c r="D9" s="80">
        <v>0.05</v>
      </c>
      <c r="E9" s="80">
        <v>0.21</v>
      </c>
      <c r="F9" s="80">
        <v>6.1666666666666668E-2</v>
      </c>
      <c r="G9" s="80">
        <v>6.8500000000000005E-2</v>
      </c>
      <c r="H9" s="80">
        <v>4.9000000000000002E-2</v>
      </c>
      <c r="I9" s="96">
        <v>6.4000000000000001E-2</v>
      </c>
      <c r="J9" s="80">
        <v>4.7E-2</v>
      </c>
      <c r="K9" s="80">
        <v>6.2333333333333331E-2</v>
      </c>
      <c r="L9" s="80">
        <v>6.6529411764705865E-2</v>
      </c>
      <c r="M9" s="80">
        <v>6.4651750000000008E-2</v>
      </c>
      <c r="N9" s="80">
        <v>0.2792</v>
      </c>
      <c r="O9" s="80">
        <v>0.44932680000000003</v>
      </c>
      <c r="P9" s="80">
        <v>5.8454545454545453E-2</v>
      </c>
      <c r="Q9" s="80">
        <v>5.4272727272727278E-2</v>
      </c>
      <c r="R9" s="80">
        <v>6.8666666666666668E-2</v>
      </c>
      <c r="S9" s="80">
        <v>5.5273500000000003E-2</v>
      </c>
      <c r="T9" s="80">
        <v>0.13028571428571428</v>
      </c>
      <c r="U9" s="80">
        <v>7.6800000000000007E-2</v>
      </c>
      <c r="V9" s="80">
        <v>8.472222222222224E-2</v>
      </c>
      <c r="W9" s="80">
        <v>6.0499999999999998E-2</v>
      </c>
      <c r="X9" s="80">
        <v>7.3099999999999998E-2</v>
      </c>
      <c r="Y9" s="80">
        <v>0.17179999999999998</v>
      </c>
      <c r="Z9" s="80">
        <v>0.10218181818181819</v>
      </c>
      <c r="AA9" s="80">
        <v>0.20779999999999998</v>
      </c>
      <c r="AB9" s="80">
        <v>0.24859999999999999</v>
      </c>
      <c r="AN9" s="80"/>
      <c r="AO9" s="80"/>
      <c r="AP9" s="80"/>
      <c r="AQ9" s="80"/>
      <c r="AR9" s="80"/>
      <c r="AS9" s="80"/>
      <c r="AT9" s="80"/>
      <c r="AU9" s="80"/>
      <c r="AV9" s="80"/>
      <c r="AY9" s="31"/>
    </row>
    <row r="10" spans="1:51" ht="15" customHeight="1" x14ac:dyDescent="0.25">
      <c r="A10" s="19"/>
      <c r="B10" s="43" t="s">
        <v>160</v>
      </c>
      <c r="C10" s="95" t="s">
        <v>153</v>
      </c>
      <c r="D10" s="86">
        <f>SUM(D4:D9)</f>
        <v>101.5</v>
      </c>
      <c r="E10" s="86">
        <f t="shared" ref="E10:AB10" si="0">SUM(E4:E9)</f>
        <v>100.36999999999999</v>
      </c>
      <c r="F10" s="86">
        <f t="shared" si="0"/>
        <v>100.8105</v>
      </c>
      <c r="G10" s="86">
        <f t="shared" si="0"/>
        <v>100.486</v>
      </c>
      <c r="H10" s="86">
        <f t="shared" si="0"/>
        <v>100.82499999999999</v>
      </c>
      <c r="I10" s="86">
        <f t="shared" si="0"/>
        <v>100.30199999999999</v>
      </c>
      <c r="J10" s="86">
        <f t="shared" si="0"/>
        <v>101.66549999999998</v>
      </c>
      <c r="K10" s="86">
        <f t="shared" si="0"/>
        <v>100.99433333333332</v>
      </c>
      <c r="L10" s="86">
        <f t="shared" si="0"/>
        <v>99.240764705882341</v>
      </c>
      <c r="M10" s="86">
        <f t="shared" si="0"/>
        <v>99.814724499999997</v>
      </c>
      <c r="N10" s="86">
        <f t="shared" si="0"/>
        <v>101.28100000000001</v>
      </c>
      <c r="O10" s="86">
        <f t="shared" si="0"/>
        <v>100.22854149999999</v>
      </c>
      <c r="P10" s="86">
        <f t="shared" si="0"/>
        <v>100.48100000000001</v>
      </c>
      <c r="Q10" s="86">
        <f t="shared" si="0"/>
        <v>100.21345454545455</v>
      </c>
      <c r="R10" s="86">
        <f>SUM(R4:R9)</f>
        <v>101.09516666666667</v>
      </c>
      <c r="S10" s="86">
        <f>SUM(S4:S9)</f>
        <v>99.721752277777782</v>
      </c>
      <c r="T10" s="86">
        <f t="shared" si="0"/>
        <v>99.915571428571425</v>
      </c>
      <c r="U10" s="86">
        <f t="shared" si="0"/>
        <v>99.991699999999994</v>
      </c>
      <c r="V10" s="86">
        <f t="shared" si="0"/>
        <v>99.987388888888859</v>
      </c>
      <c r="W10" s="86">
        <f t="shared" si="0"/>
        <v>101.25550000000001</v>
      </c>
      <c r="X10" s="86">
        <f t="shared" si="0"/>
        <v>100.0539</v>
      </c>
      <c r="Y10" s="86">
        <f t="shared" si="0"/>
        <v>100.7985</v>
      </c>
      <c r="Z10" s="86">
        <f t="shared" si="0"/>
        <v>99.525727272727266</v>
      </c>
      <c r="AA10" s="86">
        <f t="shared" si="0"/>
        <v>99.127200000000002</v>
      </c>
      <c r="AB10" s="86">
        <f t="shared" si="0"/>
        <v>99.268399999999986</v>
      </c>
      <c r="AN10" s="80"/>
      <c r="AO10" s="80"/>
      <c r="AP10" s="80"/>
      <c r="AQ10" s="80"/>
      <c r="AR10" s="80"/>
      <c r="AS10" s="80"/>
      <c r="AT10" s="80"/>
      <c r="AU10" s="80"/>
      <c r="AV10" s="80"/>
      <c r="AY10" s="32"/>
    </row>
    <row r="11" spans="1:51" ht="15" customHeight="1" x14ac:dyDescent="0.25">
      <c r="A11" s="25"/>
      <c r="B11" s="50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N11" s="86"/>
      <c r="AO11" s="86"/>
      <c r="AP11" s="86"/>
      <c r="AQ11" s="86"/>
      <c r="AR11" s="86"/>
      <c r="AS11" s="86"/>
      <c r="AT11" s="86"/>
      <c r="AU11" s="86"/>
      <c r="AV11" s="86"/>
      <c r="AY11" s="66"/>
    </row>
    <row r="12" spans="1:51" ht="15" customHeight="1" x14ac:dyDescent="0.25">
      <c r="A12" s="25"/>
      <c r="C12" s="18" t="s">
        <v>217</v>
      </c>
      <c r="Q12" s="18" t="s">
        <v>217</v>
      </c>
      <c r="AN12" s="78"/>
      <c r="AO12" s="78"/>
      <c r="AP12" s="78"/>
      <c r="AQ12" s="78"/>
      <c r="AR12" s="78"/>
      <c r="AS12" s="78"/>
      <c r="AT12" s="78"/>
      <c r="AU12" s="78"/>
      <c r="AV12" s="78"/>
    </row>
    <row r="13" spans="1:51" ht="15" customHeight="1" x14ac:dyDescent="0.25">
      <c r="B13" s="37" t="s">
        <v>161</v>
      </c>
      <c r="C13" s="79" t="s">
        <v>153</v>
      </c>
      <c r="D13" s="82">
        <v>2.8809226583991712</v>
      </c>
      <c r="E13" s="82">
        <v>2.7397683913375044</v>
      </c>
      <c r="F13" s="82">
        <v>2.8338087234049256</v>
      </c>
      <c r="G13" s="82">
        <v>2.7129257734644656</v>
      </c>
      <c r="H13" s="82">
        <v>2.6840500072640556</v>
      </c>
      <c r="I13" s="96">
        <v>2.7850251498487171</v>
      </c>
      <c r="J13" s="82">
        <v>2.7285333880351303</v>
      </c>
      <c r="K13" s="82">
        <v>2.770280856502024</v>
      </c>
      <c r="L13" s="82">
        <v>2.8225184366492764</v>
      </c>
      <c r="M13" s="82">
        <v>2.8772290729533601</v>
      </c>
      <c r="N13" s="82">
        <v>2.7489863898623481</v>
      </c>
      <c r="O13" s="82">
        <v>2.8219041325623904</v>
      </c>
      <c r="P13" s="82">
        <v>2.714081214540526</v>
      </c>
      <c r="Q13" s="82">
        <v>2.719141366858147</v>
      </c>
      <c r="R13" s="82">
        <v>2.7545880552783313</v>
      </c>
      <c r="S13" s="82">
        <v>2.6124020353880963</v>
      </c>
      <c r="T13" s="82">
        <v>2.9139728622916228</v>
      </c>
      <c r="U13" s="82">
        <v>2.7262765250277883</v>
      </c>
      <c r="V13" s="82">
        <v>2.6748508929220471</v>
      </c>
      <c r="W13" s="82">
        <v>2.676566674305572</v>
      </c>
      <c r="X13" s="82">
        <v>2.7952585167433943</v>
      </c>
      <c r="Y13" s="82">
        <v>2.7124882397703116</v>
      </c>
      <c r="Z13" s="82">
        <v>2.7800813060058052</v>
      </c>
      <c r="AA13" s="82">
        <v>2.6477008698094737</v>
      </c>
      <c r="AB13" s="82">
        <v>2.739770653482132</v>
      </c>
      <c r="AO13" s="79"/>
      <c r="AP13" s="79"/>
      <c r="AQ13" s="79"/>
      <c r="AR13" s="79"/>
      <c r="AS13" s="79"/>
      <c r="AT13" s="79"/>
      <c r="AU13" s="79"/>
      <c r="AV13" s="79"/>
      <c r="AY13" s="21"/>
    </row>
    <row r="14" spans="1:51" ht="15" customHeight="1" x14ac:dyDescent="0.25">
      <c r="A14" s="23"/>
      <c r="B14" s="41" t="s">
        <v>163</v>
      </c>
      <c r="C14" s="79" t="s">
        <v>153</v>
      </c>
      <c r="D14" s="82">
        <v>1.1387459583987936</v>
      </c>
      <c r="E14" s="82">
        <v>1.23209106649277</v>
      </c>
      <c r="F14" s="82">
        <v>1.1721214032211118</v>
      </c>
      <c r="G14" s="82">
        <v>1.2948209711828258</v>
      </c>
      <c r="H14" s="82">
        <v>1.3260107991105741</v>
      </c>
      <c r="I14" s="96">
        <v>1.2198745655650542</v>
      </c>
      <c r="J14" s="82">
        <v>1.278553881053627</v>
      </c>
      <c r="K14" s="82">
        <v>1.2364334183659096</v>
      </c>
      <c r="L14" s="82">
        <v>1.1795114122067611</v>
      </c>
      <c r="M14" s="82">
        <v>1.1369498927387511</v>
      </c>
      <c r="N14" s="82">
        <v>1.2623383837220048</v>
      </c>
      <c r="O14" s="82">
        <v>1.1965377866491287</v>
      </c>
      <c r="P14" s="82">
        <v>1.2944980739674918</v>
      </c>
      <c r="Q14" s="82">
        <v>1.2853009709880265</v>
      </c>
      <c r="R14" s="82">
        <v>1.2543712812752705</v>
      </c>
      <c r="S14" s="82">
        <v>1.3971762108235333</v>
      </c>
      <c r="T14" s="82">
        <v>1.0864854490800577</v>
      </c>
      <c r="U14" s="82">
        <v>1.2760493855506567</v>
      </c>
      <c r="V14" s="82">
        <v>1.3322244434116981</v>
      </c>
      <c r="W14" s="82">
        <v>1.3319226160032851</v>
      </c>
      <c r="X14" s="82">
        <v>1.2125020553527828</v>
      </c>
      <c r="Y14" s="82">
        <v>1.2963961429689412</v>
      </c>
      <c r="Z14" s="82">
        <v>1.229354728020341</v>
      </c>
      <c r="AA14" s="82">
        <v>1.3604713068944694</v>
      </c>
      <c r="AB14" s="82">
        <v>1.2678689350675916</v>
      </c>
      <c r="AN14" s="79"/>
      <c r="AO14" s="82"/>
      <c r="AP14" s="82"/>
      <c r="AQ14" s="82"/>
      <c r="AR14" s="82"/>
      <c r="AS14" s="82"/>
      <c r="AT14" s="82"/>
      <c r="AU14" s="82"/>
      <c r="AV14" s="82"/>
      <c r="AY14" s="33"/>
    </row>
    <row r="15" spans="1:51" ht="15" customHeight="1" x14ac:dyDescent="0.25">
      <c r="A15" s="23"/>
      <c r="B15" s="35" t="s">
        <v>225</v>
      </c>
      <c r="C15" s="79" t="s">
        <v>153</v>
      </c>
      <c r="D15" s="82">
        <v>0</v>
      </c>
      <c r="E15" s="82">
        <v>0</v>
      </c>
      <c r="F15" s="82">
        <v>4.0643739104182265E-3</v>
      </c>
      <c r="G15" s="82">
        <v>1.5510870330272893E-3</v>
      </c>
      <c r="H15" s="82">
        <v>3.1512752063003482E-3</v>
      </c>
      <c r="I15" s="96">
        <v>4.607946727173952E-3</v>
      </c>
      <c r="J15" s="82">
        <v>5.234336039812373E-3</v>
      </c>
      <c r="K15" s="82">
        <v>3.772686791462687E-3</v>
      </c>
      <c r="L15" s="82">
        <v>2.2222284250056402E-3</v>
      </c>
      <c r="M15" s="82">
        <v>1.3330429357420266E-3</v>
      </c>
      <c r="N15" s="82">
        <v>1.1593104356247862E-3</v>
      </c>
      <c r="O15" s="82">
        <v>4.5469955767977995E-3</v>
      </c>
      <c r="P15" s="82">
        <v>3.2062955591795807E-3</v>
      </c>
      <c r="Q15" s="82">
        <v>3.1687398606012793E-3</v>
      </c>
      <c r="R15" s="82">
        <v>2.1357187789934336E-3</v>
      </c>
      <c r="S15" s="82">
        <v>3.1935994586840045E-3</v>
      </c>
      <c r="T15" s="82">
        <v>5.8658454110915833E-3</v>
      </c>
      <c r="U15" s="82">
        <v>7.3994973973580775E-3</v>
      </c>
      <c r="V15" s="82">
        <v>3.9771736542134279E-3</v>
      </c>
      <c r="W15" s="82">
        <v>4.7383431090391222E-3</v>
      </c>
      <c r="X15" s="82">
        <v>5.3901960249346124E-3</v>
      </c>
      <c r="Y15" s="82">
        <v>3.9703545290857688E-3</v>
      </c>
      <c r="Z15" s="82">
        <v>2.3428509496609775E-3</v>
      </c>
      <c r="AA15" s="82">
        <v>1.6321289813076895E-3</v>
      </c>
      <c r="AB15" s="82">
        <v>6.2752097606844483E-4</v>
      </c>
      <c r="AN15" s="82"/>
      <c r="AO15" s="82"/>
      <c r="AP15" s="82"/>
      <c r="AQ15" s="82"/>
      <c r="AR15" s="82"/>
      <c r="AS15" s="82"/>
      <c r="AT15" s="82"/>
      <c r="AU15" s="82"/>
      <c r="AV15" s="82"/>
      <c r="AY15" s="33"/>
    </row>
    <row r="16" spans="1:51" ht="15" customHeight="1" x14ac:dyDescent="0.25">
      <c r="A16" s="23"/>
      <c r="B16" s="46" t="s">
        <v>166</v>
      </c>
      <c r="C16" s="82">
        <v>0.3</v>
      </c>
      <c r="D16" s="82">
        <v>0.15809039686859155</v>
      </c>
      <c r="E16" s="82">
        <v>0.31689522019458866</v>
      </c>
      <c r="F16" s="82">
        <v>0.15094137531284998</v>
      </c>
      <c r="G16" s="82">
        <v>0.27528298015304514</v>
      </c>
      <c r="H16" s="82">
        <v>0.30344480484813713</v>
      </c>
      <c r="I16" s="96">
        <v>0.19737337852210943</v>
      </c>
      <c r="J16" s="82">
        <v>0.25704602761286377</v>
      </c>
      <c r="K16" s="82">
        <v>0.21629127587496919</v>
      </c>
      <c r="L16" s="82">
        <v>0.16573329505751178</v>
      </c>
      <c r="M16" s="82">
        <v>0.11872509269450653</v>
      </c>
      <c r="N16" s="82">
        <v>0.23314288499082708</v>
      </c>
      <c r="O16" s="82">
        <v>0.15089172252403088</v>
      </c>
      <c r="P16" s="82">
        <v>0.26792262578426512</v>
      </c>
      <c r="Q16" s="82">
        <v>0.26348188539531719</v>
      </c>
      <c r="R16" s="82">
        <v>0.23106052362288027</v>
      </c>
      <c r="S16" s="82">
        <v>0.37101345364859484</v>
      </c>
      <c r="T16" s="82">
        <v>6.2740077126967303E-2</v>
      </c>
      <c r="U16" s="82">
        <v>0.25818411944467595</v>
      </c>
      <c r="V16" s="82">
        <v>0.31378316095043501</v>
      </c>
      <c r="W16" s="82">
        <v>0.30850441546079432</v>
      </c>
      <c r="X16" s="82">
        <v>0.18545782435102456</v>
      </c>
      <c r="Y16" s="82">
        <v>0.27075388766621017</v>
      </c>
      <c r="Z16" s="82">
        <v>0.20568382642089447</v>
      </c>
      <c r="AA16" s="82">
        <v>0.33122134264042985</v>
      </c>
      <c r="AB16" s="82">
        <v>0.24083446655616642</v>
      </c>
      <c r="AN16" s="82"/>
      <c r="AO16" s="82"/>
      <c r="AP16" s="82"/>
      <c r="AQ16" s="82"/>
      <c r="AR16" s="82"/>
      <c r="AS16" s="82"/>
      <c r="AT16" s="82"/>
      <c r="AU16" s="82"/>
      <c r="AV16" s="82"/>
      <c r="AY16" s="33"/>
    </row>
    <row r="17" spans="1:51" ht="15" customHeight="1" x14ac:dyDescent="0.25">
      <c r="A17" s="23"/>
      <c r="B17" s="48" t="s">
        <v>167</v>
      </c>
      <c r="C17" s="82">
        <v>0.69</v>
      </c>
      <c r="D17" s="82">
        <v>0.74113877315282661</v>
      </c>
      <c r="E17" s="82">
        <v>0.69898334715220756</v>
      </c>
      <c r="F17" s="82">
        <v>0.83495005589633919</v>
      </c>
      <c r="G17" s="82">
        <v>0.70630678238104105</v>
      </c>
      <c r="H17" s="82">
        <v>0.66982040995093772</v>
      </c>
      <c r="I17" s="96">
        <v>0.79271404156762426</v>
      </c>
      <c r="J17" s="82">
        <v>0.7230288261168224</v>
      </c>
      <c r="K17" s="82">
        <v>0.76596550367642013</v>
      </c>
      <c r="L17" s="82">
        <v>0.83170730380179869</v>
      </c>
      <c r="M17" s="82">
        <v>0.83649149499940689</v>
      </c>
      <c r="N17" s="82">
        <v>0.73285868965999612</v>
      </c>
      <c r="O17" s="82">
        <v>0.78667817383706806</v>
      </c>
      <c r="P17" s="82">
        <v>0.7146298854876324</v>
      </c>
      <c r="Q17" s="82">
        <v>0.73116362766328913</v>
      </c>
      <c r="R17" s="82">
        <v>0.74830632896869798</v>
      </c>
      <c r="S17" s="82">
        <v>0.60729294182629323</v>
      </c>
      <c r="T17" s="82">
        <v>0.94013438415417472</v>
      </c>
      <c r="U17" s="82">
        <v>0.73122878247210032</v>
      </c>
      <c r="V17" s="82">
        <v>0.66359353496760187</v>
      </c>
      <c r="W17" s="82">
        <v>0.66808995061074861</v>
      </c>
      <c r="X17" s="82">
        <v>0.7956467823457839</v>
      </c>
      <c r="Y17" s="82">
        <v>0.70175763335327512</v>
      </c>
      <c r="Z17" s="82">
        <v>0.76976885275178042</v>
      </c>
      <c r="AA17" s="82">
        <v>0.65015456165270336</v>
      </c>
      <c r="AB17" s="82">
        <v>0.74022129997361441</v>
      </c>
      <c r="AN17" s="82"/>
      <c r="AO17" s="82"/>
      <c r="AP17" s="82"/>
      <c r="AQ17" s="82"/>
      <c r="AR17" s="82"/>
      <c r="AS17" s="82"/>
      <c r="AT17" s="82"/>
      <c r="AU17" s="82"/>
      <c r="AV17" s="82"/>
      <c r="AY17" s="33"/>
    </row>
    <row r="18" spans="1:51" ht="15" customHeight="1" x14ac:dyDescent="0.25">
      <c r="A18" s="23"/>
      <c r="B18" s="49" t="s">
        <v>168</v>
      </c>
      <c r="C18" s="82">
        <v>1.6985138004246285E-3</v>
      </c>
      <c r="D18" s="82">
        <v>2.7519243169288358E-3</v>
      </c>
      <c r="E18" s="82">
        <v>1.1879447630285594E-2</v>
      </c>
      <c r="F18" s="82">
        <v>3.4393423740840829E-3</v>
      </c>
      <c r="G18" s="82">
        <v>3.8590758404742878E-3</v>
      </c>
      <c r="H18" s="82">
        <v>2.7550035522432852E-3</v>
      </c>
      <c r="I18" s="96">
        <v>3.5990118437769342E-3</v>
      </c>
      <c r="J18" s="82">
        <v>2.6152512764219338E-3</v>
      </c>
      <c r="K18" s="82">
        <v>3.4828898848936079E-3</v>
      </c>
      <c r="L18" s="82">
        <v>3.7736660157805684E-3</v>
      </c>
      <c r="M18" s="82">
        <v>3.6262637104032625E-3</v>
      </c>
      <c r="N18" s="82">
        <v>1.5576208871693711E-2</v>
      </c>
      <c r="O18" s="82">
        <v>2.5214499764330878E-2</v>
      </c>
      <c r="P18" s="82">
        <v>3.2931917608985005E-3</v>
      </c>
      <c r="Q18" s="82">
        <v>3.066741428203915E-3</v>
      </c>
      <c r="R18" s="82">
        <v>3.835121288414887E-3</v>
      </c>
      <c r="S18" s="82">
        <v>3.1561779361614804E-3</v>
      </c>
      <c r="T18" s="82">
        <v>7.3059743630417458E-3</v>
      </c>
      <c r="U18" s="82">
        <v>4.3497270807074931E-3</v>
      </c>
      <c r="V18" s="82">
        <v>4.8088938998198313E-3</v>
      </c>
      <c r="W18" s="82">
        <v>3.3899870174393721E-3</v>
      </c>
      <c r="X18" s="82">
        <v>4.1169438703752498E-3</v>
      </c>
      <c r="Y18" s="82">
        <v>9.6524942680604516E-3</v>
      </c>
      <c r="Z18" s="82">
        <v>5.7883844228678542E-3</v>
      </c>
      <c r="AA18" s="82">
        <v>1.1921095182514781E-2</v>
      </c>
      <c r="AB18" s="82">
        <v>1.416530583061206E-2</v>
      </c>
      <c r="AN18" s="82"/>
      <c r="AO18" s="82"/>
      <c r="AP18" s="82"/>
      <c r="AQ18" s="82"/>
      <c r="AR18" s="82"/>
      <c r="AS18" s="82"/>
      <c r="AT18" s="82"/>
      <c r="AU18" s="82"/>
      <c r="AV18" s="82"/>
      <c r="AY18" s="33"/>
    </row>
    <row r="19" spans="1:51" ht="15" customHeight="1" x14ac:dyDescent="0.25">
      <c r="A19" s="23"/>
      <c r="B19" s="50" t="s">
        <v>208</v>
      </c>
      <c r="C19" s="95" t="s">
        <v>153</v>
      </c>
      <c r="D19" s="86">
        <f t="shared" ref="D19:AB19" si="1">SUM(D13:D18)</f>
        <v>4.921649711136312</v>
      </c>
      <c r="E19" s="86">
        <f t="shared" si="1"/>
        <v>4.9996174728073557</v>
      </c>
      <c r="F19" s="86">
        <f t="shared" si="1"/>
        <v>4.9993252741197276</v>
      </c>
      <c r="G19" s="86">
        <f>SUM(G13:G18)</f>
        <v>4.9947466700548793</v>
      </c>
      <c r="H19" s="86">
        <f t="shared" si="1"/>
        <v>4.9892322999322483</v>
      </c>
      <c r="I19" s="86">
        <f t="shared" si="1"/>
        <v>5.0031940940744555</v>
      </c>
      <c r="J19" s="86">
        <f t="shared" si="1"/>
        <v>4.995011710134678</v>
      </c>
      <c r="K19" s="86">
        <f t="shared" si="1"/>
        <v>4.9962266310956789</v>
      </c>
      <c r="L19" s="86">
        <f t="shared" si="1"/>
        <v>5.0054663421561347</v>
      </c>
      <c r="M19" s="86">
        <f t="shared" si="1"/>
        <v>4.9743548600321699</v>
      </c>
      <c r="N19" s="86">
        <f t="shared" si="1"/>
        <v>4.994061867542495</v>
      </c>
      <c r="O19" s="86">
        <f t="shared" si="1"/>
        <v>4.9857733109137463</v>
      </c>
      <c r="P19" s="86">
        <f t="shared" si="1"/>
        <v>4.9976312870999928</v>
      </c>
      <c r="Q19" s="86">
        <f t="shared" si="1"/>
        <v>5.0053233321935844</v>
      </c>
      <c r="R19" s="86">
        <f>SUM(R13:R18)</f>
        <v>4.9942970292125883</v>
      </c>
      <c r="S19" s="86">
        <f t="shared" si="1"/>
        <v>4.9942344190813639</v>
      </c>
      <c r="T19" s="86">
        <f t="shared" si="1"/>
        <v>5.0165045924269558</v>
      </c>
      <c r="U19" s="86">
        <f>SUM(U13:U18)</f>
        <v>5.0034880369732875</v>
      </c>
      <c r="V19" s="86">
        <f t="shared" si="1"/>
        <v>4.9932380998058159</v>
      </c>
      <c r="W19" s="86">
        <f t="shared" si="1"/>
        <v>4.9932119865068785</v>
      </c>
      <c r="X19" s="86">
        <f t="shared" si="1"/>
        <v>4.9983723186882951</v>
      </c>
      <c r="Y19" s="86">
        <f t="shared" si="1"/>
        <v>4.9950187525558842</v>
      </c>
      <c r="Z19" s="86">
        <f t="shared" si="1"/>
        <v>4.9930199485713498</v>
      </c>
      <c r="AA19" s="86">
        <f t="shared" si="1"/>
        <v>5.0031013051608983</v>
      </c>
      <c r="AB19" s="86">
        <f t="shared" si="1"/>
        <v>5.0034881818861843</v>
      </c>
      <c r="AN19" s="82"/>
      <c r="AO19" s="82"/>
      <c r="AP19" s="82"/>
      <c r="AQ19" s="82"/>
      <c r="AR19" s="82"/>
      <c r="AS19" s="82"/>
      <c r="AT19" s="82"/>
      <c r="AU19" s="82"/>
      <c r="AV19" s="82"/>
      <c r="AY19" s="33"/>
    </row>
    <row r="20" spans="1:51" ht="15" customHeight="1" x14ac:dyDescent="0.25">
      <c r="A20" s="23"/>
      <c r="B20" s="50"/>
      <c r="C20" s="79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N20" s="82"/>
      <c r="AO20" s="82"/>
      <c r="AP20" s="82"/>
      <c r="AQ20" s="82"/>
      <c r="AR20" s="82"/>
      <c r="AS20" s="82"/>
      <c r="AT20" s="82"/>
      <c r="AU20" s="82"/>
      <c r="AV20" s="82"/>
      <c r="AY20" s="33"/>
    </row>
    <row r="21" spans="1:51" ht="15" customHeight="1" x14ac:dyDescent="0.25">
      <c r="A21" s="23"/>
      <c r="B21" s="90" t="s">
        <v>220</v>
      </c>
      <c r="C21" s="82">
        <v>0.30218125534628615</v>
      </c>
      <c r="D21" s="82">
        <v>0.17527018898833974</v>
      </c>
      <c r="E21" s="82">
        <v>0.30833641341308843</v>
      </c>
      <c r="F21" s="82">
        <v>0.15256917033537021</v>
      </c>
      <c r="G21" s="82">
        <v>0.27934781536412195</v>
      </c>
      <c r="H21" s="82">
        <v>0.31090012188549998</v>
      </c>
      <c r="I21" s="96">
        <v>0.19862742629791288</v>
      </c>
      <c r="J21" s="82">
        <v>0.26157384337483081</v>
      </c>
      <c r="K21" s="82">
        <v>0.21942028162330135</v>
      </c>
      <c r="L21" s="82">
        <v>0.16553229500599279</v>
      </c>
      <c r="M21" s="82">
        <v>0.12382122109021548</v>
      </c>
      <c r="N21" s="82">
        <v>0.23751850225680957</v>
      </c>
      <c r="O21" s="82">
        <v>0.15672431245382687</v>
      </c>
      <c r="P21" s="82">
        <v>0.27176932958174305</v>
      </c>
      <c r="Q21" s="82">
        <v>0.26408604706458522</v>
      </c>
      <c r="R21" s="82">
        <v>0.23500819746226717</v>
      </c>
      <c r="S21" s="82">
        <v>0.37802098999979844</v>
      </c>
      <c r="T21" s="82">
        <v>6.210779273997568E-2</v>
      </c>
      <c r="U21" s="82">
        <v>0.25980461723050935</v>
      </c>
      <c r="V21" s="82">
        <v>0.3194744091171457</v>
      </c>
      <c r="W21" s="82">
        <v>0.31480545019761369</v>
      </c>
      <c r="X21" s="82">
        <v>0.18823971546730589</v>
      </c>
      <c r="Y21" s="82">
        <v>0.27567074689347298</v>
      </c>
      <c r="Z21" s="82">
        <v>0.20961599962725896</v>
      </c>
      <c r="AA21" s="82">
        <v>0.33345650174648511</v>
      </c>
      <c r="AB21" s="82">
        <v>0.24199092366982622</v>
      </c>
      <c r="AN21" s="82"/>
      <c r="AO21" s="82"/>
      <c r="AP21" s="82"/>
      <c r="AQ21" s="82"/>
      <c r="AR21" s="82"/>
      <c r="AS21" s="82"/>
      <c r="AT21" s="82"/>
      <c r="AU21" s="82"/>
      <c r="AV21" s="82"/>
      <c r="AY21" s="33"/>
    </row>
    <row r="22" spans="1:51" ht="15" customHeight="1" x14ac:dyDescent="0.25">
      <c r="A22" s="23"/>
      <c r="B22" s="90" t="s">
        <v>219</v>
      </c>
      <c r="C22" s="82">
        <v>0.69333532307443468</v>
      </c>
      <c r="D22" s="82">
        <v>0.82167883318717772</v>
      </c>
      <c r="E22" s="82">
        <v>0.68010498285220788</v>
      </c>
      <c r="F22" s="82">
        <v>0.84395439643732095</v>
      </c>
      <c r="G22" s="82">
        <v>0.71673612558725253</v>
      </c>
      <c r="H22" s="82">
        <v>0.68627718704679141</v>
      </c>
      <c r="I22" s="96">
        <v>0.7977506948798373</v>
      </c>
      <c r="J22" s="82">
        <v>0.73576483820637262</v>
      </c>
      <c r="K22" s="82">
        <v>0.77704644281431268</v>
      </c>
      <c r="L22" s="82">
        <v>0.83069861565102687</v>
      </c>
      <c r="M22" s="82">
        <v>0.87239686229530256</v>
      </c>
      <c r="N22" s="82">
        <v>0.7466129551445625</v>
      </c>
      <c r="O22" s="82">
        <v>0.81708654295076566</v>
      </c>
      <c r="P22" s="82">
        <v>0.72489019659890819</v>
      </c>
      <c r="Q22" s="82">
        <v>0.73284017949581592</v>
      </c>
      <c r="R22" s="82">
        <v>0.7610911581225468</v>
      </c>
      <c r="S22" s="82">
        <v>0.61876321958529834</v>
      </c>
      <c r="T22" s="82">
        <v>0.93065986132928702</v>
      </c>
      <c r="U22" s="82">
        <v>0.73581835453982625</v>
      </c>
      <c r="V22" s="82">
        <v>0.67562947557667097</v>
      </c>
      <c r="W22" s="82">
        <v>0.68173532414561544</v>
      </c>
      <c r="X22" s="82">
        <v>0.8075815859770189</v>
      </c>
      <c r="Y22" s="82">
        <v>0.714501470661011</v>
      </c>
      <c r="Z22" s="82">
        <v>0.78448495615453684</v>
      </c>
      <c r="AA22" s="82">
        <v>0.65454195673188764</v>
      </c>
      <c r="AB22" s="82">
        <v>0.74377575046518207</v>
      </c>
      <c r="AN22" s="82"/>
      <c r="AO22" s="86"/>
      <c r="AP22" s="86"/>
      <c r="AQ22" s="86"/>
      <c r="AR22" s="86"/>
      <c r="AS22" s="86"/>
      <c r="AT22" s="86"/>
      <c r="AU22" s="86"/>
      <c r="AV22" s="86"/>
      <c r="AY22" s="26"/>
    </row>
    <row r="23" spans="1:51" ht="15" customHeight="1" x14ac:dyDescent="0.25">
      <c r="B23" s="90" t="s">
        <v>221</v>
      </c>
      <c r="C23" s="82">
        <v>4.4834215792791182E-3</v>
      </c>
      <c r="D23" s="82">
        <v>3.0509778244825901E-3</v>
      </c>
      <c r="E23" s="82">
        <v>1.1558603734703538E-2</v>
      </c>
      <c r="F23" s="82">
        <v>3.4764332273088732E-3</v>
      </c>
      <c r="G23" s="82">
        <v>3.9160590486256039E-3</v>
      </c>
      <c r="H23" s="82">
        <v>2.8226910677086226E-3</v>
      </c>
      <c r="I23" s="96">
        <v>3.6218788222497846E-3</v>
      </c>
      <c r="J23" s="82">
        <v>2.6613184187966135E-3</v>
      </c>
      <c r="K23" s="82">
        <v>3.5332755623859345E-3</v>
      </c>
      <c r="L23" s="82">
        <v>3.7690893429803076E-3</v>
      </c>
      <c r="M23" s="82">
        <v>3.7819166144819811E-3</v>
      </c>
      <c r="N23" s="82">
        <v>1.5868542598627793E-2</v>
      </c>
      <c r="O23" s="82">
        <v>2.6189144595407398E-2</v>
      </c>
      <c r="P23" s="82">
        <v>3.3404738193487326E-3</v>
      </c>
      <c r="Q23" s="82">
        <v>3.0737734395989195E-3</v>
      </c>
      <c r="R23" s="82">
        <v>3.9006444151860413E-3</v>
      </c>
      <c r="S23" s="82">
        <v>3.2157904149031987E-3</v>
      </c>
      <c r="T23" s="82">
        <v>7.2323459307373997E-3</v>
      </c>
      <c r="U23" s="82">
        <v>4.3770282296643967E-3</v>
      </c>
      <c r="V23" s="82">
        <v>4.8961153061832493E-3</v>
      </c>
      <c r="W23" s="82">
        <v>3.4592256567708302E-3</v>
      </c>
      <c r="X23" s="82">
        <v>4.1786985556752799E-3</v>
      </c>
      <c r="Y23" s="82">
        <v>9.827782445516001E-3</v>
      </c>
      <c r="Z23" s="82">
        <v>5.8990442182042281E-3</v>
      </c>
      <c r="AA23" s="82">
        <v>1.2001541521627281E-2</v>
      </c>
      <c r="AB23" s="82">
        <v>1.4233325864991805E-2</v>
      </c>
      <c r="AE23" s="87"/>
      <c r="AF23" s="87"/>
      <c r="AG23" s="87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Y23" s="26"/>
    </row>
    <row r="24" spans="1:51" ht="15" customHeight="1" x14ac:dyDescent="0.25">
      <c r="B24" s="61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Y24" s="26"/>
    </row>
    <row r="25" spans="1:51" ht="15" customHeight="1" x14ac:dyDescent="0.25">
      <c r="C25" s="7" t="s">
        <v>420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Q25" s="7" t="s">
        <v>420</v>
      </c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Y25" s="26"/>
    </row>
    <row r="26" spans="1:51" ht="15" customHeight="1" x14ac:dyDescent="0.25">
      <c r="C26" s="10" t="s">
        <v>205</v>
      </c>
      <c r="D26" s="87"/>
      <c r="E26" s="87"/>
      <c r="F26" s="87"/>
      <c r="G26" s="87"/>
      <c r="H26" s="87"/>
      <c r="J26" s="87"/>
      <c r="K26" s="87"/>
      <c r="L26" s="87"/>
      <c r="M26" s="87"/>
      <c r="N26" s="87"/>
      <c r="O26" s="87"/>
      <c r="Q26" s="173" t="s">
        <v>205</v>
      </c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Y26" s="26"/>
    </row>
    <row r="27" spans="1:51" ht="15" customHeight="1" x14ac:dyDescent="0.25">
      <c r="C27" s="7" t="s">
        <v>244</v>
      </c>
      <c r="D27" s="83"/>
      <c r="E27" s="83"/>
      <c r="F27" s="83"/>
      <c r="G27" s="83"/>
      <c r="H27" s="83"/>
      <c r="J27" s="83"/>
      <c r="K27" s="83"/>
      <c r="L27" s="83"/>
      <c r="M27" s="83"/>
      <c r="N27" s="83"/>
      <c r="O27" s="83"/>
      <c r="Q27" s="7" t="s">
        <v>244</v>
      </c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4"/>
      <c r="AP27" s="84"/>
      <c r="AQ27" s="84"/>
      <c r="AR27" s="84"/>
      <c r="AS27" s="84"/>
      <c r="AT27" s="84"/>
      <c r="AU27" s="84"/>
      <c r="AV27" s="84"/>
      <c r="AY27" s="33"/>
    </row>
    <row r="28" spans="1:51" ht="15" customHeight="1" x14ac:dyDescent="0.25">
      <c r="C28" s="7" t="s">
        <v>245</v>
      </c>
      <c r="D28" s="7"/>
      <c r="E28" s="7"/>
      <c r="F28" s="7"/>
      <c r="G28" s="7"/>
      <c r="H28" s="7"/>
      <c r="J28" s="7"/>
      <c r="K28" s="7"/>
      <c r="L28" s="7"/>
      <c r="M28" s="7"/>
      <c r="N28" s="7"/>
      <c r="O28" s="7"/>
      <c r="Q28" s="7" t="s">
        <v>245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51" x14ac:dyDescent="0.25">
      <c r="C29" s="7" t="s">
        <v>246</v>
      </c>
      <c r="D29" s="7"/>
      <c r="E29" s="7"/>
      <c r="F29" s="7"/>
      <c r="G29" s="7"/>
      <c r="H29" s="7"/>
      <c r="J29" s="7"/>
      <c r="K29" s="7"/>
      <c r="L29" s="7"/>
      <c r="M29" s="7"/>
      <c r="N29" s="7"/>
      <c r="O29" s="7"/>
      <c r="Q29" s="7" t="s">
        <v>246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51" x14ac:dyDescent="0.25">
      <c r="C30" s="7"/>
      <c r="D30" s="7"/>
      <c r="E30" s="7"/>
      <c r="F30" s="7"/>
      <c r="G30" s="7"/>
      <c r="H30" s="7"/>
      <c r="J30" s="7"/>
      <c r="K30" s="7"/>
      <c r="L30" s="7"/>
      <c r="M30" s="7"/>
      <c r="N30" s="7"/>
      <c r="O30" s="7"/>
      <c r="P30" s="7"/>
      <c r="Q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51" x14ac:dyDescent="0.25">
      <c r="C31" s="7"/>
      <c r="D31" s="7"/>
      <c r="E31" s="7"/>
      <c r="F31" s="7"/>
      <c r="G31" s="7"/>
      <c r="H31" s="7"/>
      <c r="J31" s="7"/>
      <c r="K31" s="7"/>
      <c r="L31" s="7"/>
      <c r="M31" s="7"/>
      <c r="N31" s="7"/>
      <c r="O31" s="7"/>
      <c r="P31" s="7"/>
      <c r="Q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4" spans="9:9" x14ac:dyDescent="0.25">
      <c r="I34" s="96"/>
    </row>
    <row r="35" spans="9:9" x14ac:dyDescent="0.25">
      <c r="I35" s="96"/>
    </row>
    <row r="36" spans="9:9" x14ac:dyDescent="0.25">
      <c r="I36" s="96"/>
    </row>
    <row r="37" spans="9:9" x14ac:dyDescent="0.25">
      <c r="I37" s="96"/>
    </row>
    <row r="38" spans="9:9" x14ac:dyDescent="0.25">
      <c r="I38" s="96"/>
    </row>
    <row r="39" spans="9:9" x14ac:dyDescent="0.25">
      <c r="I39" s="96"/>
    </row>
    <row r="40" spans="9:9" x14ac:dyDescent="0.25">
      <c r="I40" s="96"/>
    </row>
    <row r="41" spans="9:9" x14ac:dyDescent="0.25">
      <c r="I41" s="96"/>
    </row>
    <row r="48" spans="9:9" x14ac:dyDescent="0.25">
      <c r="I48" s="96"/>
    </row>
  </sheetData>
  <pageMargins left="0.7" right="0.7" top="0.75" bottom="0.75" header="0.3" footer="0.3"/>
  <pageSetup scale="79" fitToWidth="2" fitToHeight="0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124B7-239A-4215-8D03-1DF69057D6B0}">
  <sheetPr>
    <pageSetUpPr fitToPage="1"/>
  </sheetPr>
  <dimension ref="A1:AZ36"/>
  <sheetViews>
    <sheetView tabSelected="1" workbookViewId="0">
      <selection activeCell="G19" sqref="G19"/>
    </sheetView>
  </sheetViews>
  <sheetFormatPr defaultRowHeight="15" x14ac:dyDescent="0.25"/>
  <cols>
    <col min="2" max="2" width="16.140625" customWidth="1"/>
    <col min="3" max="3" width="2.7109375" customWidth="1"/>
    <col min="4" max="52" width="9.7109375" customWidth="1"/>
  </cols>
  <sheetData>
    <row r="1" spans="1:52" ht="15" customHeight="1" x14ac:dyDescent="0.25">
      <c r="B1" s="34" t="s">
        <v>458</v>
      </c>
      <c r="C1" s="34"/>
      <c r="D1" s="3"/>
      <c r="E1" s="3"/>
      <c r="F1" s="3"/>
      <c r="G1" s="3"/>
    </row>
    <row r="2" spans="1:52" ht="15" customHeight="1" x14ac:dyDescent="0.25">
      <c r="D2" s="231" t="s">
        <v>218</v>
      </c>
      <c r="E2" s="78"/>
    </row>
    <row r="3" spans="1:52" ht="15" customHeight="1" x14ac:dyDescent="0.25">
      <c r="B3" s="35" t="s">
        <v>154</v>
      </c>
      <c r="C3" s="35"/>
      <c r="D3" s="85" t="s">
        <v>51</v>
      </c>
      <c r="E3" s="104" t="s">
        <v>293</v>
      </c>
      <c r="F3" s="85" t="s">
        <v>290</v>
      </c>
      <c r="G3" s="85" t="s">
        <v>54</v>
      </c>
      <c r="H3" s="85" t="s">
        <v>291</v>
      </c>
      <c r="I3" s="85" t="s">
        <v>128</v>
      </c>
      <c r="J3" s="85" t="s">
        <v>130</v>
      </c>
      <c r="K3" s="232"/>
      <c r="L3" s="232"/>
      <c r="M3" s="243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O3" s="232"/>
      <c r="AP3" s="232"/>
      <c r="AQ3" s="232"/>
      <c r="AR3" s="232"/>
      <c r="AS3" s="232"/>
      <c r="AT3" s="232"/>
      <c r="AU3" s="232"/>
      <c r="AV3" s="232"/>
      <c r="AW3" s="232"/>
      <c r="AZ3" s="30"/>
    </row>
    <row r="4" spans="1:52" ht="15" customHeight="1" x14ac:dyDescent="0.25">
      <c r="A4" s="205"/>
      <c r="B4" s="242" t="s">
        <v>456</v>
      </c>
      <c r="C4" s="37"/>
      <c r="D4" s="96">
        <v>28.316666666666663</v>
      </c>
      <c r="E4" s="96">
        <v>23.094999999999999</v>
      </c>
      <c r="F4" s="96">
        <v>29.442956521739131</v>
      </c>
      <c r="G4" s="96">
        <v>28.955392857142861</v>
      </c>
      <c r="H4" s="96">
        <v>29.29532</v>
      </c>
      <c r="I4" s="96">
        <v>29.310600000000001</v>
      </c>
      <c r="J4" s="96">
        <v>29.431666666666665</v>
      </c>
      <c r="K4" s="234"/>
      <c r="L4" s="234"/>
      <c r="M4" s="243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O4" s="234"/>
      <c r="AP4" s="234"/>
      <c r="AQ4" s="234"/>
      <c r="AR4" s="234"/>
      <c r="AS4" s="234"/>
      <c r="AT4" s="234"/>
      <c r="AU4" s="234"/>
      <c r="AV4" s="234"/>
      <c r="AW4" s="234"/>
      <c r="AZ4" s="235"/>
    </row>
    <row r="5" spans="1:52" ht="15" customHeight="1" x14ac:dyDescent="0.25">
      <c r="A5" s="205"/>
      <c r="B5" s="242" t="s">
        <v>457</v>
      </c>
      <c r="C5" s="40"/>
      <c r="D5" s="96">
        <v>32.175999999999995</v>
      </c>
      <c r="E5" s="96">
        <v>27.658000000000001</v>
      </c>
      <c r="F5" s="96">
        <v>29.110434782608696</v>
      </c>
      <c r="G5" s="96">
        <v>28.209964285714282</v>
      </c>
      <c r="H5" s="96">
        <v>29.903639999999996</v>
      </c>
      <c r="I5" s="96">
        <v>30.062333333333335</v>
      </c>
      <c r="J5" s="96">
        <v>28.970555555555549</v>
      </c>
      <c r="K5" s="234"/>
      <c r="L5" s="234"/>
      <c r="M5" s="243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O5" s="234"/>
      <c r="AP5" s="234"/>
      <c r="AQ5" s="234"/>
      <c r="AR5" s="234"/>
      <c r="AS5" s="234"/>
      <c r="AT5" s="234"/>
      <c r="AU5" s="234"/>
      <c r="AV5" s="234"/>
      <c r="AW5" s="234"/>
      <c r="AZ5" s="235"/>
    </row>
    <row r="6" spans="1:52" ht="15" customHeight="1" x14ac:dyDescent="0.25">
      <c r="A6" s="205"/>
      <c r="B6" s="242" t="s">
        <v>459</v>
      </c>
      <c r="C6" s="41"/>
      <c r="D6" s="96">
        <v>12.125833333333334</v>
      </c>
      <c r="E6" s="96">
        <v>10.311999999999999</v>
      </c>
      <c r="F6" s="96">
        <v>12.131565217391302</v>
      </c>
      <c r="G6" s="96">
        <v>8.4804285714285736</v>
      </c>
      <c r="H6" s="96">
        <v>14.507559999999998</v>
      </c>
      <c r="I6" s="96">
        <v>11.805533333333335</v>
      </c>
      <c r="J6" s="96">
        <v>10.830888888888889</v>
      </c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O6" s="234"/>
      <c r="AP6" s="234"/>
      <c r="AQ6" s="234"/>
      <c r="AR6" s="234"/>
      <c r="AS6" s="234"/>
      <c r="AT6" s="234"/>
      <c r="AU6" s="234"/>
      <c r="AV6" s="234"/>
      <c r="AW6" s="234"/>
      <c r="AZ6" s="235"/>
    </row>
    <row r="7" spans="1:52" ht="15" customHeight="1" x14ac:dyDescent="0.25">
      <c r="A7" s="205"/>
      <c r="B7" s="242" t="s">
        <v>460</v>
      </c>
      <c r="C7" s="43"/>
      <c r="D7" s="96">
        <v>0</v>
      </c>
      <c r="E7" s="96">
        <v>0</v>
      </c>
      <c r="F7" s="96">
        <v>0.22660869565217398</v>
      </c>
      <c r="G7" s="96">
        <v>0.19421428571428573</v>
      </c>
      <c r="H7" s="96">
        <v>4.7919999999999997E-2</v>
      </c>
      <c r="I7" s="96">
        <v>2.3066666666666666E-2</v>
      </c>
      <c r="J7" s="96">
        <v>0.1937777777777778</v>
      </c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O7" s="234"/>
      <c r="AP7" s="234"/>
      <c r="AQ7" s="234"/>
      <c r="AR7" s="234"/>
      <c r="AS7" s="234"/>
      <c r="AT7" s="234"/>
      <c r="AU7" s="234"/>
      <c r="AV7" s="234"/>
      <c r="AW7" s="234"/>
      <c r="AZ7" s="235"/>
    </row>
    <row r="8" spans="1:52" ht="15" customHeight="1" x14ac:dyDescent="0.25">
      <c r="A8" s="205"/>
      <c r="B8" s="242" t="s">
        <v>461</v>
      </c>
      <c r="C8" s="46"/>
      <c r="D8" s="96">
        <v>1.6877500000000001</v>
      </c>
      <c r="E8" s="96">
        <v>1.2190000000000001</v>
      </c>
      <c r="F8" s="96">
        <v>3.4710000000000001</v>
      </c>
      <c r="G8" s="96">
        <v>3.5281785714285712</v>
      </c>
      <c r="H8" s="96">
        <v>2.0181999999999998</v>
      </c>
      <c r="I8" s="96">
        <v>2.4565999999999999</v>
      </c>
      <c r="J8" s="96">
        <v>3.3984444444444453</v>
      </c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O8" s="234"/>
      <c r="AP8" s="234"/>
      <c r="AQ8" s="234"/>
      <c r="AR8" s="234"/>
      <c r="AS8" s="234"/>
      <c r="AT8" s="234"/>
      <c r="AU8" s="234"/>
      <c r="AV8" s="234"/>
      <c r="AW8" s="234"/>
      <c r="AZ8" s="235"/>
    </row>
    <row r="9" spans="1:52" ht="15" customHeight="1" x14ac:dyDescent="0.25">
      <c r="A9" s="205"/>
      <c r="B9" s="242" t="s">
        <v>462</v>
      </c>
      <c r="C9" s="48"/>
      <c r="D9" s="96">
        <v>0.44141666666666662</v>
      </c>
      <c r="E9" s="96">
        <v>0.13600000000000001</v>
      </c>
      <c r="F9" s="96">
        <v>0.42760869565217385</v>
      </c>
      <c r="G9" s="96">
        <v>0.28546428571428573</v>
      </c>
      <c r="H9" s="96">
        <v>0.33307999999999999</v>
      </c>
      <c r="I9" s="96">
        <v>0.36233333333333329</v>
      </c>
      <c r="J9" s="96">
        <v>0.42655555555555558</v>
      </c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O9" s="234"/>
      <c r="AP9" s="234"/>
      <c r="AQ9" s="234"/>
      <c r="AR9" s="234"/>
      <c r="AS9" s="234"/>
      <c r="AT9" s="234"/>
      <c r="AU9" s="234"/>
      <c r="AV9" s="234"/>
      <c r="AW9" s="234"/>
      <c r="AZ9" s="235"/>
    </row>
    <row r="10" spans="1:52" ht="15" customHeight="1" x14ac:dyDescent="0.25">
      <c r="A10" s="205"/>
      <c r="B10" s="242" t="s">
        <v>463</v>
      </c>
      <c r="C10" s="49"/>
      <c r="D10" s="96">
        <v>6.0999999999999999E-2</v>
      </c>
      <c r="E10" s="96">
        <v>4.7E-2</v>
      </c>
      <c r="F10" s="96">
        <v>9.3695652173913069E-2</v>
      </c>
      <c r="G10" s="96">
        <v>8.8892857142857148E-2</v>
      </c>
      <c r="H10" s="96">
        <v>5.7599999999999991E-2</v>
      </c>
      <c r="I10" s="96">
        <v>7.1600000000000011E-2</v>
      </c>
      <c r="J10" s="96">
        <v>8.6777777777777773E-2</v>
      </c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O10" s="234"/>
      <c r="AP10" s="234"/>
      <c r="AQ10" s="234"/>
      <c r="AR10" s="234"/>
      <c r="AS10" s="234"/>
      <c r="AT10" s="234"/>
      <c r="AU10" s="234"/>
      <c r="AV10" s="234"/>
      <c r="AW10" s="234"/>
      <c r="AZ10" s="237"/>
    </row>
    <row r="11" spans="1:52" ht="15" customHeight="1" x14ac:dyDescent="0.25">
      <c r="A11" s="219"/>
      <c r="B11" s="242" t="s">
        <v>160</v>
      </c>
      <c r="C11" s="50"/>
      <c r="D11" s="198">
        <f t="shared" ref="D11:E11" si="0">SUM(D4:D10)</f>
        <v>74.808666666666667</v>
      </c>
      <c r="E11" s="198">
        <f t="shared" si="0"/>
        <v>62.466999999999999</v>
      </c>
      <c r="F11" s="198">
        <f>SUM(F4:F10)</f>
        <v>74.903869565217377</v>
      </c>
      <c r="G11" s="198">
        <f>SUM(G4:G10)</f>
        <v>69.742535714285708</v>
      </c>
      <c r="H11" s="198">
        <f>SUM(H4:H10)</f>
        <v>76.163319999999985</v>
      </c>
      <c r="I11" s="198">
        <f>SUM(I4:I10)</f>
        <v>74.092066666666668</v>
      </c>
      <c r="J11" s="198">
        <f>SUM(J4:J10)</f>
        <v>73.338666666666668</v>
      </c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O11" s="236"/>
      <c r="AP11" s="236"/>
      <c r="AQ11" s="236"/>
      <c r="AR11" s="236"/>
      <c r="AS11" s="236"/>
      <c r="AT11" s="236"/>
      <c r="AU11" s="236"/>
      <c r="AV11" s="236"/>
      <c r="AW11" s="236"/>
      <c r="AZ11" s="239"/>
    </row>
    <row r="12" spans="1:52" ht="15" customHeight="1" x14ac:dyDescent="0.25">
      <c r="B12" s="232"/>
      <c r="C12" s="217"/>
      <c r="D12" s="233"/>
      <c r="E12" s="233"/>
      <c r="F12" s="233"/>
      <c r="G12" s="233"/>
      <c r="H12" s="233"/>
      <c r="I12" s="233"/>
      <c r="J12" s="96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F12" s="87"/>
      <c r="AG12" s="87"/>
      <c r="AH12" s="87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Z12" s="240"/>
    </row>
    <row r="13" spans="1:52" ht="15" customHeight="1" x14ac:dyDescent="0.25">
      <c r="B13" t="s">
        <v>464</v>
      </c>
      <c r="C13" s="21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Z13" s="240"/>
    </row>
    <row r="14" spans="1:52" ht="15" customHeight="1" x14ac:dyDescent="0.25">
      <c r="B14" s="186" t="s">
        <v>472</v>
      </c>
      <c r="C14" s="217"/>
      <c r="D14" s="87"/>
      <c r="E14" s="87"/>
      <c r="F14" s="87"/>
      <c r="G14" s="87"/>
      <c r="H14" s="87"/>
      <c r="I14" s="87"/>
      <c r="K14" s="87"/>
      <c r="L14" s="87"/>
      <c r="M14" s="87"/>
      <c r="N14" s="87"/>
      <c r="O14" s="87"/>
      <c r="P14" s="87"/>
      <c r="Q14" s="87"/>
      <c r="R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Z14" s="240"/>
    </row>
    <row r="15" spans="1:52" ht="15" customHeight="1" x14ac:dyDescent="0.25">
      <c r="C15" s="74"/>
      <c r="D15" s="241"/>
      <c r="E15" s="241"/>
      <c r="F15" s="241"/>
      <c r="G15" s="241"/>
      <c r="H15" s="241"/>
      <c r="I15" s="241"/>
      <c r="K15" s="241"/>
      <c r="L15" s="241"/>
      <c r="M15" s="241"/>
      <c r="N15" s="241"/>
      <c r="O15" s="241"/>
      <c r="P15" s="241"/>
      <c r="Q15" s="241"/>
      <c r="R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Z15" s="235"/>
    </row>
    <row r="16" spans="1:52" ht="15" customHeight="1" x14ac:dyDescent="0.25"/>
    <row r="18" spans="3:10" x14ac:dyDescent="0.25">
      <c r="C18" s="186"/>
    </row>
    <row r="19" spans="3:10" x14ac:dyDescent="0.25">
      <c r="C19" s="186"/>
    </row>
    <row r="22" spans="3:10" x14ac:dyDescent="0.25">
      <c r="J22" s="96"/>
    </row>
    <row r="23" spans="3:10" x14ac:dyDescent="0.25">
      <c r="J23" s="96"/>
    </row>
    <row r="24" spans="3:10" x14ac:dyDescent="0.25">
      <c r="J24" s="96"/>
    </row>
    <row r="25" spans="3:10" x14ac:dyDescent="0.25">
      <c r="J25" s="96"/>
    </row>
    <row r="26" spans="3:10" x14ac:dyDescent="0.25">
      <c r="J26" s="96"/>
    </row>
    <row r="27" spans="3:10" x14ac:dyDescent="0.25">
      <c r="J27" s="96"/>
    </row>
    <row r="28" spans="3:10" x14ac:dyDescent="0.25">
      <c r="J28" s="96"/>
    </row>
    <row r="29" spans="3:10" x14ac:dyDescent="0.25">
      <c r="J29" s="96"/>
    </row>
    <row r="36" spans="10:10" x14ac:dyDescent="0.25">
      <c r="J36" s="96"/>
    </row>
  </sheetData>
  <pageMargins left="0.7" right="0.7" top="0.75" bottom="0.75" header="0.3" footer="0.3"/>
  <pageSetup scale="95" fitToHeight="0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13CD3-E723-497D-977A-F4BA0F5F0065}">
  <sheetPr>
    <pageSetUpPr fitToPage="1"/>
  </sheetPr>
  <dimension ref="B1:AB159"/>
  <sheetViews>
    <sheetView workbookViewId="0">
      <pane xSplit="3" ySplit="6" topLeftCell="D103" activePane="bottomRight" state="frozen"/>
      <selection pane="topRight" activeCell="D1" sqref="D1"/>
      <selection pane="bottomLeft" activeCell="A5" sqref="A5"/>
      <selection pane="bottomRight" activeCell="D7" sqref="D7"/>
    </sheetView>
  </sheetViews>
  <sheetFormatPr defaultRowHeight="15" x14ac:dyDescent="0.25"/>
  <cols>
    <col min="1" max="1" width="9.140625" style="6"/>
    <col min="2" max="2" width="14.28515625" style="6" customWidth="1"/>
    <col min="3" max="3" width="6.28515625" style="9" customWidth="1"/>
    <col min="4" max="4" width="11.85546875" style="6" customWidth="1"/>
    <col min="5" max="5" width="11.140625" style="6" customWidth="1"/>
    <col min="6" max="6" width="11.7109375" style="6" customWidth="1"/>
    <col min="7" max="7" width="7.5703125" style="6" customWidth="1"/>
    <col min="8" max="8" width="11.28515625" style="6" customWidth="1"/>
    <col min="9" max="9" width="10" style="6" customWidth="1"/>
    <col min="10" max="10" width="11" style="6" customWidth="1"/>
    <col min="11" max="11" width="8.28515625" style="6" customWidth="1"/>
    <col min="12" max="12" width="6.7109375" style="6" customWidth="1"/>
    <col min="13" max="13" width="3.5703125" style="6" customWidth="1"/>
    <col min="14" max="14" width="14.7109375" style="6" customWidth="1"/>
    <col min="15" max="15" width="12.28515625" style="6" customWidth="1"/>
    <col min="16" max="16" width="12.140625" style="6" customWidth="1"/>
    <col min="17" max="17" width="11.140625" style="6" customWidth="1"/>
    <col min="18" max="18" width="12.7109375" style="6" customWidth="1"/>
    <col min="19" max="19" width="10.85546875" style="6" customWidth="1"/>
    <col min="20" max="20" width="12.5703125" style="6" customWidth="1"/>
    <col min="21" max="16384" width="9.140625" style="6"/>
  </cols>
  <sheetData>
    <row r="1" spans="2:28" x14ac:dyDescent="0.25">
      <c r="B1" s="34" t="s">
        <v>473</v>
      </c>
      <c r="C1" s="4"/>
      <c r="U1" s="244"/>
      <c r="V1" s="244"/>
      <c r="W1" s="244"/>
      <c r="X1" s="244"/>
      <c r="Y1" s="244"/>
      <c r="Z1" s="244"/>
      <c r="AA1" s="244"/>
      <c r="AB1" s="244"/>
    </row>
    <row r="2" spans="2:28" x14ac:dyDescent="0.25">
      <c r="B2" s="34"/>
      <c r="C2" s="4"/>
      <c r="U2" s="244"/>
      <c r="V2" s="244"/>
      <c r="W2" s="244"/>
      <c r="X2" s="244"/>
      <c r="Y2" s="244"/>
      <c r="Z2" s="244"/>
      <c r="AA2" s="244"/>
      <c r="AB2" s="244"/>
    </row>
    <row r="3" spans="2:28" x14ac:dyDescent="0.25">
      <c r="B3" s="274" t="s">
        <v>607</v>
      </c>
      <c r="C3" s="4"/>
      <c r="H3" s="7"/>
      <c r="I3" s="7"/>
      <c r="J3" s="7"/>
      <c r="K3" s="7"/>
      <c r="L3" s="7"/>
      <c r="M3" s="7"/>
      <c r="N3" s="7"/>
      <c r="U3" s="244"/>
      <c r="V3" s="244"/>
      <c r="W3" s="244"/>
      <c r="X3" s="244"/>
      <c r="Y3" s="244"/>
      <c r="Z3" s="244"/>
      <c r="AA3" s="244"/>
      <c r="AB3" s="244"/>
    </row>
    <row r="4" spans="2:28" x14ac:dyDescent="0.25">
      <c r="B4" s="266"/>
      <c r="U4" s="244"/>
      <c r="V4" s="244"/>
      <c r="W4" s="244"/>
      <c r="X4" s="244"/>
      <c r="Y4" s="244"/>
      <c r="Z4" s="244"/>
      <c r="AA4" s="244"/>
      <c r="AB4" s="244"/>
    </row>
    <row r="5" spans="2:28" ht="18" x14ac:dyDescent="0.25">
      <c r="B5" s="323"/>
      <c r="C5" s="272"/>
      <c r="D5" s="245"/>
      <c r="E5" s="245"/>
      <c r="F5" s="246"/>
      <c r="G5" s="247"/>
      <c r="H5" s="247"/>
      <c r="I5" s="247"/>
      <c r="J5" s="247"/>
      <c r="K5" s="247"/>
      <c r="L5" s="247"/>
      <c r="M5" s="247"/>
      <c r="N5" s="248" t="s">
        <v>483</v>
      </c>
      <c r="O5" s="249" t="s">
        <v>486</v>
      </c>
      <c r="P5" s="248" t="s">
        <v>539</v>
      </c>
      <c r="Q5" s="249" t="s">
        <v>486</v>
      </c>
      <c r="R5" s="248" t="s">
        <v>484</v>
      </c>
      <c r="S5" s="249" t="s">
        <v>486</v>
      </c>
      <c r="T5" s="249" t="s">
        <v>475</v>
      </c>
      <c r="U5" s="250"/>
      <c r="V5" s="250"/>
      <c r="W5" s="250"/>
      <c r="X5" s="250"/>
      <c r="Y5" s="250"/>
      <c r="Z5" s="244"/>
      <c r="AA5" s="244"/>
      <c r="AB5" s="244"/>
    </row>
    <row r="6" spans="2:28" ht="18.75" thickBot="1" x14ac:dyDescent="0.3">
      <c r="B6" s="251" t="s">
        <v>476</v>
      </c>
      <c r="C6" s="251" t="s">
        <v>480</v>
      </c>
      <c r="D6" s="252" t="s">
        <v>481</v>
      </c>
      <c r="E6" s="252" t="s">
        <v>482</v>
      </c>
      <c r="F6" s="252" t="s">
        <v>483</v>
      </c>
      <c r="G6" s="251" t="s">
        <v>485</v>
      </c>
      <c r="H6" s="252" t="s">
        <v>488</v>
      </c>
      <c r="I6" s="251" t="s">
        <v>485</v>
      </c>
      <c r="J6" s="252" t="s">
        <v>484</v>
      </c>
      <c r="K6" s="251" t="s">
        <v>485</v>
      </c>
      <c r="L6" s="267" t="s">
        <v>487</v>
      </c>
      <c r="M6" s="253"/>
      <c r="N6" s="251" t="s">
        <v>477</v>
      </c>
      <c r="O6" s="251" t="s">
        <v>478</v>
      </c>
      <c r="P6" s="251" t="s">
        <v>477</v>
      </c>
      <c r="Q6" s="251" t="s">
        <v>478</v>
      </c>
      <c r="R6" s="251" t="s">
        <v>477</v>
      </c>
      <c r="S6" s="251" t="s">
        <v>478</v>
      </c>
      <c r="T6" s="251" t="s">
        <v>479</v>
      </c>
      <c r="U6" s="254"/>
      <c r="V6" s="255"/>
      <c r="W6" s="256"/>
      <c r="X6" s="255"/>
      <c r="Y6" s="256"/>
      <c r="Z6" s="244"/>
      <c r="AA6" s="244"/>
      <c r="AB6" s="244"/>
    </row>
    <row r="7" spans="2:28" ht="15.75" thickTop="1" x14ac:dyDescent="0.25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57"/>
      <c r="V7" s="257"/>
      <c r="W7" s="257"/>
      <c r="X7" s="257"/>
      <c r="Y7" s="257"/>
      <c r="Z7" s="244"/>
      <c r="AA7" s="244"/>
      <c r="AB7" s="244"/>
    </row>
    <row r="8" spans="2:28" x14ac:dyDescent="0.25">
      <c r="B8" s="1" t="s">
        <v>519</v>
      </c>
      <c r="C8" s="258"/>
      <c r="D8" s="258"/>
      <c r="E8" s="258"/>
      <c r="F8" s="259"/>
      <c r="G8" s="259"/>
      <c r="H8" s="259"/>
      <c r="I8" s="259"/>
      <c r="J8" s="259"/>
      <c r="K8" s="259"/>
      <c r="L8" s="260"/>
      <c r="M8" s="261"/>
      <c r="N8" s="258"/>
      <c r="O8" s="258"/>
      <c r="P8" s="258"/>
      <c r="Q8" s="262"/>
      <c r="R8" s="258"/>
      <c r="S8" s="262"/>
      <c r="T8" s="263"/>
      <c r="U8" s="257"/>
      <c r="V8" s="264"/>
      <c r="W8" s="264"/>
      <c r="X8" s="264"/>
      <c r="Y8" s="264"/>
      <c r="Z8" s="244"/>
      <c r="AA8" s="244"/>
      <c r="AB8" s="244"/>
    </row>
    <row r="9" spans="2:28" x14ac:dyDescent="0.25">
      <c r="B9" s="1"/>
      <c r="C9" s="258"/>
      <c r="D9" s="258"/>
      <c r="E9" s="258"/>
      <c r="F9" s="259"/>
      <c r="G9" s="259"/>
      <c r="H9" s="259"/>
      <c r="I9" s="259"/>
      <c r="J9" s="259"/>
      <c r="K9" s="259"/>
      <c r="L9" s="260"/>
      <c r="M9" s="261"/>
      <c r="N9" s="258"/>
      <c r="O9" s="258"/>
      <c r="P9" s="258"/>
      <c r="Q9" s="262"/>
      <c r="R9" s="258"/>
      <c r="S9" s="262"/>
      <c r="T9" s="263"/>
      <c r="U9" s="257"/>
      <c r="V9" s="264"/>
      <c r="W9" s="264"/>
      <c r="X9" s="264"/>
      <c r="Y9" s="264"/>
      <c r="Z9" s="244"/>
      <c r="AA9" s="244"/>
      <c r="AB9" s="244"/>
    </row>
    <row r="10" spans="2:28" x14ac:dyDescent="0.25">
      <c r="B10" s="271" t="s">
        <v>511</v>
      </c>
      <c r="C10" s="258"/>
      <c r="D10" s="258"/>
      <c r="E10" s="258"/>
      <c r="F10" s="259"/>
      <c r="G10" s="259"/>
      <c r="H10" s="259"/>
      <c r="I10" s="259"/>
      <c r="J10" s="259"/>
      <c r="K10" s="259"/>
      <c r="L10" s="260"/>
      <c r="M10" s="261"/>
      <c r="N10" s="258"/>
      <c r="O10" s="258"/>
      <c r="P10" s="258"/>
      <c r="Q10" s="262"/>
      <c r="R10" s="258"/>
      <c r="S10" s="262"/>
      <c r="T10" s="263"/>
      <c r="U10" s="257"/>
      <c r="V10" s="264"/>
      <c r="W10" s="264"/>
      <c r="X10" s="264"/>
      <c r="Y10" s="264"/>
      <c r="Z10" s="244"/>
      <c r="AA10" s="244"/>
      <c r="AB10" s="244"/>
    </row>
    <row r="11" spans="2:28" x14ac:dyDescent="0.25">
      <c r="B11" s="6" t="s">
        <v>128</v>
      </c>
      <c r="C11" s="258">
        <v>2</v>
      </c>
      <c r="D11" s="258">
        <v>148083.53888409064</v>
      </c>
      <c r="E11" s="258">
        <v>108.1256990297298</v>
      </c>
      <c r="F11" s="259">
        <v>5.7415411075576218E-2</v>
      </c>
      <c r="G11" s="259">
        <v>9.4667892762490598E-4</v>
      </c>
      <c r="H11" s="259">
        <v>0.61683048327274759</v>
      </c>
      <c r="I11" s="259">
        <v>2.5612054797807361E-2</v>
      </c>
      <c r="J11" s="259">
        <v>7.7917691089180827E-2</v>
      </c>
      <c r="K11" s="259">
        <v>2.9692847847437413E-3</v>
      </c>
      <c r="L11" s="260">
        <v>0.91777702960832142</v>
      </c>
      <c r="M11" s="261"/>
      <c r="N11" s="258">
        <v>507.52506429580097</v>
      </c>
      <c r="O11" s="258">
        <v>35.856371324205782</v>
      </c>
      <c r="P11" s="258">
        <v>487.85880185529794</v>
      </c>
      <c r="Q11" s="262">
        <v>15.958516855905771</v>
      </c>
      <c r="R11" s="258">
        <v>483.68165171433384</v>
      </c>
      <c r="S11" s="262">
        <v>17.733194587313221</v>
      </c>
      <c r="T11" s="263">
        <v>4.9295673087779823</v>
      </c>
      <c r="U11" s="257"/>
      <c r="V11" s="264"/>
      <c r="W11" s="264"/>
      <c r="X11" s="264"/>
      <c r="Y11" s="264"/>
      <c r="Z11" s="244"/>
      <c r="AA11" s="244"/>
      <c r="AB11" s="244"/>
    </row>
    <row r="12" spans="2:28" x14ac:dyDescent="0.25">
      <c r="B12" s="6" t="s">
        <v>128</v>
      </c>
      <c r="C12" s="258">
        <v>3</v>
      </c>
      <c r="D12" s="258">
        <v>202368.26248509641</v>
      </c>
      <c r="E12" s="258">
        <v>77.739511311059729</v>
      </c>
      <c r="F12" s="259">
        <v>5.5662579552850637E-2</v>
      </c>
      <c r="G12" s="259">
        <v>7.1906398231948664E-4</v>
      </c>
      <c r="H12" s="259">
        <v>0.58276545655611267</v>
      </c>
      <c r="I12" s="259">
        <v>1.8425598460553666E-2</v>
      </c>
      <c r="J12" s="259">
        <v>7.593276202694324E-2</v>
      </c>
      <c r="K12" s="259">
        <v>2.1912700422720326E-3</v>
      </c>
      <c r="L12" s="260">
        <v>0.91272280613856105</v>
      </c>
      <c r="M12" s="261"/>
      <c r="N12" s="258">
        <v>438.93450765645935</v>
      </c>
      <c r="O12" s="258">
        <v>28.494149764072802</v>
      </c>
      <c r="P12" s="258">
        <v>466.23709806338002</v>
      </c>
      <c r="Q12" s="262">
        <v>11.752201521239385</v>
      </c>
      <c r="R12" s="258">
        <v>471.79997398576239</v>
      </c>
      <c r="S12" s="262">
        <v>13.115567972734368</v>
      </c>
      <c r="T12" s="263">
        <v>-6.9659745954743997</v>
      </c>
      <c r="U12" s="257"/>
      <c r="V12" s="264"/>
      <c r="W12" s="264"/>
      <c r="X12" s="264"/>
      <c r="Y12" s="264"/>
      <c r="Z12" s="244"/>
      <c r="AA12" s="244"/>
      <c r="AB12" s="244"/>
    </row>
    <row r="13" spans="2:28" x14ac:dyDescent="0.25">
      <c r="B13" s="6" t="s">
        <v>128</v>
      </c>
      <c r="C13" s="258">
        <v>7</v>
      </c>
      <c r="D13" s="258">
        <v>158247.35383132633</v>
      </c>
      <c r="E13" s="258">
        <v>52.345943678347723</v>
      </c>
      <c r="F13" s="259">
        <v>5.6953332324769339E-2</v>
      </c>
      <c r="G13" s="259">
        <v>1.1533297609926695E-3</v>
      </c>
      <c r="H13" s="259">
        <v>0.60501428929075241</v>
      </c>
      <c r="I13" s="259">
        <v>2.1640626861346646E-2</v>
      </c>
      <c r="J13" s="259">
        <v>7.7045134495048545E-2</v>
      </c>
      <c r="K13" s="259">
        <v>2.2716244839204387E-3</v>
      </c>
      <c r="L13" s="260">
        <v>0.82430345187629406</v>
      </c>
      <c r="M13" s="261"/>
      <c r="N13" s="258">
        <v>489.7266591567568</v>
      </c>
      <c r="O13" s="258">
        <v>44.059293081809756</v>
      </c>
      <c r="P13" s="258">
        <v>480.41088442629876</v>
      </c>
      <c r="Q13" s="262">
        <v>13.599073936768548</v>
      </c>
      <c r="R13" s="258">
        <v>478.46127255630324</v>
      </c>
      <c r="S13" s="262">
        <v>13.581985241858547</v>
      </c>
      <c r="T13" s="263">
        <v>2.3545033311192176</v>
      </c>
      <c r="U13" s="257"/>
      <c r="V13" s="264"/>
      <c r="W13" s="264"/>
      <c r="X13" s="264"/>
      <c r="Y13" s="264"/>
      <c r="Z13" s="244"/>
      <c r="AA13" s="244"/>
      <c r="AB13" s="244"/>
    </row>
    <row r="14" spans="2:28" x14ac:dyDescent="0.25">
      <c r="B14" s="6" t="s">
        <v>128</v>
      </c>
      <c r="C14" s="258">
        <v>9</v>
      </c>
      <c r="D14" s="258">
        <v>200383.44904518928</v>
      </c>
      <c r="E14" s="258">
        <v>66.494683788345512</v>
      </c>
      <c r="F14" s="259">
        <v>6.0033996053227755E-2</v>
      </c>
      <c r="G14" s="259">
        <v>3.040312407069447E-3</v>
      </c>
      <c r="H14" s="259">
        <v>0.64344579443227412</v>
      </c>
      <c r="I14" s="259">
        <v>3.7265115964642603E-2</v>
      </c>
      <c r="J14" s="259">
        <v>7.7734433798348893E-2</v>
      </c>
      <c r="K14" s="259">
        <v>2.184056991074732E-3</v>
      </c>
      <c r="L14" s="260">
        <v>0.48513210555532466</v>
      </c>
      <c r="M14" s="261"/>
      <c r="N14" s="258">
        <v>604.80011975470961</v>
      </c>
      <c r="O14" s="258">
        <v>105.93695261231687</v>
      </c>
      <c r="P14" s="258">
        <v>504.43735776082082</v>
      </c>
      <c r="Q14" s="262">
        <v>22.766647781513427</v>
      </c>
      <c r="R14" s="258">
        <v>482.58560065136294</v>
      </c>
      <c r="S14" s="262">
        <v>13.050607546784875</v>
      </c>
      <c r="T14" s="263">
        <v>25.324941096126665</v>
      </c>
      <c r="U14" s="257"/>
      <c r="V14" s="264"/>
      <c r="W14" s="264"/>
      <c r="X14" s="264"/>
      <c r="Y14" s="264"/>
      <c r="Z14" s="244"/>
      <c r="AA14" s="244"/>
      <c r="AB14" s="244"/>
    </row>
    <row r="15" spans="2:28" x14ac:dyDescent="0.25">
      <c r="B15" s="6" t="s">
        <v>128</v>
      </c>
      <c r="C15" s="258">
        <v>10</v>
      </c>
      <c r="D15" s="258">
        <v>221671.06413253519</v>
      </c>
      <c r="E15" s="258">
        <v>103.27368156153611</v>
      </c>
      <c r="F15" s="259">
        <v>5.8632538841153478E-2</v>
      </c>
      <c r="G15" s="259">
        <v>8.6617015363618156E-4</v>
      </c>
      <c r="H15" s="259">
        <v>0.63571029874088592</v>
      </c>
      <c r="I15" s="259">
        <v>2.0179044732412905E-2</v>
      </c>
      <c r="J15" s="259">
        <v>7.863561225671456E-2</v>
      </c>
      <c r="K15" s="259">
        <v>2.2092969319877625E-3</v>
      </c>
      <c r="L15" s="260">
        <v>0.88510228321537854</v>
      </c>
      <c r="M15" s="261"/>
      <c r="N15" s="258">
        <v>553.47863970998276</v>
      </c>
      <c r="O15" s="258">
        <v>31.914197843462148</v>
      </c>
      <c r="P15" s="258">
        <v>499.6467923957739</v>
      </c>
      <c r="Q15" s="262">
        <v>12.449701645260006</v>
      </c>
      <c r="R15" s="258">
        <v>487.97370177385369</v>
      </c>
      <c r="S15" s="262">
        <v>13.190253769212632</v>
      </c>
      <c r="T15" s="263">
        <v>13.42386642927873</v>
      </c>
      <c r="U15" s="257"/>
      <c r="V15" s="264"/>
      <c r="W15" s="264"/>
      <c r="X15" s="264"/>
      <c r="Y15" s="264"/>
      <c r="Z15" s="244"/>
      <c r="AA15" s="244"/>
      <c r="AB15" s="244"/>
    </row>
    <row r="16" spans="2:28" x14ac:dyDescent="0.25">
      <c r="B16" s="6" t="s">
        <v>128</v>
      </c>
      <c r="C16" s="258">
        <v>11</v>
      </c>
      <c r="D16" s="258">
        <v>193493.87030162892</v>
      </c>
      <c r="E16" s="258">
        <v>66.827413784779566</v>
      </c>
      <c r="F16" s="259">
        <v>5.7002646093546723E-2</v>
      </c>
      <c r="G16" s="259">
        <v>9.0772942993968869E-4</v>
      </c>
      <c r="H16" s="259">
        <v>0.59995181356444449</v>
      </c>
      <c r="I16" s="259">
        <v>2.1715833737304596E-2</v>
      </c>
      <c r="J16" s="259">
        <v>7.6334361875567289E-2</v>
      </c>
      <c r="K16" s="259">
        <v>2.4812345395886538E-3</v>
      </c>
      <c r="L16" s="260">
        <v>0.89802329222316468</v>
      </c>
      <c r="M16" s="261"/>
      <c r="N16" s="258">
        <v>491.63560390210301</v>
      </c>
      <c r="O16" s="258">
        <v>34.737163805797366</v>
      </c>
      <c r="P16" s="258">
        <v>477.20313983855601</v>
      </c>
      <c r="Q16" s="262">
        <v>13.688906338877985</v>
      </c>
      <c r="R16" s="258">
        <v>474.20569673364787</v>
      </c>
      <c r="S16" s="262">
        <v>14.843582026198362</v>
      </c>
      <c r="T16" s="263">
        <v>3.6756005439228634</v>
      </c>
      <c r="U16" s="257"/>
      <c r="V16" s="264"/>
      <c r="W16" s="264"/>
      <c r="X16" s="264"/>
      <c r="Y16" s="264"/>
      <c r="Z16" s="244"/>
      <c r="AA16" s="244"/>
      <c r="AB16" s="244"/>
    </row>
    <row r="17" spans="2:28" x14ac:dyDescent="0.25">
      <c r="B17" s="6" t="s">
        <v>128</v>
      </c>
      <c r="C17" s="258">
        <v>14</v>
      </c>
      <c r="D17" s="258">
        <v>200891.68110041012</v>
      </c>
      <c r="E17" s="258">
        <v>29.172455105191919</v>
      </c>
      <c r="F17" s="259">
        <v>5.5642256428512719E-2</v>
      </c>
      <c r="G17" s="259">
        <v>6.8078044658807823E-4</v>
      </c>
      <c r="H17" s="259">
        <v>0.57766469032374901</v>
      </c>
      <c r="I17" s="259">
        <v>1.8940288357292813E-2</v>
      </c>
      <c r="J17" s="259">
        <v>7.5295637396023254E-2</v>
      </c>
      <c r="K17" s="259">
        <v>2.2904460629001727E-3</v>
      </c>
      <c r="L17" s="260">
        <v>0.92776821699751688</v>
      </c>
      <c r="M17" s="261"/>
      <c r="N17" s="258">
        <v>438.121766880731</v>
      </c>
      <c r="O17" s="258">
        <v>27.003365427638698</v>
      </c>
      <c r="P17" s="258">
        <v>462.9595466876072</v>
      </c>
      <c r="Q17" s="262">
        <v>12.11735489815959</v>
      </c>
      <c r="R17" s="258">
        <v>467.98153297064351</v>
      </c>
      <c r="S17" s="262">
        <v>13.716656526928887</v>
      </c>
      <c r="T17" s="263">
        <v>-6.3805436723900826</v>
      </c>
      <c r="U17" s="257"/>
      <c r="V17" s="264"/>
      <c r="W17" s="264"/>
      <c r="X17" s="264"/>
      <c r="Y17" s="264"/>
      <c r="Z17" s="244"/>
      <c r="AA17" s="244"/>
      <c r="AB17" s="244"/>
    </row>
    <row r="18" spans="2:28" x14ac:dyDescent="0.25">
      <c r="C18" s="258"/>
      <c r="D18" s="258"/>
      <c r="E18" s="258"/>
      <c r="F18" s="259"/>
      <c r="G18" s="259"/>
      <c r="H18" s="259"/>
      <c r="I18" s="259"/>
      <c r="J18" s="259"/>
      <c r="K18" s="259"/>
      <c r="L18" s="260"/>
      <c r="M18" s="261"/>
      <c r="N18" s="258"/>
      <c r="O18" s="258"/>
      <c r="P18" s="258"/>
      <c r="Q18" s="262"/>
      <c r="R18" s="258"/>
      <c r="S18" s="262"/>
      <c r="T18" s="263"/>
      <c r="U18" s="257"/>
      <c r="V18" s="264"/>
      <c r="W18" s="264"/>
      <c r="X18" s="264"/>
      <c r="Y18" s="264"/>
      <c r="Z18" s="244"/>
      <c r="AA18" s="244"/>
      <c r="AB18" s="244"/>
    </row>
    <row r="19" spans="2:28" x14ac:dyDescent="0.25">
      <c r="B19" s="271" t="s">
        <v>516</v>
      </c>
      <c r="C19" s="258"/>
      <c r="D19" s="258"/>
      <c r="E19" s="258"/>
      <c r="F19" s="259"/>
      <c r="G19" s="259"/>
      <c r="H19" s="259"/>
      <c r="I19" s="259"/>
      <c r="J19" s="259"/>
      <c r="K19" s="259"/>
      <c r="L19" s="260"/>
      <c r="M19" s="261"/>
      <c r="N19" s="258"/>
      <c r="O19" s="258"/>
      <c r="P19" s="258"/>
      <c r="Q19" s="262"/>
      <c r="R19" s="258"/>
      <c r="S19" s="262"/>
      <c r="T19" s="263"/>
      <c r="U19" s="257"/>
      <c r="V19" s="264"/>
      <c r="W19" s="264"/>
      <c r="X19" s="264"/>
      <c r="Y19" s="264"/>
      <c r="Z19" s="244"/>
      <c r="AA19" s="244"/>
      <c r="AB19" s="244"/>
    </row>
    <row r="20" spans="2:28" x14ac:dyDescent="0.25">
      <c r="B20" s="6" t="s">
        <v>130</v>
      </c>
      <c r="C20" s="258">
        <v>1</v>
      </c>
      <c r="D20" s="258">
        <v>190829.80337660341</v>
      </c>
      <c r="E20" s="258">
        <v>148.59821217053803</v>
      </c>
      <c r="F20" s="259">
        <v>5.6429905164951499E-2</v>
      </c>
      <c r="G20" s="259">
        <v>8.1441513899530471E-4</v>
      </c>
      <c r="H20" s="259">
        <v>0.5809077741921167</v>
      </c>
      <c r="I20" s="259">
        <v>1.9533945975441273E-2</v>
      </c>
      <c r="J20" s="259">
        <v>7.4661479803315112E-2</v>
      </c>
      <c r="K20" s="259">
        <v>2.2676145008050114E-3</v>
      </c>
      <c r="L20" s="260">
        <v>0.90321229000659697</v>
      </c>
      <c r="M20" s="261"/>
      <c r="N20" s="258">
        <v>469.323089045036</v>
      </c>
      <c r="O20" s="258">
        <v>31.634959774796812</v>
      </c>
      <c r="P20" s="258">
        <v>465.04464911562337</v>
      </c>
      <c r="Q20" s="262">
        <v>12.469354284630526</v>
      </c>
      <c r="R20" s="258">
        <v>464.17862677760348</v>
      </c>
      <c r="S20" s="262">
        <v>13.588075599337685</v>
      </c>
      <c r="T20" s="263">
        <v>1.1082936547824662</v>
      </c>
      <c r="U20" s="257"/>
      <c r="V20" s="264"/>
      <c r="W20" s="264"/>
      <c r="X20" s="264"/>
      <c r="Y20" s="264"/>
      <c r="Z20" s="244"/>
      <c r="AA20" s="244"/>
      <c r="AB20" s="244"/>
    </row>
    <row r="21" spans="2:28" x14ac:dyDescent="0.25">
      <c r="B21" s="6" t="s">
        <v>130</v>
      </c>
      <c r="C21" s="258">
        <v>2</v>
      </c>
      <c r="D21" s="258">
        <v>191241.51862594931</v>
      </c>
      <c r="E21" s="258">
        <v>99.814400591936774</v>
      </c>
      <c r="F21" s="259">
        <v>5.6876936560689831E-2</v>
      </c>
      <c r="G21" s="259">
        <v>7.9701354861497729E-4</v>
      </c>
      <c r="H21" s="259">
        <v>0.60118010903179475</v>
      </c>
      <c r="I21" s="259">
        <v>2.0648529622934141E-2</v>
      </c>
      <c r="J21" s="259">
        <v>7.6659702801990193E-2</v>
      </c>
      <c r="K21" s="259">
        <v>2.4039026293307592E-3</v>
      </c>
      <c r="L21" s="260">
        <v>0.9129883020241657</v>
      </c>
      <c r="M21" s="261"/>
      <c r="N21" s="258">
        <v>486.76486016815198</v>
      </c>
      <c r="O21" s="258">
        <v>30.632834037508985</v>
      </c>
      <c r="P21" s="258">
        <v>477.98235824835916</v>
      </c>
      <c r="Q21" s="262">
        <v>13.010485264578904</v>
      </c>
      <c r="R21" s="258">
        <v>476.15394397918033</v>
      </c>
      <c r="S21" s="262">
        <v>14.377131208166247</v>
      </c>
      <c r="T21" s="263">
        <v>2.2284633621423078</v>
      </c>
      <c r="U21" s="257"/>
      <c r="V21" s="264"/>
      <c r="W21" s="264"/>
      <c r="X21" s="264"/>
      <c r="Y21" s="264"/>
      <c r="Z21" s="244"/>
      <c r="AA21" s="244"/>
      <c r="AB21" s="244"/>
    </row>
    <row r="22" spans="2:28" x14ac:dyDescent="0.25">
      <c r="B22" s="6" t="s">
        <v>130</v>
      </c>
      <c r="C22" s="258" t="s">
        <v>507</v>
      </c>
      <c r="D22" s="258">
        <v>173518.08268804001</v>
      </c>
      <c r="E22" s="258">
        <v>104.32930886290535</v>
      </c>
      <c r="F22" s="259">
        <v>5.6787008216839061E-2</v>
      </c>
      <c r="G22" s="259">
        <v>6.2680849635705557E-4</v>
      </c>
      <c r="H22" s="259">
        <v>0.5924737956418622</v>
      </c>
      <c r="I22" s="259">
        <v>1.9999727036878086E-2</v>
      </c>
      <c r="J22" s="259">
        <v>7.5669154839342709E-2</v>
      </c>
      <c r="K22" s="259">
        <v>2.4138974076181752E-3</v>
      </c>
      <c r="L22" s="260">
        <v>0.94502871208288797</v>
      </c>
      <c r="M22" s="261"/>
      <c r="N22" s="258">
        <v>483.2713743653062</v>
      </c>
      <c r="O22" s="258">
        <v>24.192617563194347</v>
      </c>
      <c r="P22" s="258">
        <v>472.44621360900157</v>
      </c>
      <c r="Q22" s="262">
        <v>12.672687247766532</v>
      </c>
      <c r="R22" s="258">
        <v>470.22038706697759</v>
      </c>
      <c r="S22" s="262">
        <v>14.450120071519734</v>
      </c>
      <c r="T22" s="263">
        <v>2.7755043501483945</v>
      </c>
      <c r="U22" s="265"/>
      <c r="V22" s="264"/>
      <c r="W22" s="264"/>
      <c r="X22" s="264"/>
      <c r="Y22" s="264"/>
      <c r="Z22" s="244"/>
      <c r="AA22" s="244"/>
      <c r="AB22" s="244"/>
    </row>
    <row r="23" spans="2:28" x14ac:dyDescent="0.25">
      <c r="B23" s="6" t="s">
        <v>130</v>
      </c>
      <c r="C23" s="258" t="s">
        <v>508</v>
      </c>
      <c r="D23" s="258">
        <v>233995.20237731826</v>
      </c>
      <c r="E23" s="258">
        <v>120.80842600083891</v>
      </c>
      <c r="F23" s="259">
        <v>5.647773504988593E-2</v>
      </c>
      <c r="G23" s="259">
        <v>7.4246241006057615E-4</v>
      </c>
      <c r="H23" s="259">
        <v>0.58545536047897417</v>
      </c>
      <c r="I23" s="259">
        <v>1.8463295814657478E-2</v>
      </c>
      <c r="J23" s="259">
        <v>7.5182236416185474E-2</v>
      </c>
      <c r="K23" s="259">
        <v>2.1551740450566704E-3</v>
      </c>
      <c r="L23" s="260">
        <v>0.90897443054887128</v>
      </c>
      <c r="M23" s="261"/>
      <c r="N23" s="258">
        <v>471.19836519831296</v>
      </c>
      <c r="O23" s="258">
        <v>28.831596909009761</v>
      </c>
      <c r="P23" s="258">
        <v>467.96127303234414</v>
      </c>
      <c r="Q23" s="262">
        <v>11.756242451717242</v>
      </c>
      <c r="R23" s="258">
        <v>467.30165647038137</v>
      </c>
      <c r="S23" s="262">
        <v>12.908731580318374</v>
      </c>
      <c r="T23" s="263">
        <v>0.83387436658457492</v>
      </c>
      <c r="U23" s="265"/>
      <c r="V23" s="264"/>
      <c r="W23" s="264"/>
      <c r="X23" s="264"/>
      <c r="Y23" s="264"/>
      <c r="Z23" s="244"/>
      <c r="AA23" s="244"/>
      <c r="AB23" s="244"/>
    </row>
    <row r="24" spans="2:28" x14ac:dyDescent="0.25">
      <c r="B24" s="6" t="s">
        <v>130</v>
      </c>
      <c r="C24" s="258">
        <v>4</v>
      </c>
      <c r="D24" s="258">
        <v>181420.36808079685</v>
      </c>
      <c r="E24" s="258">
        <v>114.71224044592989</v>
      </c>
      <c r="F24" s="259">
        <v>5.7435617965930469E-2</v>
      </c>
      <c r="G24" s="259">
        <v>7.939680946630692E-4</v>
      </c>
      <c r="H24" s="259">
        <v>0.60363113326430895</v>
      </c>
      <c r="I24" s="259">
        <v>1.8307850463386243E-2</v>
      </c>
      <c r="J24" s="259">
        <v>7.6223530120610325E-2</v>
      </c>
      <c r="K24" s="259">
        <v>2.0577362425842375E-3</v>
      </c>
      <c r="L24" s="260">
        <v>0.890092052225256</v>
      </c>
      <c r="M24" s="261"/>
      <c r="N24" s="258">
        <v>508.29889103214339</v>
      </c>
      <c r="O24" s="258">
        <v>30.112068515251622</v>
      </c>
      <c r="P24" s="258">
        <v>479.53547870749895</v>
      </c>
      <c r="Q24" s="262">
        <v>11.526446521632636</v>
      </c>
      <c r="R24" s="258">
        <v>473.54186566989739</v>
      </c>
      <c r="S24" s="262">
        <v>12.313756880272422</v>
      </c>
      <c r="T24" s="263">
        <v>7.3397998956389765</v>
      </c>
      <c r="U24" s="257"/>
      <c r="V24" s="264"/>
      <c r="W24" s="264"/>
      <c r="X24" s="264"/>
      <c r="Y24" s="264"/>
      <c r="Z24" s="244"/>
      <c r="AA24" s="244"/>
      <c r="AB24" s="244"/>
    </row>
    <row r="25" spans="2:28" x14ac:dyDescent="0.25">
      <c r="B25" s="6" t="s">
        <v>130</v>
      </c>
      <c r="C25" s="258" t="s">
        <v>505</v>
      </c>
      <c r="D25" s="258">
        <v>167408.45917459141</v>
      </c>
      <c r="E25" s="258">
        <v>104.83646541727059</v>
      </c>
      <c r="F25" s="259">
        <v>5.6431842912088685E-2</v>
      </c>
      <c r="G25" s="259">
        <v>6.8149772057311516E-4</v>
      </c>
      <c r="H25" s="259">
        <v>0.59920146749799419</v>
      </c>
      <c r="I25" s="259">
        <v>1.8458862044456192E-2</v>
      </c>
      <c r="J25" s="259">
        <v>7.7010041990116129E-2</v>
      </c>
      <c r="K25" s="259">
        <v>2.1824626457258591E-3</v>
      </c>
      <c r="L25" s="260">
        <v>0.9199567351413237</v>
      </c>
      <c r="M25" s="258"/>
      <c r="N25" s="258">
        <v>469.39910538552687</v>
      </c>
      <c r="O25" s="258">
        <v>26.513224488692629</v>
      </c>
      <c r="P25" s="258">
        <v>476.7268333743221</v>
      </c>
      <c r="Q25" s="262">
        <v>11.652985176533832</v>
      </c>
      <c r="R25" s="258">
        <v>478.25123074867315</v>
      </c>
      <c r="S25" s="262">
        <v>13.049852833134992</v>
      </c>
      <c r="T25" s="263">
        <v>-1.8509362431307963</v>
      </c>
      <c r="U25" s="265"/>
      <c r="V25" s="264"/>
      <c r="W25" s="264"/>
      <c r="X25" s="264"/>
      <c r="Y25" s="264"/>
      <c r="Z25" s="244"/>
      <c r="AA25" s="244"/>
      <c r="AB25" s="244"/>
    </row>
    <row r="26" spans="2:28" x14ac:dyDescent="0.25">
      <c r="B26" s="6" t="s">
        <v>130</v>
      </c>
      <c r="C26" s="258" t="s">
        <v>506</v>
      </c>
      <c r="D26" s="258">
        <v>213000.12026411016</v>
      </c>
      <c r="E26" s="258">
        <v>126.80641504485335</v>
      </c>
      <c r="F26" s="259">
        <v>5.634129220348693E-2</v>
      </c>
      <c r="G26" s="259">
        <v>6.9144289493492685E-4</v>
      </c>
      <c r="H26" s="259">
        <v>0.60123628013876862</v>
      </c>
      <c r="I26" s="259">
        <v>2.4253995695370789E-2</v>
      </c>
      <c r="J26" s="259">
        <v>7.7395747838750958E-2</v>
      </c>
      <c r="K26" s="259">
        <v>2.9741731286811145E-3</v>
      </c>
      <c r="L26" s="260">
        <v>0.95260098779801639</v>
      </c>
      <c r="M26" s="258"/>
      <c r="N26" s="258">
        <v>465.84301020805964</v>
      </c>
      <c r="O26" s="258">
        <v>26.956226258041056</v>
      </c>
      <c r="P26" s="258">
        <v>478.01797834467317</v>
      </c>
      <c r="Q26" s="262">
        <v>15.264733218059177</v>
      </c>
      <c r="R26" s="258">
        <v>480.55944927562598</v>
      </c>
      <c r="S26" s="262">
        <v>17.770941725398643</v>
      </c>
      <c r="T26" s="263">
        <v>-3.0623555711471795</v>
      </c>
      <c r="U26" s="265"/>
      <c r="V26" s="264"/>
      <c r="W26" s="264"/>
      <c r="X26" s="264"/>
      <c r="Y26" s="264"/>
      <c r="Z26" s="244"/>
      <c r="AA26" s="244"/>
      <c r="AB26" s="244"/>
    </row>
    <row r="27" spans="2:28" x14ac:dyDescent="0.25">
      <c r="B27" s="6" t="s">
        <v>130</v>
      </c>
      <c r="C27" s="258" t="s">
        <v>503</v>
      </c>
      <c r="D27" s="258">
        <v>207371.29833699897</v>
      </c>
      <c r="E27" s="258">
        <v>125.47640093774595</v>
      </c>
      <c r="F27" s="259">
        <v>5.7111633037953545E-2</v>
      </c>
      <c r="G27" s="259">
        <v>9.3523577342795598E-4</v>
      </c>
      <c r="H27" s="259">
        <v>0.59951165008352481</v>
      </c>
      <c r="I27" s="259">
        <v>1.9574689033064387E-2</v>
      </c>
      <c r="J27" s="259">
        <v>7.6132794967847237E-2</v>
      </c>
      <c r="K27" s="259">
        <v>2.15057573395589E-3</v>
      </c>
      <c r="L27" s="260">
        <v>0.86513866653944915</v>
      </c>
      <c r="M27" s="258"/>
      <c r="N27" s="258">
        <v>495.84644308037224</v>
      </c>
      <c r="O27" s="258">
        <v>35.684933364469487</v>
      </c>
      <c r="P27" s="258">
        <v>476.92375890666784</v>
      </c>
      <c r="Q27" s="262">
        <v>12.350751875165145</v>
      </c>
      <c r="R27" s="258">
        <v>472.99835308407114</v>
      </c>
      <c r="S27" s="262">
        <v>12.869850065832622</v>
      </c>
      <c r="T27" s="263">
        <v>4.8304798203472998</v>
      </c>
      <c r="U27" s="265"/>
      <c r="V27" s="264"/>
      <c r="W27" s="264"/>
      <c r="X27" s="264"/>
      <c r="Y27" s="264"/>
      <c r="Z27" s="244"/>
      <c r="AA27" s="244"/>
      <c r="AB27" s="244"/>
    </row>
    <row r="28" spans="2:28" x14ac:dyDescent="0.25">
      <c r="B28" s="6" t="s">
        <v>130</v>
      </c>
      <c r="C28" s="258" t="s">
        <v>504</v>
      </c>
      <c r="D28" s="258">
        <v>192364.35080435494</v>
      </c>
      <c r="E28" s="258">
        <v>89.44345658823039</v>
      </c>
      <c r="F28" s="259">
        <v>5.6383482647103647E-2</v>
      </c>
      <c r="G28" s="259">
        <v>6.2683011608359617E-4</v>
      </c>
      <c r="H28" s="259">
        <v>0.59533289393621258</v>
      </c>
      <c r="I28" s="259">
        <v>1.9905463379057818E-2</v>
      </c>
      <c r="J28" s="259">
        <v>7.6578473870641831E-2</v>
      </c>
      <c r="K28" s="259">
        <v>2.4147886312379237E-3</v>
      </c>
      <c r="L28" s="260">
        <v>0.94310490329245233</v>
      </c>
      <c r="M28" s="258"/>
      <c r="N28" s="258">
        <v>467.50088983858046</v>
      </c>
      <c r="O28" s="258">
        <v>24.431287684186032</v>
      </c>
      <c r="P28" s="258">
        <v>474.26757921663818</v>
      </c>
      <c r="Q28" s="262">
        <v>12.590861615198435</v>
      </c>
      <c r="R28" s="258">
        <v>475.66757387766273</v>
      </c>
      <c r="S28" s="262">
        <v>14.443253201434004</v>
      </c>
      <c r="T28" s="263">
        <v>-1.7168889551387956</v>
      </c>
      <c r="U28" s="257"/>
      <c r="V28" s="264"/>
      <c r="W28" s="264"/>
      <c r="X28" s="264"/>
      <c r="Y28" s="264"/>
      <c r="Z28" s="244"/>
      <c r="AA28" s="244"/>
      <c r="AB28" s="244"/>
    </row>
    <row r="29" spans="2:28" x14ac:dyDescent="0.25">
      <c r="B29" s="6" t="s">
        <v>130</v>
      </c>
      <c r="C29" s="258" t="s">
        <v>501</v>
      </c>
      <c r="D29" s="258">
        <v>156883.16889717075</v>
      </c>
      <c r="E29" s="258">
        <v>76.403047822476182</v>
      </c>
      <c r="F29" s="259">
        <v>5.7176433823151067E-2</v>
      </c>
      <c r="G29" s="259">
        <v>7.007253676779132E-4</v>
      </c>
      <c r="H29" s="259">
        <v>0.58525736074477963</v>
      </c>
      <c r="I29" s="259">
        <v>1.8106511109329339E-2</v>
      </c>
      <c r="J29" s="259">
        <v>7.4238390111849212E-2</v>
      </c>
      <c r="K29" s="259">
        <v>2.1088715823973487E-3</v>
      </c>
      <c r="L29" s="260">
        <v>0.91819240946189029</v>
      </c>
      <c r="M29" s="258"/>
      <c r="N29" s="258">
        <v>498.3448515483957</v>
      </c>
      <c r="O29" s="258">
        <v>26.770015664880816</v>
      </c>
      <c r="P29" s="258">
        <v>467.83445891035439</v>
      </c>
      <c r="Q29" s="262">
        <v>11.531781799017608</v>
      </c>
      <c r="R29" s="258">
        <v>461.64020098978818</v>
      </c>
      <c r="S29" s="262">
        <v>12.64275526349553</v>
      </c>
      <c r="T29" s="263">
        <v>7.9509216224908918</v>
      </c>
      <c r="U29" s="257"/>
      <c r="V29" s="264"/>
      <c r="W29" s="264"/>
      <c r="X29" s="264"/>
      <c r="Y29" s="264"/>
      <c r="Z29" s="244"/>
      <c r="AA29" s="244"/>
      <c r="AB29" s="244"/>
    </row>
    <row r="30" spans="2:28" x14ac:dyDescent="0.25">
      <c r="B30" s="6" t="s">
        <v>130</v>
      </c>
      <c r="C30" s="258" t="s">
        <v>502</v>
      </c>
      <c r="D30" s="258">
        <v>232903.26831637949</v>
      </c>
      <c r="E30" s="258">
        <v>100.16275098769377</v>
      </c>
      <c r="F30" s="259">
        <v>5.6839623631319981E-2</v>
      </c>
      <c r="G30" s="259">
        <v>7.1903304313232681E-4</v>
      </c>
      <c r="H30" s="259">
        <v>0.59459350217245022</v>
      </c>
      <c r="I30" s="259">
        <v>1.7986949994972641E-2</v>
      </c>
      <c r="J30" s="259">
        <v>7.5869581863504093E-2</v>
      </c>
      <c r="K30" s="259">
        <v>2.0848062002184627E-3</v>
      </c>
      <c r="L30" s="260">
        <v>0.90836549943809075</v>
      </c>
      <c r="M30" s="258"/>
      <c r="N30" s="258">
        <v>485.31627412166256</v>
      </c>
      <c r="O30" s="258">
        <v>27.686335707024114</v>
      </c>
      <c r="P30" s="258">
        <v>473.79686874444474</v>
      </c>
      <c r="Q30" s="262">
        <v>11.38936394093048</v>
      </c>
      <c r="R30" s="258">
        <v>471.42142109228121</v>
      </c>
      <c r="S30" s="262">
        <v>12.479690672059462</v>
      </c>
      <c r="T30" s="263">
        <v>2.9474377717471967</v>
      </c>
      <c r="U30" s="257"/>
      <c r="V30" s="264"/>
      <c r="W30" s="264"/>
      <c r="X30" s="264"/>
      <c r="Y30" s="264"/>
      <c r="Z30" s="244"/>
      <c r="AA30" s="244"/>
      <c r="AB30" s="244"/>
    </row>
    <row r="31" spans="2:28" x14ac:dyDescent="0.25">
      <c r="B31" s="6" t="s">
        <v>130</v>
      </c>
      <c r="C31" s="258" t="s">
        <v>499</v>
      </c>
      <c r="D31" s="258">
        <v>155848.20197559465</v>
      </c>
      <c r="E31" s="258">
        <v>101.12651848337231</v>
      </c>
      <c r="F31" s="259">
        <v>5.6651907082376739E-2</v>
      </c>
      <c r="G31" s="259">
        <v>7.7992773002468656E-4</v>
      </c>
      <c r="H31" s="259">
        <v>0.59336653792705651</v>
      </c>
      <c r="I31" s="259">
        <v>1.8134380529365057E-2</v>
      </c>
      <c r="J31" s="259">
        <v>7.596389806614276E-2</v>
      </c>
      <c r="K31" s="259">
        <v>2.0727095593825033E-3</v>
      </c>
      <c r="L31" s="260">
        <v>0.89279455851773115</v>
      </c>
      <c r="M31" s="261"/>
      <c r="N31" s="258">
        <v>478.00866526180624</v>
      </c>
      <c r="O31" s="258">
        <v>30.145377693127045</v>
      </c>
      <c r="P31" s="258">
        <v>473.01527879502959</v>
      </c>
      <c r="Q31" s="262">
        <v>11.490983287542576</v>
      </c>
      <c r="R31" s="258">
        <v>471.98652179580102</v>
      </c>
      <c r="S31" s="262">
        <v>12.406263032637128</v>
      </c>
      <c r="T31" s="263">
        <v>1.2759142873598028</v>
      </c>
      <c r="U31" s="257"/>
      <c r="V31" s="264"/>
      <c r="W31" s="264"/>
      <c r="X31" s="264"/>
      <c r="Y31" s="264"/>
      <c r="Z31" s="244"/>
      <c r="AA31" s="244"/>
      <c r="AB31" s="244"/>
    </row>
    <row r="32" spans="2:28" x14ac:dyDescent="0.25">
      <c r="B32" s="6" t="s">
        <v>130</v>
      </c>
      <c r="C32" s="258" t="s">
        <v>500</v>
      </c>
      <c r="D32" s="258">
        <v>156361.32691857699</v>
      </c>
      <c r="E32" s="258">
        <v>91.46645736528771</v>
      </c>
      <c r="F32" s="259">
        <v>5.7516835605710935E-2</v>
      </c>
      <c r="G32" s="259">
        <v>8.458090872966572E-4</v>
      </c>
      <c r="H32" s="259">
        <v>0.61696458350291372</v>
      </c>
      <c r="I32" s="259">
        <v>1.9040419756037392E-2</v>
      </c>
      <c r="J32" s="259">
        <v>7.7797201521053502E-2</v>
      </c>
      <c r="K32" s="259">
        <v>2.110842668442232E-3</v>
      </c>
      <c r="L32" s="260">
        <v>0.87917555700656747</v>
      </c>
      <c r="M32" s="258"/>
      <c r="N32" s="258">
        <v>511.40536096938712</v>
      </c>
      <c r="O32" s="258">
        <v>31.996849589280657</v>
      </c>
      <c r="P32" s="258">
        <v>487.94301442808938</v>
      </c>
      <c r="Q32" s="262">
        <v>11.886702181162548</v>
      </c>
      <c r="R32" s="258">
        <v>482.96103168777694</v>
      </c>
      <c r="S32" s="262">
        <v>12.612816770974632</v>
      </c>
      <c r="T32" s="263">
        <v>5.8895702583306564</v>
      </c>
      <c r="U32" s="257"/>
      <c r="V32" s="264"/>
      <c r="W32" s="264"/>
      <c r="X32" s="264"/>
      <c r="Y32" s="264"/>
      <c r="Z32" s="244"/>
      <c r="AA32" s="244"/>
      <c r="AB32" s="244"/>
    </row>
    <row r="33" spans="2:28" x14ac:dyDescent="0.25">
      <c r="B33" s="6" t="s">
        <v>130</v>
      </c>
      <c r="C33" s="258" t="s">
        <v>497</v>
      </c>
      <c r="D33" s="258">
        <v>231504.3783899335</v>
      </c>
      <c r="E33" s="258">
        <v>61.808319399008397</v>
      </c>
      <c r="F33" s="259">
        <v>5.6705167784247515E-2</v>
      </c>
      <c r="G33" s="259">
        <v>6.6810858762314908E-4</v>
      </c>
      <c r="H33" s="259">
        <v>0.60188302393188364</v>
      </c>
      <c r="I33" s="259">
        <v>1.8040739208752724E-2</v>
      </c>
      <c r="J33" s="259">
        <v>7.6981820932651768E-2</v>
      </c>
      <c r="K33" s="259">
        <v>2.1216998316989227E-3</v>
      </c>
      <c r="L33" s="260">
        <v>0.91950379909441438</v>
      </c>
      <c r="M33" s="261"/>
      <c r="N33" s="258">
        <v>480.0854412017689</v>
      </c>
      <c r="O33" s="258">
        <v>25.82486011620756</v>
      </c>
      <c r="P33" s="258">
        <v>478.4280115865929</v>
      </c>
      <c r="Q33" s="262">
        <v>11.371539966654268</v>
      </c>
      <c r="R33" s="258">
        <v>478.08231216711897</v>
      </c>
      <c r="S33" s="262">
        <v>12.68721607220175</v>
      </c>
      <c r="T33" s="263">
        <v>0.41899250059469484</v>
      </c>
      <c r="U33" s="265"/>
      <c r="V33" s="264"/>
      <c r="W33" s="264"/>
      <c r="X33" s="264"/>
      <c r="Y33" s="264"/>
      <c r="Z33" s="244"/>
      <c r="AA33" s="244"/>
      <c r="AB33" s="244"/>
    </row>
    <row r="34" spans="2:28" x14ac:dyDescent="0.25">
      <c r="B34" s="6" t="s">
        <v>130</v>
      </c>
      <c r="C34" s="258" t="s">
        <v>498</v>
      </c>
      <c r="D34" s="258">
        <v>237550.09706781278</v>
      </c>
      <c r="E34" s="258">
        <v>74.750928255834168</v>
      </c>
      <c r="F34" s="259">
        <v>5.6767296781979434E-2</v>
      </c>
      <c r="G34" s="259">
        <v>6.7933942531035903E-4</v>
      </c>
      <c r="H34" s="259">
        <v>0.60443501967615709</v>
      </c>
      <c r="I34" s="259">
        <v>1.776479034726354E-2</v>
      </c>
      <c r="J34" s="259">
        <v>7.7223615324993819E-2</v>
      </c>
      <c r="K34" s="259">
        <v>2.072996161712643E-3</v>
      </c>
      <c r="L34" s="260">
        <v>0.91335140280995752</v>
      </c>
      <c r="M34" s="261"/>
      <c r="N34" s="258">
        <v>482.50461547743083</v>
      </c>
      <c r="O34" s="258">
        <v>26.216063377786895</v>
      </c>
      <c r="P34" s="258">
        <v>480.0443539098826</v>
      </c>
      <c r="Q34" s="262">
        <v>11.180843372592733</v>
      </c>
      <c r="R34" s="258">
        <v>479.52944137797311</v>
      </c>
      <c r="S34" s="262">
        <v>12.39348076245949</v>
      </c>
      <c r="T34" s="263">
        <v>0.62043616986442451</v>
      </c>
      <c r="U34" s="265"/>
      <c r="V34" s="264"/>
      <c r="W34" s="264"/>
      <c r="X34" s="264"/>
      <c r="Y34" s="264"/>
      <c r="Z34" s="244"/>
      <c r="AA34" s="244"/>
      <c r="AB34" s="244"/>
    </row>
    <row r="35" spans="2:28" x14ac:dyDescent="0.25">
      <c r="C35" s="258"/>
      <c r="D35" s="258"/>
      <c r="E35" s="258"/>
      <c r="F35" s="259"/>
      <c r="G35" s="259"/>
      <c r="H35" s="259"/>
      <c r="I35" s="259"/>
      <c r="J35" s="259"/>
      <c r="K35" s="259"/>
      <c r="L35" s="260"/>
      <c r="M35" s="261"/>
      <c r="N35" s="258"/>
      <c r="O35" s="258"/>
      <c r="P35" s="258"/>
      <c r="Q35" s="262"/>
      <c r="R35" s="258"/>
      <c r="S35" s="262"/>
      <c r="T35" s="263"/>
      <c r="U35" s="257"/>
      <c r="V35" s="264"/>
      <c r="W35" s="264"/>
      <c r="X35" s="264"/>
      <c r="Y35" s="264"/>
      <c r="Z35" s="244"/>
      <c r="AA35" s="244"/>
      <c r="AB35" s="244"/>
    </row>
    <row r="36" spans="2:28" x14ac:dyDescent="0.25">
      <c r="B36" s="1" t="s">
        <v>608</v>
      </c>
      <c r="D36" s="9"/>
      <c r="E36" s="9"/>
      <c r="F36" s="9"/>
      <c r="G36" s="9"/>
      <c r="H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257"/>
      <c r="V36" s="257"/>
      <c r="W36" s="257"/>
      <c r="X36" s="257"/>
      <c r="Y36" s="257"/>
      <c r="Z36" s="244"/>
      <c r="AA36" s="244"/>
      <c r="AB36" s="244"/>
    </row>
    <row r="37" spans="2:28" x14ac:dyDescent="0.25">
      <c r="B37" s="1"/>
      <c r="D37" s="9"/>
      <c r="E37" s="9"/>
      <c r="F37" s="9"/>
      <c r="G37" s="9"/>
      <c r="H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257"/>
      <c r="V37" s="257"/>
      <c r="W37" s="257"/>
      <c r="X37" s="257"/>
      <c r="Y37" s="257"/>
      <c r="Z37" s="244"/>
      <c r="AA37" s="244"/>
      <c r="AB37" s="244"/>
    </row>
    <row r="38" spans="2:28" x14ac:dyDescent="0.25">
      <c r="B38" s="271" t="s">
        <v>509</v>
      </c>
      <c r="C38" s="258"/>
      <c r="D38" s="258"/>
      <c r="E38" s="258"/>
      <c r="F38" s="259"/>
      <c r="G38" s="259"/>
      <c r="H38" s="259"/>
      <c r="I38" s="259"/>
      <c r="J38" s="259"/>
      <c r="K38" s="259"/>
      <c r="L38" s="260"/>
      <c r="M38" s="261"/>
      <c r="N38" s="258"/>
      <c r="O38" s="258"/>
      <c r="P38" s="258"/>
      <c r="Q38" s="262"/>
      <c r="R38" s="258"/>
      <c r="S38" s="262"/>
      <c r="T38" s="263"/>
      <c r="U38" s="257"/>
      <c r="V38" s="264"/>
      <c r="W38" s="264"/>
      <c r="X38" s="264"/>
      <c r="Y38" s="264"/>
      <c r="Z38" s="244"/>
      <c r="AA38" s="244"/>
      <c r="AB38" s="244"/>
    </row>
    <row r="39" spans="2:28" x14ac:dyDescent="0.25">
      <c r="B39" s="6" t="s">
        <v>291</v>
      </c>
      <c r="C39" s="258">
        <v>1</v>
      </c>
      <c r="D39" s="258">
        <v>335708.26972921647</v>
      </c>
      <c r="E39" s="258">
        <v>123.14248815791866</v>
      </c>
      <c r="F39" s="259">
        <v>5.6651455270652532E-2</v>
      </c>
      <c r="G39" s="259">
        <v>6.6955214331164902E-4</v>
      </c>
      <c r="H39" s="259">
        <v>0.57803317611946681</v>
      </c>
      <c r="I39" s="259">
        <v>1.7204702445752805E-2</v>
      </c>
      <c r="J39" s="259">
        <v>7.4001482481908312E-2</v>
      </c>
      <c r="K39" s="259">
        <v>2.0215064499434156E-3</v>
      </c>
      <c r="L39" s="260">
        <v>0.91778363755059866</v>
      </c>
      <c r="M39" s="261"/>
      <c r="N39" s="258">
        <v>477.9910363951206</v>
      </c>
      <c r="O39" s="258">
        <v>25.91384832631843</v>
      </c>
      <c r="P39" s="258">
        <v>463.19667600091492</v>
      </c>
      <c r="Q39" s="262">
        <v>11.01042689069385</v>
      </c>
      <c r="R39" s="258">
        <v>460.21838145168567</v>
      </c>
      <c r="S39" s="262">
        <v>12.122161269741639</v>
      </c>
      <c r="T39" s="263">
        <v>3.8617872861518299</v>
      </c>
      <c r="U39" s="257"/>
      <c r="V39" s="264"/>
      <c r="W39" s="264"/>
      <c r="X39" s="264"/>
      <c r="Y39" s="264"/>
      <c r="Z39" s="244"/>
      <c r="AA39" s="244"/>
      <c r="AB39" s="244"/>
    </row>
    <row r="40" spans="2:28" x14ac:dyDescent="0.25">
      <c r="B40" s="6" t="s">
        <v>291</v>
      </c>
      <c r="C40" s="258">
        <v>15</v>
      </c>
      <c r="D40" s="258">
        <v>447562.01535471197</v>
      </c>
      <c r="E40" s="258">
        <v>163.37724150802711</v>
      </c>
      <c r="F40" s="259">
        <v>5.6799161789246065E-2</v>
      </c>
      <c r="G40" s="259">
        <v>6.5532148135825582E-4</v>
      </c>
      <c r="H40" s="259">
        <v>0.59204570987447158</v>
      </c>
      <c r="I40" s="259">
        <v>1.702977884475522E-2</v>
      </c>
      <c r="J40" s="259">
        <v>7.5598301309039814E-2</v>
      </c>
      <c r="K40" s="259">
        <v>1.9919405403791284E-3</v>
      </c>
      <c r="L40" s="260">
        <v>0.91603182834304997</v>
      </c>
      <c r="M40" s="261"/>
      <c r="N40" s="258">
        <v>483.74395548703501</v>
      </c>
      <c r="O40" s="258">
        <v>25.277047873147069</v>
      </c>
      <c r="P40" s="258">
        <v>472.17322357994749</v>
      </c>
      <c r="Q40" s="262">
        <v>10.803659654714068</v>
      </c>
      <c r="R40" s="258">
        <v>469.79575255539515</v>
      </c>
      <c r="S40" s="262">
        <v>11.927313521555106</v>
      </c>
      <c r="T40" s="263">
        <v>2.9689929838169871</v>
      </c>
      <c r="U40" s="257"/>
      <c r="V40" s="264"/>
      <c r="W40" s="264"/>
      <c r="X40" s="264"/>
      <c r="Y40" s="264"/>
      <c r="Z40" s="244"/>
      <c r="AA40" s="244"/>
      <c r="AB40" s="244"/>
    </row>
    <row r="41" spans="2:28" x14ac:dyDescent="0.25">
      <c r="B41" s="6" t="s">
        <v>291</v>
      </c>
      <c r="C41" s="258" t="s">
        <v>495</v>
      </c>
      <c r="D41" s="258">
        <v>185495.13369619881</v>
      </c>
      <c r="E41" s="258">
        <v>115.18843189305673</v>
      </c>
      <c r="F41" s="259">
        <v>5.6992738446866038E-2</v>
      </c>
      <c r="G41" s="259">
        <v>6.5296761526101137E-4</v>
      </c>
      <c r="H41" s="259">
        <v>0.59404980157175813</v>
      </c>
      <c r="I41" s="259">
        <v>1.6642360901523358E-2</v>
      </c>
      <c r="J41" s="259">
        <v>7.5596563829481947E-2</v>
      </c>
      <c r="K41" s="259">
        <v>1.9326448980824798E-3</v>
      </c>
      <c r="L41" s="260">
        <v>0.91255264554472659</v>
      </c>
      <c r="M41" s="261"/>
      <c r="N41" s="258">
        <v>491.25225997491378</v>
      </c>
      <c r="O41" s="258">
        <v>25.069865081801197</v>
      </c>
      <c r="P41" s="258">
        <v>473.45059960816957</v>
      </c>
      <c r="Q41" s="262">
        <v>10.545949296998401</v>
      </c>
      <c r="R41" s="258">
        <v>469.78533926086391</v>
      </c>
      <c r="S41" s="262">
        <v>11.572601085073188</v>
      </c>
      <c r="T41" s="263">
        <v>4.5695169516836831</v>
      </c>
      <c r="U41" s="257"/>
      <c r="V41" s="264"/>
      <c r="W41" s="264"/>
      <c r="X41" s="264"/>
      <c r="Y41" s="264"/>
      <c r="Z41" s="244"/>
      <c r="AA41" s="244"/>
      <c r="AB41" s="244"/>
    </row>
    <row r="42" spans="2:28" x14ac:dyDescent="0.25">
      <c r="B42" s="6" t="s">
        <v>291</v>
      </c>
      <c r="C42" s="258" t="s">
        <v>496</v>
      </c>
      <c r="D42" s="258">
        <v>183214.22299937258</v>
      </c>
      <c r="E42" s="258">
        <v>130.35338048488188</v>
      </c>
      <c r="F42" s="259">
        <v>5.7413830373737922E-2</v>
      </c>
      <c r="G42" s="259">
        <v>7.31950128416624E-4</v>
      </c>
      <c r="H42" s="259">
        <v>0.60506419360902008</v>
      </c>
      <c r="I42" s="259">
        <v>1.7422987860440088E-2</v>
      </c>
      <c r="J42" s="259">
        <v>7.6433484067554472E-2</v>
      </c>
      <c r="K42" s="259">
        <v>1.973463150231712E-3</v>
      </c>
      <c r="L42" s="260">
        <v>0.89665254182974763</v>
      </c>
      <c r="M42" s="261"/>
      <c r="N42" s="258">
        <v>507.46451520818022</v>
      </c>
      <c r="O42" s="258">
        <v>27.794720537503792</v>
      </c>
      <c r="P42" s="258">
        <v>480.44245499339064</v>
      </c>
      <c r="Q42" s="262">
        <v>10.962600683947755</v>
      </c>
      <c r="R42" s="258">
        <v>474.79933501735263</v>
      </c>
      <c r="S42" s="262">
        <v>11.807616203576288</v>
      </c>
      <c r="T42" s="263">
        <v>6.8797864238023365</v>
      </c>
      <c r="U42" s="257"/>
      <c r="V42" s="264"/>
      <c r="W42" s="264"/>
      <c r="X42" s="264"/>
      <c r="Y42" s="264"/>
      <c r="Z42" s="244"/>
      <c r="AA42" s="244"/>
      <c r="AB42" s="244"/>
    </row>
    <row r="43" spans="2:28" x14ac:dyDescent="0.25">
      <c r="B43" s="6" t="s">
        <v>291</v>
      </c>
      <c r="C43" s="258">
        <v>17</v>
      </c>
      <c r="D43" s="258">
        <v>178482.87210001095</v>
      </c>
      <c r="E43" s="258">
        <v>125.09009047014473</v>
      </c>
      <c r="F43" s="259">
        <v>5.6801982132760248E-2</v>
      </c>
      <c r="G43" s="259">
        <v>6.7201563721341819E-4</v>
      </c>
      <c r="H43" s="259">
        <v>0.58733167641911888</v>
      </c>
      <c r="I43" s="259">
        <v>1.6450866241054143E-2</v>
      </c>
      <c r="J43" s="259">
        <v>7.4992642764854664E-2</v>
      </c>
      <c r="K43" s="259">
        <v>1.9039317350862291E-3</v>
      </c>
      <c r="L43" s="260">
        <v>0.90641559130753879</v>
      </c>
      <c r="M43" s="261"/>
      <c r="N43" s="258">
        <v>483.85360215053123</v>
      </c>
      <c r="O43" s="258">
        <v>25.914019676845044</v>
      </c>
      <c r="P43" s="258">
        <v>469.16222324307057</v>
      </c>
      <c r="Q43" s="262">
        <v>10.469119952338133</v>
      </c>
      <c r="R43" s="258">
        <v>466.16481944584143</v>
      </c>
      <c r="S43" s="262">
        <v>11.407218961853687</v>
      </c>
      <c r="T43" s="263">
        <v>3.7945340289122553</v>
      </c>
      <c r="U43" s="257"/>
      <c r="V43" s="264"/>
      <c r="W43" s="264"/>
      <c r="X43" s="264"/>
      <c r="Y43" s="264"/>
      <c r="Z43" s="244"/>
      <c r="AA43" s="244"/>
      <c r="AB43" s="244"/>
    </row>
    <row r="44" spans="2:28" x14ac:dyDescent="0.25">
      <c r="B44" s="6" t="s">
        <v>291</v>
      </c>
      <c r="C44" s="258">
        <v>19</v>
      </c>
      <c r="D44" s="258">
        <v>211673.71328322808</v>
      </c>
      <c r="E44" s="258">
        <v>132.02547488590787</v>
      </c>
      <c r="F44" s="259">
        <v>5.8314529829443851E-2</v>
      </c>
      <c r="G44" s="259">
        <v>8.0577638967328964E-4</v>
      </c>
      <c r="H44" s="259">
        <v>0.59405199877347437</v>
      </c>
      <c r="I44" s="259">
        <v>1.8385832785766481E-2</v>
      </c>
      <c r="J44" s="259">
        <v>7.3883320984072937E-2</v>
      </c>
      <c r="K44" s="259">
        <v>2.0461330855891758E-3</v>
      </c>
      <c r="L44" s="260">
        <v>0.89480545912550402</v>
      </c>
      <c r="M44" s="261"/>
      <c r="N44" s="258">
        <v>541.59914481978569</v>
      </c>
      <c r="O44" s="258">
        <v>29.930027154589311</v>
      </c>
      <c r="P44" s="258">
        <v>473.45199918793651</v>
      </c>
      <c r="Q44" s="262">
        <v>11.644426534533522</v>
      </c>
      <c r="R44" s="258">
        <v>459.50910881754356</v>
      </c>
      <c r="S44" s="262">
        <v>12.271045625340605</v>
      </c>
      <c r="T44" s="263">
        <v>17.864724425917199</v>
      </c>
      <c r="U44" s="257"/>
      <c r="V44" s="264"/>
      <c r="W44" s="264"/>
      <c r="X44" s="264"/>
      <c r="Y44" s="264"/>
      <c r="Z44" s="244"/>
      <c r="AA44" s="244"/>
      <c r="AB44" s="244"/>
    </row>
    <row r="45" spans="2:28" x14ac:dyDescent="0.25">
      <c r="B45" s="6" t="s">
        <v>291</v>
      </c>
      <c r="C45" s="258" t="s">
        <v>493</v>
      </c>
      <c r="D45" s="258">
        <v>389015.68651625467</v>
      </c>
      <c r="E45" s="258">
        <v>63.129147680954276</v>
      </c>
      <c r="F45" s="259">
        <v>5.6592131349354639E-2</v>
      </c>
      <c r="G45" s="259">
        <v>7.1565677483297128E-4</v>
      </c>
      <c r="H45" s="259">
        <v>0.58359749149848661</v>
      </c>
      <c r="I45" s="259">
        <v>2.0491643587823068E-2</v>
      </c>
      <c r="J45" s="259">
        <v>7.4792162658718048E-2</v>
      </c>
      <c r="K45" s="259">
        <v>2.44991868093191E-3</v>
      </c>
      <c r="L45" s="260">
        <v>0.93289378737425466</v>
      </c>
      <c r="M45" s="261"/>
      <c r="N45" s="258">
        <v>475.67463780040777</v>
      </c>
      <c r="O45" s="258">
        <v>27.722660066720493</v>
      </c>
      <c r="P45" s="258">
        <v>466.77072873902205</v>
      </c>
      <c r="Q45" s="262">
        <v>13.054704984922182</v>
      </c>
      <c r="R45" s="258">
        <v>464.96248719387256</v>
      </c>
      <c r="S45" s="262">
        <v>14.67745914962677</v>
      </c>
      <c r="T45" s="263">
        <v>2.3038741622329217</v>
      </c>
      <c r="U45" s="257"/>
      <c r="V45" s="264"/>
      <c r="W45" s="264"/>
      <c r="X45" s="264"/>
      <c r="Y45" s="264"/>
      <c r="Z45" s="244"/>
      <c r="AA45" s="244"/>
      <c r="AB45" s="244"/>
    </row>
    <row r="46" spans="2:28" x14ac:dyDescent="0.25">
      <c r="B46" s="6" t="s">
        <v>291</v>
      </c>
      <c r="C46" s="258" t="s">
        <v>494</v>
      </c>
      <c r="D46" s="258">
        <v>466676.20528095274</v>
      </c>
      <c r="E46" s="258">
        <v>61.822242944789259</v>
      </c>
      <c r="F46" s="259">
        <v>5.6558125266784415E-2</v>
      </c>
      <c r="G46" s="259">
        <v>6.4212181692564643E-4</v>
      </c>
      <c r="H46" s="259">
        <v>0.58236918090787249</v>
      </c>
      <c r="I46" s="259">
        <v>1.7003194954373933E-2</v>
      </c>
      <c r="J46" s="259">
        <v>7.4679620747972436E-2</v>
      </c>
      <c r="K46" s="259">
        <v>2.0087892654612046E-3</v>
      </c>
      <c r="L46" s="260">
        <v>0.92129799235370868</v>
      </c>
      <c r="M46" s="261"/>
      <c r="N46" s="258">
        <v>474.34530250680297</v>
      </c>
      <c r="O46" s="258">
        <v>24.916694427066659</v>
      </c>
      <c r="P46" s="258">
        <v>465.98284563760262</v>
      </c>
      <c r="Q46" s="262">
        <v>10.85249700702883</v>
      </c>
      <c r="R46" s="258">
        <v>464.287445282855</v>
      </c>
      <c r="S46" s="262">
        <v>12.038378546023694</v>
      </c>
      <c r="T46" s="263">
        <v>2.1662996331551554</v>
      </c>
      <c r="U46" s="257"/>
      <c r="V46" s="264"/>
      <c r="W46" s="264"/>
      <c r="X46" s="264"/>
      <c r="Y46" s="264"/>
      <c r="Z46" s="244"/>
      <c r="AA46" s="244"/>
      <c r="AB46" s="244"/>
    </row>
    <row r="47" spans="2:28" x14ac:dyDescent="0.25">
      <c r="B47" s="6" t="s">
        <v>291</v>
      </c>
      <c r="C47" s="258" t="s">
        <v>491</v>
      </c>
      <c r="D47" s="258">
        <v>622648.12370906456</v>
      </c>
      <c r="E47" s="258">
        <v>65.664344017041628</v>
      </c>
      <c r="F47" s="259">
        <v>5.6572501491822177E-2</v>
      </c>
      <c r="G47" s="259">
        <v>6.2902620202634821E-4</v>
      </c>
      <c r="H47" s="259">
        <v>0.56904265075711513</v>
      </c>
      <c r="I47" s="259">
        <v>1.6960975594974198E-2</v>
      </c>
      <c r="J47" s="259">
        <v>7.2952161051150197E-2</v>
      </c>
      <c r="K47" s="259">
        <v>2.0174620303377976E-3</v>
      </c>
      <c r="L47" s="260">
        <v>0.92781459064841088</v>
      </c>
      <c r="M47" s="261"/>
      <c r="N47" s="258">
        <v>474.90741967801188</v>
      </c>
      <c r="O47" s="258">
        <v>24.403883848602447</v>
      </c>
      <c r="P47" s="258">
        <v>457.39519397170795</v>
      </c>
      <c r="Q47" s="262">
        <v>10.917147691255423</v>
      </c>
      <c r="R47" s="258">
        <v>453.91702407322299</v>
      </c>
      <c r="S47" s="262">
        <v>12.109751635121086</v>
      </c>
      <c r="T47" s="263">
        <v>4.6242803181144598</v>
      </c>
      <c r="U47" s="257"/>
      <c r="V47" s="264"/>
      <c r="W47" s="264"/>
      <c r="X47" s="264"/>
      <c r="Y47" s="264"/>
      <c r="Z47" s="244"/>
      <c r="AA47" s="244"/>
      <c r="AB47" s="244"/>
    </row>
    <row r="48" spans="2:28" x14ac:dyDescent="0.25">
      <c r="B48" s="6" t="s">
        <v>291</v>
      </c>
      <c r="C48" s="258" t="s">
        <v>492</v>
      </c>
      <c r="D48" s="258">
        <v>308262.66516504047</v>
      </c>
      <c r="E48" s="258">
        <v>60.961609144832515</v>
      </c>
      <c r="F48" s="259">
        <v>5.6904466928700888E-2</v>
      </c>
      <c r="G48" s="259">
        <v>6.9826356357877574E-4</v>
      </c>
      <c r="H48" s="259">
        <v>0.59120353189400709</v>
      </c>
      <c r="I48" s="259">
        <v>1.9799538343573612E-2</v>
      </c>
      <c r="J48" s="259">
        <v>7.5351063424946893E-2</v>
      </c>
      <c r="K48" s="259">
        <v>2.3480320290606288E-3</v>
      </c>
      <c r="L48" s="260">
        <v>0.93045759802299477</v>
      </c>
      <c r="M48" s="261"/>
      <c r="N48" s="258">
        <v>487.8328212552301</v>
      </c>
      <c r="O48" s="258">
        <v>26.851348610078958</v>
      </c>
      <c r="P48" s="258">
        <v>471.63595288312564</v>
      </c>
      <c r="Q48" s="262">
        <v>12.556573886596539</v>
      </c>
      <c r="R48" s="258">
        <v>468.3138043184702</v>
      </c>
      <c r="S48" s="262">
        <v>14.060418342280798</v>
      </c>
      <c r="T48" s="263">
        <v>4.1679354220970799</v>
      </c>
      <c r="U48" s="257"/>
      <c r="V48" s="264"/>
      <c r="W48" s="264"/>
      <c r="X48" s="264"/>
      <c r="Y48" s="264"/>
      <c r="Z48" s="244"/>
      <c r="AA48" s="244"/>
      <c r="AB48" s="244"/>
    </row>
    <row r="49" spans="2:28" x14ac:dyDescent="0.25">
      <c r="B49" s="6" t="s">
        <v>291</v>
      </c>
      <c r="C49" s="258">
        <v>23</v>
      </c>
      <c r="D49" s="258">
        <v>252815.20805278985</v>
      </c>
      <c r="E49" s="258">
        <v>164.9046541161876</v>
      </c>
      <c r="F49" s="259">
        <v>5.9984711548384632E-2</v>
      </c>
      <c r="G49" s="259">
        <v>1.4712459852670317E-3</v>
      </c>
      <c r="H49" s="259">
        <v>0.63967988819766386</v>
      </c>
      <c r="I49" s="259">
        <v>2.37795489420695E-2</v>
      </c>
      <c r="J49" s="259">
        <v>7.7342970335436592E-2</v>
      </c>
      <c r="K49" s="259">
        <v>2.1605452146510008E-3</v>
      </c>
      <c r="L49" s="260">
        <v>0.75145260858853613</v>
      </c>
      <c r="M49" s="258"/>
      <c r="N49" s="258">
        <v>603.02314461374056</v>
      </c>
      <c r="O49" s="258">
        <v>52.20760741264769</v>
      </c>
      <c r="P49" s="258">
        <v>502.10796838164197</v>
      </c>
      <c r="Q49" s="262">
        <v>14.619890818491626</v>
      </c>
      <c r="R49" s="258">
        <v>480.24365632768252</v>
      </c>
      <c r="S49" s="262">
        <v>12.914942312761866</v>
      </c>
      <c r="T49" s="263">
        <v>25.566082272679203</v>
      </c>
      <c r="U49" s="265"/>
      <c r="V49" s="264"/>
      <c r="W49" s="264"/>
      <c r="X49" s="264"/>
      <c r="Y49" s="264"/>
      <c r="Z49" s="244"/>
      <c r="AA49" s="244"/>
      <c r="AB49" s="244"/>
    </row>
    <row r="50" spans="2:28" x14ac:dyDescent="0.25">
      <c r="B50" s="6" t="s">
        <v>291</v>
      </c>
      <c r="C50" s="258">
        <v>24</v>
      </c>
      <c r="D50" s="258">
        <v>220460.68044678585</v>
      </c>
      <c r="E50" s="258">
        <v>101.98007660175766</v>
      </c>
      <c r="F50" s="259">
        <v>5.7024660807149442E-2</v>
      </c>
      <c r="G50" s="259">
        <v>7.2259941178799052E-4</v>
      </c>
      <c r="H50" s="259">
        <v>0.58928039454604131</v>
      </c>
      <c r="I50" s="259">
        <v>1.7136838553768696E-2</v>
      </c>
      <c r="J50" s="259">
        <v>7.4947647731967632E-2</v>
      </c>
      <c r="K50" s="259">
        <v>1.9617539912377244E-3</v>
      </c>
      <c r="L50" s="260">
        <v>0.9000731884269868</v>
      </c>
      <c r="M50" s="261"/>
      <c r="N50" s="258">
        <v>492.48706237166977</v>
      </c>
      <c r="O50" s="258">
        <v>27.698997747938449</v>
      </c>
      <c r="P50" s="258">
        <v>470.40801313850778</v>
      </c>
      <c r="Q50" s="262">
        <v>10.890030455955355</v>
      </c>
      <c r="R50" s="258">
        <v>465.89499184230169</v>
      </c>
      <c r="S50" s="262">
        <v>11.753831192126654</v>
      </c>
      <c r="T50" s="263">
        <v>5.7077390817648288</v>
      </c>
      <c r="U50" s="257"/>
      <c r="V50" s="264"/>
      <c r="W50" s="264"/>
      <c r="X50" s="264"/>
      <c r="Y50" s="264"/>
      <c r="Z50" s="244"/>
      <c r="AA50" s="244"/>
      <c r="AB50" s="244"/>
    </row>
    <row r="51" spans="2:28" x14ac:dyDescent="0.25">
      <c r="C51" s="258"/>
      <c r="D51" s="258"/>
      <c r="E51" s="258"/>
      <c r="F51" s="259"/>
      <c r="G51" s="259"/>
      <c r="H51" s="259"/>
      <c r="I51" s="259"/>
      <c r="J51" s="259"/>
      <c r="K51" s="259"/>
      <c r="L51" s="260"/>
      <c r="M51" s="261"/>
      <c r="N51" s="258"/>
      <c r="O51" s="258"/>
      <c r="P51" s="258"/>
      <c r="Q51" s="262"/>
      <c r="R51" s="258"/>
      <c r="S51" s="262"/>
      <c r="T51" s="263"/>
      <c r="U51" s="257"/>
      <c r="V51" s="264"/>
      <c r="W51" s="264"/>
      <c r="X51" s="264"/>
      <c r="Y51" s="264"/>
      <c r="Z51" s="244"/>
      <c r="AA51" s="244"/>
      <c r="AB51" s="244"/>
    </row>
    <row r="52" spans="2:28" x14ac:dyDescent="0.25">
      <c r="B52" s="271" t="s">
        <v>510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257"/>
      <c r="V52" s="257"/>
      <c r="W52" s="257"/>
      <c r="X52" s="257"/>
      <c r="Y52" s="257"/>
      <c r="Z52" s="244"/>
      <c r="AA52" s="244"/>
      <c r="AB52" s="244"/>
    </row>
    <row r="53" spans="2:28" x14ac:dyDescent="0.25">
      <c r="B53" s="6" t="s">
        <v>287</v>
      </c>
      <c r="C53" s="258">
        <v>1</v>
      </c>
      <c r="D53" s="258">
        <v>106925.68275755958</v>
      </c>
      <c r="E53" s="258">
        <v>77.622177123595222</v>
      </c>
      <c r="F53" s="259">
        <v>5.7770097633757157E-2</v>
      </c>
      <c r="G53" s="259">
        <v>1.4736217724470398E-3</v>
      </c>
      <c r="H53" s="259">
        <v>0.60693288388247446</v>
      </c>
      <c r="I53" s="259">
        <v>3.4980668625210674E-2</v>
      </c>
      <c r="J53" s="259">
        <v>7.6196722673631062E-2</v>
      </c>
      <c r="K53" s="259">
        <v>3.9380756476882139E-3</v>
      </c>
      <c r="L53" s="260">
        <v>0.89672716084596993</v>
      </c>
      <c r="M53" s="261"/>
      <c r="N53" s="258">
        <v>521.05369229497433</v>
      </c>
      <c r="O53" s="258">
        <v>55.01029923133899</v>
      </c>
      <c r="P53" s="258">
        <v>481.62392347156901</v>
      </c>
      <c r="Q53" s="262">
        <v>21.866315613804318</v>
      </c>
      <c r="R53" s="258">
        <v>473.3812911666821</v>
      </c>
      <c r="S53" s="262">
        <v>23.546003647707209</v>
      </c>
      <c r="T53" s="263">
        <v>10.070613692991582</v>
      </c>
      <c r="U53" s="257"/>
      <c r="V53" s="264"/>
      <c r="W53" s="264"/>
      <c r="X53" s="264"/>
      <c r="Y53" s="264"/>
      <c r="Z53" s="244"/>
      <c r="AA53" s="244"/>
      <c r="AB53" s="244"/>
    </row>
    <row r="54" spans="2:28" x14ac:dyDescent="0.25">
      <c r="B54" s="6" t="s">
        <v>287</v>
      </c>
      <c r="C54" s="258">
        <v>3</v>
      </c>
      <c r="D54" s="258">
        <v>90144.772998281609</v>
      </c>
      <c r="E54" s="258">
        <v>76.472602803168243</v>
      </c>
      <c r="F54" s="259">
        <v>5.9739808647114881E-2</v>
      </c>
      <c r="G54" s="259">
        <v>1.7092574233484024E-3</v>
      </c>
      <c r="H54" s="259">
        <v>0.62655642795876643</v>
      </c>
      <c r="I54" s="259">
        <v>2.8672559410266411E-2</v>
      </c>
      <c r="J54" s="259">
        <v>7.6066789722494602E-2</v>
      </c>
      <c r="K54" s="259">
        <v>2.7167066439790911E-3</v>
      </c>
      <c r="L54" s="260">
        <v>0.7804433519209607</v>
      </c>
      <c r="M54" s="261"/>
      <c r="N54" s="258">
        <v>594.16345671103591</v>
      </c>
      <c r="O54" s="258">
        <v>60.826715610893189</v>
      </c>
      <c r="P54" s="258">
        <v>493.94847865461423</v>
      </c>
      <c r="Q54" s="262">
        <v>17.743007567743689</v>
      </c>
      <c r="R54" s="258">
        <v>472.6029463077719</v>
      </c>
      <c r="S54" s="262">
        <v>16.254517197999235</v>
      </c>
      <c r="T54" s="263">
        <v>25.721488059471497</v>
      </c>
      <c r="U54" s="257"/>
      <c r="V54" s="264"/>
      <c r="W54" s="264"/>
      <c r="X54" s="264"/>
      <c r="Y54" s="264"/>
      <c r="Z54" s="244"/>
      <c r="AA54" s="244"/>
      <c r="AB54" s="244"/>
    </row>
    <row r="55" spans="2:28" x14ac:dyDescent="0.25">
      <c r="B55" s="6" t="s">
        <v>287</v>
      </c>
      <c r="C55" s="258">
        <v>9</v>
      </c>
      <c r="D55" s="258">
        <v>94453.679775612851</v>
      </c>
      <c r="E55" s="258">
        <v>39.651916690804576</v>
      </c>
      <c r="F55" s="259">
        <v>5.7729362997744435E-2</v>
      </c>
      <c r="G55" s="259">
        <v>1.7684284065864935E-3</v>
      </c>
      <c r="H55" s="259">
        <v>0.59510942342366324</v>
      </c>
      <c r="I55" s="259">
        <v>3.6970446824886594E-2</v>
      </c>
      <c r="J55" s="259">
        <v>7.4765077381819298E-2</v>
      </c>
      <c r="K55" s="259">
        <v>4.0407589718232757E-3</v>
      </c>
      <c r="L55" s="260">
        <v>0.86997402607371932</v>
      </c>
      <c r="M55" s="261"/>
      <c r="N55" s="258">
        <v>519.5057845881737</v>
      </c>
      <c r="O55" s="258">
        <v>65.853580651410311</v>
      </c>
      <c r="P55" s="258">
        <v>474.12533676299358</v>
      </c>
      <c r="Q55" s="262">
        <v>23.265327244383684</v>
      </c>
      <c r="R55" s="258">
        <v>464.80003242422731</v>
      </c>
      <c r="S55" s="262">
        <v>24.190925262233804</v>
      </c>
      <c r="T55" s="263">
        <v>11.769739317491258</v>
      </c>
      <c r="U55" s="257"/>
      <c r="V55" s="264"/>
      <c r="W55" s="264"/>
      <c r="X55" s="264"/>
      <c r="Y55" s="264"/>
      <c r="Z55" s="244"/>
      <c r="AA55" s="244"/>
      <c r="AB55" s="244"/>
    </row>
    <row r="56" spans="2:28" x14ac:dyDescent="0.25">
      <c r="B56" s="6" t="s">
        <v>287</v>
      </c>
      <c r="C56" s="258">
        <v>10</v>
      </c>
      <c r="D56" s="258">
        <v>102129.77945061262</v>
      </c>
      <c r="E56" s="258">
        <v>74.637145096969178</v>
      </c>
      <c r="F56" s="259">
        <v>5.7806979975322338E-2</v>
      </c>
      <c r="G56" s="259">
        <v>1.2972693330056955E-3</v>
      </c>
      <c r="H56" s="259">
        <v>0.59933175365495284</v>
      </c>
      <c r="I56" s="259">
        <v>2.7052075645990135E-2</v>
      </c>
      <c r="J56" s="259">
        <v>7.5194440504505453E-2</v>
      </c>
      <c r="K56" s="259">
        <v>2.9448376737921402E-3</v>
      </c>
      <c r="L56" s="260">
        <v>0.86764550872584278</v>
      </c>
      <c r="M56" s="261"/>
      <c r="N56" s="258">
        <v>522.45392014050788</v>
      </c>
      <c r="O56" s="258">
        <v>48.484289126746148</v>
      </c>
      <c r="P56" s="258">
        <v>476.80955276272687</v>
      </c>
      <c r="Q56" s="262">
        <v>17.031174910637503</v>
      </c>
      <c r="R56" s="258">
        <v>467.37482747234759</v>
      </c>
      <c r="S56" s="262">
        <v>17.631874720008227</v>
      </c>
      <c r="T56" s="263">
        <v>11.7847794597836</v>
      </c>
      <c r="U56" s="257"/>
      <c r="V56" s="264"/>
      <c r="W56" s="264"/>
      <c r="X56" s="264"/>
      <c r="Y56" s="264"/>
      <c r="Z56" s="244"/>
      <c r="AA56" s="244"/>
      <c r="AB56" s="244"/>
    </row>
    <row r="57" spans="2:28" x14ac:dyDescent="0.25">
      <c r="B57" s="6" t="s">
        <v>287</v>
      </c>
      <c r="C57" s="258">
        <v>12</v>
      </c>
      <c r="D57" s="258">
        <v>85727.698043106924</v>
      </c>
      <c r="E57" s="258">
        <v>60.020066852015752</v>
      </c>
      <c r="F57" s="259">
        <v>6.1998331571447046E-2</v>
      </c>
      <c r="G57" s="259">
        <v>1.1962065790467238E-3</v>
      </c>
      <c r="H57" s="259">
        <v>0.63993398885075359</v>
      </c>
      <c r="I57" s="259">
        <v>2.3888712101096051E-2</v>
      </c>
      <c r="J57" s="259">
        <v>7.4860702858270553E-2</v>
      </c>
      <c r="K57" s="259">
        <v>2.3923365368058629E-3</v>
      </c>
      <c r="L57" s="260">
        <v>0.85607302722841327</v>
      </c>
      <c r="M57" s="261"/>
      <c r="N57" s="258">
        <v>674.05112786911434</v>
      </c>
      <c r="O57" s="258">
        <v>40.732779040517585</v>
      </c>
      <c r="P57" s="258">
        <v>502.26530976825489</v>
      </c>
      <c r="Q57" s="262">
        <v>14.684263073728914</v>
      </c>
      <c r="R57" s="258">
        <v>465.37356613752712</v>
      </c>
      <c r="S57" s="262">
        <v>14.331954885840275</v>
      </c>
      <c r="T57" s="263">
        <v>44.840871273277031</v>
      </c>
      <c r="U57" s="257"/>
      <c r="V57" s="264"/>
      <c r="W57" s="264"/>
      <c r="X57" s="264"/>
      <c r="Y57" s="264"/>
      <c r="Z57" s="244"/>
      <c r="AA57" s="244"/>
      <c r="AB57" s="244"/>
    </row>
    <row r="58" spans="2:28" x14ac:dyDescent="0.25">
      <c r="C58" s="258"/>
      <c r="D58" s="258"/>
      <c r="E58" s="258"/>
      <c r="F58" s="259"/>
      <c r="G58" s="259"/>
      <c r="H58" s="259"/>
      <c r="I58" s="259"/>
      <c r="J58" s="259"/>
      <c r="K58" s="259"/>
      <c r="L58" s="260"/>
      <c r="M58" s="261"/>
      <c r="N58" s="258"/>
      <c r="O58" s="258"/>
      <c r="P58" s="258"/>
      <c r="Q58" s="262"/>
      <c r="R58" s="258"/>
      <c r="S58" s="262"/>
      <c r="T58" s="263"/>
      <c r="U58" s="257"/>
      <c r="V58" s="264"/>
      <c r="W58" s="264"/>
      <c r="X58" s="264"/>
      <c r="Y58" s="264"/>
      <c r="Z58" s="244"/>
      <c r="AA58" s="244"/>
      <c r="AB58" s="244"/>
    </row>
    <row r="59" spans="2:28" x14ac:dyDescent="0.25">
      <c r="C59" s="258"/>
      <c r="D59" s="258"/>
      <c r="E59" s="258"/>
      <c r="F59" s="259"/>
      <c r="G59" s="259"/>
      <c r="H59" s="259"/>
      <c r="I59" s="259"/>
      <c r="J59" s="259"/>
      <c r="K59" s="259"/>
      <c r="L59" s="260"/>
      <c r="M59" s="261"/>
      <c r="N59" s="258"/>
      <c r="O59" s="258"/>
      <c r="P59" s="258"/>
      <c r="Q59" s="262"/>
      <c r="R59" s="258"/>
      <c r="S59" s="262"/>
      <c r="T59" s="263"/>
      <c r="U59" s="257"/>
      <c r="V59" s="264"/>
      <c r="W59" s="264"/>
      <c r="X59" s="264"/>
      <c r="Y59" s="264"/>
      <c r="Z59" s="244"/>
      <c r="AA59" s="244"/>
      <c r="AB59" s="244"/>
    </row>
    <row r="60" spans="2:28" x14ac:dyDescent="0.25">
      <c r="C60" s="258"/>
      <c r="D60" s="258"/>
      <c r="E60" s="258"/>
      <c r="F60" s="259"/>
      <c r="G60" s="259"/>
      <c r="H60" s="259"/>
      <c r="I60" s="259"/>
      <c r="J60" s="259"/>
      <c r="K60" s="259"/>
      <c r="L60" s="260"/>
      <c r="M60" s="261"/>
      <c r="N60" s="258"/>
      <c r="O60" s="258"/>
      <c r="P60" s="258"/>
      <c r="Q60" s="262"/>
      <c r="R60" s="258"/>
      <c r="S60" s="262"/>
      <c r="T60" s="263"/>
      <c r="U60" s="257"/>
      <c r="V60" s="264"/>
      <c r="W60" s="264"/>
      <c r="X60" s="264"/>
      <c r="Y60" s="264"/>
      <c r="Z60" s="244"/>
      <c r="AA60" s="244"/>
      <c r="AB60" s="244"/>
    </row>
    <row r="61" spans="2:28" x14ac:dyDescent="0.25">
      <c r="B61" s="271" t="s">
        <v>515</v>
      </c>
      <c r="C61" s="258"/>
      <c r="D61" s="258"/>
      <c r="E61" s="258"/>
      <c r="F61" s="259"/>
      <c r="G61" s="259"/>
      <c r="H61" s="259"/>
      <c r="I61" s="259"/>
      <c r="J61" s="259"/>
      <c r="K61" s="259"/>
      <c r="L61" s="260"/>
      <c r="M61" s="261"/>
      <c r="N61" s="258"/>
      <c r="O61" s="258"/>
      <c r="P61" s="258"/>
      <c r="Q61" s="262"/>
      <c r="R61" s="258"/>
      <c r="S61" s="262"/>
      <c r="T61" s="263"/>
      <c r="U61" s="257"/>
      <c r="V61" s="264"/>
      <c r="W61" s="264"/>
      <c r="X61" s="264"/>
      <c r="Y61" s="264"/>
      <c r="Z61" s="244"/>
      <c r="AA61" s="244"/>
      <c r="AB61" s="244"/>
    </row>
    <row r="62" spans="2:28" x14ac:dyDescent="0.25">
      <c r="B62" s="6" t="s">
        <v>290</v>
      </c>
      <c r="C62" s="258">
        <v>1</v>
      </c>
      <c r="D62" s="258">
        <v>343340.59610575682</v>
      </c>
      <c r="E62" s="258">
        <v>56.032261893367398</v>
      </c>
      <c r="F62" s="259">
        <v>5.6558389536775888E-2</v>
      </c>
      <c r="G62" s="259">
        <v>6.4439876256751902E-4</v>
      </c>
      <c r="H62" s="259">
        <v>0.58700572388018168</v>
      </c>
      <c r="I62" s="259">
        <v>1.7524948054646092E-2</v>
      </c>
      <c r="J62" s="259">
        <v>7.5273832205757354E-2</v>
      </c>
      <c r="K62" s="259">
        <v>2.0772003394059352E-3</v>
      </c>
      <c r="L62" s="260">
        <v>0.92431490220563395</v>
      </c>
      <c r="M62" s="261"/>
      <c r="N62" s="258">
        <v>474.35563736857716</v>
      </c>
      <c r="O62" s="258">
        <v>25.004201038307372</v>
      </c>
      <c r="P62" s="258">
        <v>468.95369677368211</v>
      </c>
      <c r="Q62" s="262">
        <v>11.151189838524203</v>
      </c>
      <c r="R62" s="258">
        <v>467.85080918816163</v>
      </c>
      <c r="S62" s="262">
        <v>12.441088182611679</v>
      </c>
      <c r="T62" s="263">
        <v>1.3903637767994859</v>
      </c>
      <c r="U62" s="257"/>
      <c r="V62" s="264"/>
      <c r="W62" s="264"/>
      <c r="X62" s="264"/>
      <c r="Y62" s="264"/>
      <c r="Z62" s="244"/>
      <c r="AA62" s="244"/>
      <c r="AB62" s="244"/>
    </row>
    <row r="63" spans="2:28" x14ac:dyDescent="0.25">
      <c r="B63" s="6" t="s">
        <v>290</v>
      </c>
      <c r="C63" s="258">
        <v>2</v>
      </c>
      <c r="D63" s="258">
        <v>292688.76397651579</v>
      </c>
      <c r="E63" s="258">
        <v>63.910218848455337</v>
      </c>
      <c r="F63" s="259">
        <v>5.7107120890227292E-2</v>
      </c>
      <c r="G63" s="259">
        <v>6.5023123163363049E-4</v>
      </c>
      <c r="H63" s="259">
        <v>0.59320789895523185</v>
      </c>
      <c r="I63" s="259">
        <v>1.7622770423270127E-2</v>
      </c>
      <c r="J63" s="259">
        <v>7.5338225242979007E-2</v>
      </c>
      <c r="K63" s="259">
        <v>2.067201050959774E-3</v>
      </c>
      <c r="L63" s="260">
        <v>0.92363434496339203</v>
      </c>
      <c r="M63" s="258"/>
      <c r="N63" s="258">
        <v>495.67233077099809</v>
      </c>
      <c r="O63" s="258">
        <v>24.897196026430265</v>
      </c>
      <c r="P63" s="258">
        <v>472.91418005912965</v>
      </c>
      <c r="Q63" s="262">
        <v>11.169680078487772</v>
      </c>
      <c r="R63" s="258">
        <v>468.23684272411401</v>
      </c>
      <c r="S63" s="262">
        <v>12.380515681627969</v>
      </c>
      <c r="T63" s="263">
        <v>5.8593185207873821</v>
      </c>
      <c r="U63" s="257"/>
      <c r="V63" s="264"/>
      <c r="W63" s="264"/>
      <c r="X63" s="264"/>
      <c r="Y63" s="264"/>
      <c r="Z63" s="244"/>
      <c r="AA63" s="244"/>
      <c r="AB63" s="244"/>
    </row>
    <row r="64" spans="2:28" x14ac:dyDescent="0.25">
      <c r="B64" s="6" t="s">
        <v>290</v>
      </c>
      <c r="C64" s="258">
        <v>3</v>
      </c>
      <c r="D64" s="258">
        <v>230548.84430127632</v>
      </c>
      <c r="E64" s="258">
        <v>52.144077026447825</v>
      </c>
      <c r="F64" s="259">
        <v>5.6576730704026662E-2</v>
      </c>
      <c r="G64" s="259">
        <v>6.3883432340575716E-4</v>
      </c>
      <c r="H64" s="259">
        <v>0.59014442185082228</v>
      </c>
      <c r="I64" s="259">
        <v>1.6988149454967436E-2</v>
      </c>
      <c r="J64" s="259">
        <v>7.5651785699157523E-2</v>
      </c>
      <c r="K64" s="259">
        <v>2.0032175041583404E-3</v>
      </c>
      <c r="L64" s="260">
        <v>0.91985877600218879</v>
      </c>
      <c r="M64" s="261"/>
      <c r="N64" s="258">
        <v>475.07274630862622</v>
      </c>
      <c r="O64" s="258">
        <v>24.778928895219792</v>
      </c>
      <c r="P64" s="258">
        <v>470.95988572873131</v>
      </c>
      <c r="Q64" s="262">
        <v>10.790207684720258</v>
      </c>
      <c r="R64" s="258">
        <v>470.11629411690797</v>
      </c>
      <c r="S64" s="262">
        <v>11.994178925720576</v>
      </c>
      <c r="T64" s="263">
        <v>1.0543034252894268</v>
      </c>
      <c r="U64" s="257"/>
      <c r="V64" s="264"/>
      <c r="W64" s="264"/>
      <c r="X64" s="264"/>
      <c r="Y64" s="264"/>
      <c r="Z64" s="244"/>
      <c r="AA64" s="244"/>
      <c r="AB64" s="244"/>
    </row>
    <row r="65" spans="2:28" x14ac:dyDescent="0.25">
      <c r="B65" s="6" t="s">
        <v>290</v>
      </c>
      <c r="C65" s="258">
        <v>4</v>
      </c>
      <c r="D65" s="258">
        <v>419453.09299543872</v>
      </c>
      <c r="E65" s="258">
        <v>91.016675767810383</v>
      </c>
      <c r="F65" s="259">
        <v>5.6227117788389944E-2</v>
      </c>
      <c r="G65" s="259">
        <v>5.9629425168652972E-4</v>
      </c>
      <c r="H65" s="259">
        <v>0.58340216737151962</v>
      </c>
      <c r="I65" s="259">
        <v>1.6240983038062765E-2</v>
      </c>
      <c r="J65" s="259">
        <v>7.5252501558718307E-2</v>
      </c>
      <c r="K65" s="259">
        <v>1.9369420365494177E-3</v>
      </c>
      <c r="L65" s="260">
        <v>0.9245947190471655</v>
      </c>
      <c r="M65" s="261"/>
      <c r="N65" s="258">
        <v>461.34788806370869</v>
      </c>
      <c r="O65" s="258">
        <v>23.338600544524127</v>
      </c>
      <c r="P65" s="258">
        <v>466.64548160922828</v>
      </c>
      <c r="Q65" s="262">
        <v>10.36175134666729</v>
      </c>
      <c r="R65" s="258">
        <v>467.72292776357062</v>
      </c>
      <c r="S65" s="262">
        <v>11.602016967633801</v>
      </c>
      <c r="T65" s="263">
        <v>-1.3629949103295735</v>
      </c>
      <c r="U65" s="257"/>
      <c r="V65" s="264"/>
      <c r="W65" s="264"/>
      <c r="X65" s="264"/>
      <c r="Y65" s="264"/>
      <c r="Z65" s="244"/>
      <c r="AA65" s="244"/>
      <c r="AB65" s="244"/>
    </row>
    <row r="66" spans="2:28" x14ac:dyDescent="0.25">
      <c r="B66" s="6" t="s">
        <v>290</v>
      </c>
      <c r="C66" s="258">
        <v>9</v>
      </c>
      <c r="D66" s="258">
        <v>370108.30272842944</v>
      </c>
      <c r="E66" s="258">
        <v>59.167396974860836</v>
      </c>
      <c r="F66" s="259">
        <v>5.6370068693346369E-2</v>
      </c>
      <c r="G66" s="259">
        <v>5.8978189476226433E-4</v>
      </c>
      <c r="H66" s="259">
        <v>0.57877868279972888</v>
      </c>
      <c r="I66" s="259">
        <v>1.6486457426010351E-2</v>
      </c>
      <c r="J66" s="259">
        <v>7.4466799421783525E-2</v>
      </c>
      <c r="K66" s="259">
        <v>1.9729097519644574E-3</v>
      </c>
      <c r="L66" s="260">
        <v>0.93010014671143248</v>
      </c>
      <c r="M66" s="261"/>
      <c r="N66" s="258">
        <v>466.97397257548829</v>
      </c>
      <c r="O66" s="258">
        <v>23.005140411948787</v>
      </c>
      <c r="P66" s="258">
        <v>463.67625786840034</v>
      </c>
      <c r="Q66" s="262">
        <v>10.54819716356559</v>
      </c>
      <c r="R66" s="258">
        <v>463.0107203403299</v>
      </c>
      <c r="S66" s="262">
        <v>11.825894729537197</v>
      </c>
      <c r="T66" s="263">
        <v>0.85597418397682645</v>
      </c>
      <c r="U66" s="257"/>
      <c r="V66" s="264"/>
      <c r="W66" s="264"/>
      <c r="X66" s="264"/>
      <c r="Y66" s="264"/>
      <c r="Z66" s="244"/>
      <c r="AA66" s="244"/>
      <c r="AB66" s="244"/>
    </row>
    <row r="67" spans="2:28" x14ac:dyDescent="0.25">
      <c r="B67" s="6" t="s">
        <v>290</v>
      </c>
      <c r="C67" s="258">
        <v>13</v>
      </c>
      <c r="D67" s="258">
        <v>489045.80678732775</v>
      </c>
      <c r="E67" s="258">
        <v>86.936003844476701</v>
      </c>
      <c r="F67" s="259">
        <v>5.6175005689269059E-2</v>
      </c>
      <c r="G67" s="259">
        <v>6.4852934134312934E-4</v>
      </c>
      <c r="H67" s="259">
        <v>0.57418051889455224</v>
      </c>
      <c r="I67" s="259">
        <v>1.627261354125191E-2</v>
      </c>
      <c r="J67" s="259">
        <v>7.4131716058239733E-2</v>
      </c>
      <c r="K67" s="259">
        <v>1.9187179514652754E-3</v>
      </c>
      <c r="L67" s="260">
        <v>0.91326797365272006</v>
      </c>
      <c r="M67" s="261"/>
      <c r="N67" s="258">
        <v>459.29200178387993</v>
      </c>
      <c r="O67" s="258">
        <v>25.399265675842798</v>
      </c>
      <c r="P67" s="258">
        <v>460.71465848399447</v>
      </c>
      <c r="Q67" s="262">
        <v>10.442334544221239</v>
      </c>
      <c r="R67" s="258">
        <v>461.00002718487258</v>
      </c>
      <c r="S67" s="262">
        <v>11.504935892501521</v>
      </c>
      <c r="T67" s="263">
        <v>-0.37050440352961456</v>
      </c>
      <c r="U67" s="257"/>
      <c r="V67" s="264"/>
      <c r="W67" s="264"/>
      <c r="X67" s="264"/>
      <c r="Y67" s="264"/>
      <c r="Z67" s="244"/>
      <c r="AA67" s="244"/>
      <c r="AB67" s="244"/>
    </row>
    <row r="68" spans="2:28" x14ac:dyDescent="0.25">
      <c r="B68" s="6" t="s">
        <v>290</v>
      </c>
      <c r="C68" s="258">
        <v>14</v>
      </c>
      <c r="D68" s="258">
        <v>329208.99417865049</v>
      </c>
      <c r="E68" s="258">
        <v>61.900519795705371</v>
      </c>
      <c r="F68" s="259">
        <v>5.6316573128601263E-2</v>
      </c>
      <c r="G68" s="259">
        <v>6.051882512443504E-4</v>
      </c>
      <c r="H68" s="259">
        <v>0.58026768580206145</v>
      </c>
      <c r="I68" s="259">
        <v>1.5957419712158593E-2</v>
      </c>
      <c r="J68" s="259">
        <v>7.4729296057577679E-2</v>
      </c>
      <c r="K68" s="259">
        <v>1.8916626636283414E-3</v>
      </c>
      <c r="L68" s="260">
        <v>0.92048882179996339</v>
      </c>
      <c r="M68" s="261"/>
      <c r="N68" s="258">
        <v>464.87087291273406</v>
      </c>
      <c r="O68" s="258">
        <v>23.632472203296743</v>
      </c>
      <c r="P68" s="258">
        <v>464.63345086297574</v>
      </c>
      <c r="Q68" s="262">
        <v>10.201836375878543</v>
      </c>
      <c r="R68" s="258">
        <v>464.58541335946649</v>
      </c>
      <c r="S68" s="262">
        <v>11.336549349153756</v>
      </c>
      <c r="T68" s="263">
        <v>6.1443933679150575E-2</v>
      </c>
      <c r="U68" s="265"/>
      <c r="V68" s="264"/>
      <c r="W68" s="264"/>
      <c r="X68" s="264"/>
      <c r="Y68" s="264"/>
      <c r="Z68" s="244"/>
      <c r="AA68" s="244"/>
      <c r="AB68" s="244"/>
    </row>
    <row r="69" spans="2:28" x14ac:dyDescent="0.25">
      <c r="B69" s="6" t="s">
        <v>290</v>
      </c>
      <c r="C69" s="258">
        <v>21</v>
      </c>
      <c r="D69" s="258">
        <v>396303.6343986796</v>
      </c>
      <c r="E69" s="258">
        <v>40.552864447662024</v>
      </c>
      <c r="F69" s="259">
        <v>5.6363475286443955E-2</v>
      </c>
      <c r="G69" s="259">
        <v>5.9611824793587677E-4</v>
      </c>
      <c r="H69" s="259">
        <v>0.58262714070594968</v>
      </c>
      <c r="I69" s="259">
        <v>1.7017844017433878E-2</v>
      </c>
      <c r="J69" s="259">
        <v>7.4970718615809478E-2</v>
      </c>
      <c r="K69" s="259">
        <v>2.0412089317041978E-3</v>
      </c>
      <c r="L69" s="260">
        <v>0.9321417480743015</v>
      </c>
      <c r="M69" s="261"/>
      <c r="N69" s="258">
        <v>466.71491157316774</v>
      </c>
      <c r="O69" s="258">
        <v>23.254246419125593</v>
      </c>
      <c r="P69" s="258">
        <v>466.14836115885623</v>
      </c>
      <c r="Q69" s="262">
        <v>10.860036138023531</v>
      </c>
      <c r="R69" s="258">
        <v>466.0333454422572</v>
      </c>
      <c r="S69" s="262">
        <v>12.229171248825708</v>
      </c>
      <c r="T69" s="263">
        <v>0.14624836131924557</v>
      </c>
      <c r="U69" s="257"/>
      <c r="V69" s="264"/>
      <c r="W69" s="264"/>
      <c r="X69" s="264"/>
      <c r="Y69" s="264"/>
      <c r="Z69" s="244"/>
      <c r="AA69" s="244"/>
      <c r="AB69" s="244"/>
    </row>
    <row r="70" spans="2:28" x14ac:dyDescent="0.25">
      <c r="B70" s="6" t="s">
        <v>290</v>
      </c>
      <c r="C70" s="258">
        <v>22</v>
      </c>
      <c r="D70" s="258">
        <v>340965.63752750616</v>
      </c>
      <c r="E70" s="258">
        <v>40.108262902076149</v>
      </c>
      <c r="F70" s="259">
        <v>5.6394398006528526E-2</v>
      </c>
      <c r="G70" s="259">
        <v>6.4624997771675044E-4</v>
      </c>
      <c r="H70" s="259">
        <v>0.57285167686174887</v>
      </c>
      <c r="I70" s="259">
        <v>1.6402957473804717E-2</v>
      </c>
      <c r="J70" s="259">
        <v>7.3672422217716513E-2</v>
      </c>
      <c r="K70" s="259">
        <v>1.9332221040230101E-3</v>
      </c>
      <c r="L70" s="260">
        <v>0.91642479903736906</v>
      </c>
      <c r="M70" s="261"/>
      <c r="N70" s="258">
        <v>467.92953125862152</v>
      </c>
      <c r="O70" s="258">
        <v>25.175579820499991</v>
      </c>
      <c r="P70" s="258">
        <v>459.85716248342948</v>
      </c>
      <c r="Q70" s="262">
        <v>10.534392455976956</v>
      </c>
      <c r="R70" s="258">
        <v>458.24298028318128</v>
      </c>
      <c r="S70" s="262">
        <v>11.596781210839083</v>
      </c>
      <c r="T70" s="263">
        <v>2.1138460144995985</v>
      </c>
      <c r="U70" s="257"/>
      <c r="V70" s="264"/>
      <c r="W70" s="264"/>
      <c r="X70" s="264"/>
      <c r="Y70" s="264"/>
      <c r="Z70" s="244"/>
      <c r="AA70" s="244"/>
      <c r="AB70" s="244"/>
    </row>
    <row r="71" spans="2:28" x14ac:dyDescent="0.25">
      <c r="C71" s="258"/>
      <c r="D71" s="258"/>
      <c r="E71" s="258"/>
      <c r="F71" s="259"/>
      <c r="G71" s="259"/>
      <c r="H71" s="259"/>
      <c r="I71" s="259"/>
      <c r="J71" s="259"/>
      <c r="K71" s="259"/>
      <c r="L71" s="260"/>
      <c r="M71" s="261"/>
      <c r="N71" s="258"/>
      <c r="O71" s="258"/>
      <c r="P71" s="258"/>
      <c r="Q71" s="262"/>
      <c r="R71" s="258"/>
      <c r="S71" s="262"/>
      <c r="T71" s="263"/>
      <c r="U71" s="257"/>
      <c r="V71" s="264"/>
      <c r="W71" s="264"/>
      <c r="X71" s="264"/>
      <c r="Y71" s="264"/>
      <c r="Z71" s="244"/>
      <c r="AA71" s="244"/>
      <c r="AB71" s="244"/>
    </row>
    <row r="72" spans="2:28" x14ac:dyDescent="0.25">
      <c r="B72" s="271" t="s">
        <v>515</v>
      </c>
      <c r="C72" s="258"/>
      <c r="D72" s="258"/>
      <c r="E72" s="258"/>
      <c r="F72" s="259"/>
      <c r="G72" s="259"/>
      <c r="H72" s="259"/>
      <c r="I72" s="259"/>
      <c r="J72" s="259"/>
      <c r="K72" s="259"/>
      <c r="L72" s="260"/>
      <c r="M72" s="261"/>
      <c r="N72" s="258"/>
      <c r="O72" s="258"/>
      <c r="P72" s="258"/>
      <c r="Q72" s="262"/>
      <c r="R72" s="258"/>
      <c r="S72" s="262"/>
      <c r="T72" s="263"/>
      <c r="U72" s="257"/>
      <c r="V72" s="264"/>
      <c r="W72" s="264"/>
      <c r="X72" s="264"/>
      <c r="Y72" s="264"/>
      <c r="Z72" s="244"/>
      <c r="AA72" s="244"/>
      <c r="AB72" s="244"/>
    </row>
    <row r="73" spans="2:28" x14ac:dyDescent="0.25">
      <c r="B73" s="6" t="s">
        <v>54</v>
      </c>
      <c r="C73" s="258">
        <v>4</v>
      </c>
      <c r="D73" s="258">
        <v>660711.43313297525</v>
      </c>
      <c r="E73" s="258">
        <v>550.60394065188336</v>
      </c>
      <c r="F73" s="259">
        <v>6.6063111078918269E-2</v>
      </c>
      <c r="G73" s="259">
        <v>3.6981828409451199E-3</v>
      </c>
      <c r="H73" s="259">
        <v>0.69095196813678128</v>
      </c>
      <c r="I73" s="259">
        <v>4.2380256708177279E-2</v>
      </c>
      <c r="J73" s="259">
        <v>7.5855584937571843E-2</v>
      </c>
      <c r="K73" s="259">
        <v>1.9015412507291563E-3</v>
      </c>
      <c r="L73" s="260">
        <v>0.40869795507271711</v>
      </c>
      <c r="M73" s="261"/>
      <c r="N73" s="258">
        <v>808.37595749028208</v>
      </c>
      <c r="O73" s="258">
        <v>112.95931944132917</v>
      </c>
      <c r="P73" s="258">
        <v>533.37225475913704</v>
      </c>
      <c r="Q73" s="262">
        <v>25.13482490430772</v>
      </c>
      <c r="R73" s="258">
        <v>471.33755352106169</v>
      </c>
      <c r="S73" s="262">
        <v>11.383779087812457</v>
      </c>
      <c r="T73" s="263">
        <v>71.506800476945202</v>
      </c>
      <c r="U73" s="257"/>
      <c r="V73" s="264"/>
      <c r="W73" s="264"/>
      <c r="X73" s="264"/>
      <c r="Y73" s="264"/>
      <c r="Z73" s="244"/>
      <c r="AA73" s="244"/>
      <c r="AB73" s="244"/>
    </row>
    <row r="74" spans="2:28" x14ac:dyDescent="0.25">
      <c r="B74" s="6" t="s">
        <v>54</v>
      </c>
      <c r="C74" s="258">
        <v>6</v>
      </c>
      <c r="D74" s="258">
        <v>360866.25334013707</v>
      </c>
      <c r="E74" s="258">
        <v>136.04955737415861</v>
      </c>
      <c r="F74" s="259">
        <v>5.9332486698773362E-2</v>
      </c>
      <c r="G74" s="259">
        <v>2.8327200860394476E-3</v>
      </c>
      <c r="H74" s="259">
        <v>0.6121860770468136</v>
      </c>
      <c r="I74" s="259">
        <v>3.3290623588864948E-2</v>
      </c>
      <c r="J74" s="259">
        <v>7.4832391201088047E-2</v>
      </c>
      <c r="K74" s="259">
        <v>1.9481816010790351E-3</v>
      </c>
      <c r="L74" s="260">
        <v>0.47874178250561816</v>
      </c>
      <c r="M74" s="261"/>
      <c r="N74" s="258">
        <v>579.31777330774241</v>
      </c>
      <c r="O74" s="258">
        <v>100.47915855342319</v>
      </c>
      <c r="P74" s="258">
        <v>484.9378786960483</v>
      </c>
      <c r="Q74" s="262">
        <v>20.753475172546985</v>
      </c>
      <c r="R74" s="258">
        <v>465.20376639365099</v>
      </c>
      <c r="S74" s="262">
        <v>11.673836461029737</v>
      </c>
      <c r="T74" s="263">
        <v>24.52989746809773</v>
      </c>
      <c r="U74" s="257"/>
      <c r="V74" s="264"/>
      <c r="W74" s="264"/>
      <c r="X74" s="264"/>
      <c r="Y74" s="264"/>
      <c r="Z74" s="244"/>
      <c r="AA74" s="244"/>
      <c r="AB74" s="244"/>
    </row>
    <row r="75" spans="2:28" x14ac:dyDescent="0.25">
      <c r="B75" s="6" t="s">
        <v>54</v>
      </c>
      <c r="C75" s="258">
        <v>8</v>
      </c>
      <c r="D75" s="258">
        <v>460997.59024916566</v>
      </c>
      <c r="E75" s="258">
        <v>94.73463410094665</v>
      </c>
      <c r="F75" s="259">
        <v>5.6779286242978962E-2</v>
      </c>
      <c r="G75" s="259">
        <v>6.6484274569349167E-4</v>
      </c>
      <c r="H75" s="259">
        <v>0.57955803064195532</v>
      </c>
      <c r="I75" s="259">
        <v>1.5915031087984522E-2</v>
      </c>
      <c r="J75" s="259">
        <v>7.4029654829095085E-2</v>
      </c>
      <c r="K75" s="259">
        <v>1.8388285886747422E-3</v>
      </c>
      <c r="L75" s="260">
        <v>0.90453413230569391</v>
      </c>
      <c r="M75" s="261"/>
      <c r="N75" s="258">
        <v>482.97103958942171</v>
      </c>
      <c r="O75" s="258">
        <v>25.653670550970276</v>
      </c>
      <c r="P75" s="258">
        <v>464.17736758496886</v>
      </c>
      <c r="Q75" s="262">
        <v>10.179420442504068</v>
      </c>
      <c r="R75" s="258">
        <v>460.38747641060252</v>
      </c>
      <c r="S75" s="262">
        <v>11.027362991952486</v>
      </c>
      <c r="T75" s="263">
        <v>4.9053382934938439</v>
      </c>
      <c r="U75" s="257"/>
      <c r="V75" s="264"/>
      <c r="W75" s="264"/>
      <c r="X75" s="264"/>
      <c r="Y75" s="264"/>
      <c r="Z75" s="244"/>
      <c r="AA75" s="244"/>
      <c r="AB75" s="244"/>
    </row>
    <row r="76" spans="2:28" x14ac:dyDescent="0.25">
      <c r="B76" s="6" t="s">
        <v>54</v>
      </c>
      <c r="C76" s="258">
        <v>11</v>
      </c>
      <c r="D76" s="258">
        <v>348355.64825303562</v>
      </c>
      <c r="E76" s="258">
        <v>199.09336780550194</v>
      </c>
      <c r="F76" s="259">
        <v>5.9345327695509591E-2</v>
      </c>
      <c r="G76" s="259">
        <v>2.0700455494935392E-3</v>
      </c>
      <c r="H76" s="259">
        <v>0.63399841044020411</v>
      </c>
      <c r="I76" s="259">
        <v>2.8865986206070469E-2</v>
      </c>
      <c r="J76" s="259">
        <v>7.748191786069783E-2</v>
      </c>
      <c r="K76" s="259">
        <v>2.2672927540467688E-3</v>
      </c>
      <c r="L76" s="260">
        <v>0.6427010469248855</v>
      </c>
      <c r="M76" s="261"/>
      <c r="N76" s="258">
        <v>579.78791189036156</v>
      </c>
      <c r="O76" s="258">
        <v>74.025523523545758</v>
      </c>
      <c r="P76" s="258">
        <v>498.58356463880318</v>
      </c>
      <c r="Q76" s="262">
        <v>17.781014213597814</v>
      </c>
      <c r="R76" s="258">
        <v>481.07501232654863</v>
      </c>
      <c r="S76" s="262">
        <v>13.550623624464208</v>
      </c>
      <c r="T76" s="263">
        <v>20.519232351400451</v>
      </c>
      <c r="U76" s="257"/>
      <c r="V76" s="264"/>
      <c r="W76" s="264"/>
      <c r="X76" s="264"/>
      <c r="Y76" s="264"/>
      <c r="Z76" s="244"/>
      <c r="AA76" s="244"/>
      <c r="AB76" s="244"/>
    </row>
    <row r="77" spans="2:28" x14ac:dyDescent="0.25">
      <c r="B77" s="6" t="s">
        <v>54</v>
      </c>
      <c r="C77" s="258">
        <v>12</v>
      </c>
      <c r="D77" s="258">
        <v>435307.56710857304</v>
      </c>
      <c r="E77" s="258">
        <v>154.15923804956444</v>
      </c>
      <c r="F77" s="259">
        <v>5.713897070851031E-2</v>
      </c>
      <c r="G77" s="259">
        <v>7.5073278130589167E-4</v>
      </c>
      <c r="H77" s="259">
        <v>0.58856900232065257</v>
      </c>
      <c r="I77" s="259">
        <v>1.7633978702937154E-2</v>
      </c>
      <c r="J77" s="259">
        <v>7.4707413077767348E-2</v>
      </c>
      <c r="K77" s="259">
        <v>2.0115887121585512E-3</v>
      </c>
      <c r="L77" s="260">
        <v>0.89871619032638295</v>
      </c>
      <c r="M77" s="261"/>
      <c r="N77" s="258">
        <v>496.90092907704877</v>
      </c>
      <c r="O77" s="258">
        <v>28.689106492066685</v>
      </c>
      <c r="P77" s="258">
        <v>469.9534065591925</v>
      </c>
      <c r="Q77" s="262">
        <v>11.209203704754032</v>
      </c>
      <c r="R77" s="258">
        <v>464.45415408507074</v>
      </c>
      <c r="S77" s="262">
        <v>12.054828082325628</v>
      </c>
      <c r="T77" s="263">
        <v>6.9860016767198552</v>
      </c>
      <c r="U77" s="257"/>
      <c r="V77" s="264"/>
      <c r="W77" s="264"/>
      <c r="X77" s="264"/>
      <c r="Y77" s="264"/>
      <c r="Z77" s="244"/>
      <c r="AA77" s="244"/>
      <c r="AB77" s="244"/>
    </row>
    <row r="78" spans="2:28" x14ac:dyDescent="0.25">
      <c r="B78" s="6" t="s">
        <v>54</v>
      </c>
      <c r="C78" s="258">
        <v>14</v>
      </c>
      <c r="D78" s="258">
        <v>375899.18451926589</v>
      </c>
      <c r="E78" s="258">
        <v>103.05021958407686</v>
      </c>
      <c r="F78" s="259">
        <v>5.7922415627774601E-2</v>
      </c>
      <c r="G78" s="259">
        <v>9.7504956594787284E-4</v>
      </c>
      <c r="H78" s="259">
        <v>0.60863411624401154</v>
      </c>
      <c r="I78" s="259">
        <v>1.9263389054579288E-2</v>
      </c>
      <c r="J78" s="259">
        <v>7.6209366620017024E-2</v>
      </c>
      <c r="K78" s="259">
        <v>2.042582872176063E-3</v>
      </c>
      <c r="L78" s="260">
        <v>0.84682745576225793</v>
      </c>
      <c r="M78" s="261"/>
      <c r="N78" s="258">
        <v>526.82848101049569</v>
      </c>
      <c r="O78" s="258">
        <v>36.479518998384719</v>
      </c>
      <c r="P78" s="258">
        <v>482.69832352024429</v>
      </c>
      <c r="Q78" s="262">
        <v>12.08698202389769</v>
      </c>
      <c r="R78" s="258">
        <v>473.45702791144066</v>
      </c>
      <c r="S78" s="262">
        <v>12.223323799753643</v>
      </c>
      <c r="T78" s="263">
        <v>11.272713245907951</v>
      </c>
      <c r="U78" s="257"/>
      <c r="V78" s="264"/>
      <c r="W78" s="264"/>
      <c r="X78" s="264"/>
      <c r="Y78" s="264"/>
      <c r="Z78" s="244"/>
      <c r="AA78" s="244"/>
      <c r="AB78" s="244"/>
    </row>
    <row r="79" spans="2:28" x14ac:dyDescent="0.25">
      <c r="B79" s="6" t="s">
        <v>54</v>
      </c>
      <c r="C79" s="258">
        <v>17</v>
      </c>
      <c r="D79" s="258">
        <v>548082.45854956505</v>
      </c>
      <c r="E79" s="258">
        <v>134.52323768860916</v>
      </c>
      <c r="F79" s="259">
        <v>5.6814380568121291E-2</v>
      </c>
      <c r="G79" s="259">
        <v>7.0162009957647762E-4</v>
      </c>
      <c r="H79" s="259">
        <v>0.59513333087215592</v>
      </c>
      <c r="I79" s="259">
        <v>1.6888519024062937E-2</v>
      </c>
      <c r="J79" s="259">
        <v>7.5972203546445669E-2</v>
      </c>
      <c r="K79" s="259">
        <v>1.941068290572762E-3</v>
      </c>
      <c r="L79" s="260">
        <v>0.90034467094432724</v>
      </c>
      <c r="M79" s="261"/>
      <c r="N79" s="258">
        <v>484.33552777497971</v>
      </c>
      <c r="O79" s="258">
        <v>27.037928603615512</v>
      </c>
      <c r="P79" s="258">
        <v>474.14055517733783</v>
      </c>
      <c r="Q79" s="262">
        <v>10.693885111807845</v>
      </c>
      <c r="R79" s="258">
        <v>472.03628216366093</v>
      </c>
      <c r="S79" s="262">
        <v>11.618940456458915</v>
      </c>
      <c r="T79" s="263">
        <v>2.6055720875825639</v>
      </c>
      <c r="U79" s="257"/>
      <c r="V79" s="264"/>
      <c r="W79" s="264"/>
      <c r="X79" s="264"/>
      <c r="Y79" s="264"/>
      <c r="Z79" s="244"/>
      <c r="AA79" s="244"/>
      <c r="AB79" s="244"/>
    </row>
    <row r="80" spans="2:28" x14ac:dyDescent="0.25">
      <c r="B80" s="6" t="s">
        <v>54</v>
      </c>
      <c r="C80" s="258">
        <v>23</v>
      </c>
      <c r="D80" s="258">
        <v>387690.04076141253</v>
      </c>
      <c r="E80" s="258">
        <v>118.85700833612071</v>
      </c>
      <c r="F80" s="259">
        <v>5.8196106891023697E-2</v>
      </c>
      <c r="G80" s="259">
        <v>1.5965304589397864E-3</v>
      </c>
      <c r="H80" s="259">
        <v>0.60715504788669594</v>
      </c>
      <c r="I80" s="259">
        <v>2.2415123796888835E-2</v>
      </c>
      <c r="J80" s="259">
        <v>7.5666631819203758E-2</v>
      </c>
      <c r="K80" s="259">
        <v>1.8693728942379554E-3</v>
      </c>
      <c r="L80" s="260">
        <v>0.66919086985727017</v>
      </c>
      <c r="M80" s="261"/>
      <c r="N80" s="258">
        <v>537.15263617025221</v>
      </c>
      <c r="O80" s="258">
        <v>58.926152821500523</v>
      </c>
      <c r="P80" s="258">
        <v>481.76429397174104</v>
      </c>
      <c r="Q80" s="262">
        <v>14.063783086204523</v>
      </c>
      <c r="R80" s="258">
        <v>470.20526675623353</v>
      </c>
      <c r="S80" s="262">
        <v>11.193331050523682</v>
      </c>
      <c r="T80" s="263">
        <v>14.237902921816037</v>
      </c>
      <c r="U80" s="257"/>
      <c r="V80" s="264"/>
      <c r="W80" s="264"/>
      <c r="X80" s="264"/>
      <c r="Y80" s="264"/>
      <c r="Z80" s="244"/>
      <c r="AA80" s="244"/>
      <c r="AB80" s="244"/>
    </row>
    <row r="81" spans="2:28" x14ac:dyDescent="0.25">
      <c r="B81" s="6" t="s">
        <v>54</v>
      </c>
      <c r="C81" s="258">
        <v>29</v>
      </c>
      <c r="D81" s="258">
        <v>331313.68714464136</v>
      </c>
      <c r="E81" s="258">
        <v>96.20828178702881</v>
      </c>
      <c r="F81" s="259">
        <v>5.7802582814187098E-2</v>
      </c>
      <c r="G81" s="259">
        <v>6.743356695261579E-4</v>
      </c>
      <c r="H81" s="259">
        <v>0.61577259940111817</v>
      </c>
      <c r="I81" s="259">
        <v>1.7229380828306617E-2</v>
      </c>
      <c r="J81" s="259">
        <v>7.7263048632418174E-2</v>
      </c>
      <c r="K81" s="259">
        <v>1.9649533301034365E-3</v>
      </c>
      <c r="L81" s="260">
        <v>0.90893136196085444</v>
      </c>
      <c r="M81" s="261"/>
      <c r="N81" s="258">
        <v>522.28704761074403</v>
      </c>
      <c r="O81" s="258">
        <v>25.389325095655636</v>
      </c>
      <c r="P81" s="258">
        <v>487.19422450605941</v>
      </c>
      <c r="Q81" s="262">
        <v>10.769959502095219</v>
      </c>
      <c r="R81" s="258">
        <v>479.7654172477786</v>
      </c>
      <c r="S81" s="262">
        <v>11.747701449018109</v>
      </c>
      <c r="T81" s="263">
        <v>8.8630044672446182</v>
      </c>
      <c r="U81" s="257"/>
      <c r="V81" s="264"/>
      <c r="W81" s="264"/>
      <c r="X81" s="264"/>
      <c r="Y81" s="264"/>
      <c r="Z81" s="244"/>
      <c r="AA81" s="244"/>
      <c r="AB81" s="244"/>
    </row>
    <row r="82" spans="2:28" x14ac:dyDescent="0.25">
      <c r="B82" s="6" t="s">
        <v>54</v>
      </c>
      <c r="C82" s="258">
        <v>31</v>
      </c>
      <c r="D82" s="258">
        <v>264038.31226060493</v>
      </c>
      <c r="E82" s="258">
        <v>78.99563891341225</v>
      </c>
      <c r="F82" s="259">
        <v>5.7770602350530137E-2</v>
      </c>
      <c r="G82" s="259">
        <v>7.4667513167169333E-4</v>
      </c>
      <c r="H82" s="259">
        <v>0.61179874709975202</v>
      </c>
      <c r="I82" s="259">
        <v>1.7007140612171956E-2</v>
      </c>
      <c r="J82" s="259">
        <v>7.6806931095152201E-2</v>
      </c>
      <c r="K82" s="259">
        <v>1.8903092952273646E-3</v>
      </c>
      <c r="L82" s="260">
        <v>0.88533929008469248</v>
      </c>
      <c r="M82" s="261"/>
      <c r="N82" s="258">
        <v>521.07286201772808</v>
      </c>
      <c r="O82" s="258">
        <v>28.110316369097177</v>
      </c>
      <c r="P82" s="258">
        <v>484.69390219639996</v>
      </c>
      <c r="Q82" s="262">
        <v>10.657838801627292</v>
      </c>
      <c r="R82" s="258">
        <v>477.0354013870521</v>
      </c>
      <c r="S82" s="262">
        <v>11.306607460507678</v>
      </c>
      <c r="T82" s="263">
        <v>9.2314869090701634</v>
      </c>
      <c r="U82" s="257"/>
      <c r="V82" s="264"/>
      <c r="W82" s="264"/>
      <c r="X82" s="264"/>
      <c r="Y82" s="264"/>
      <c r="Z82" s="244"/>
      <c r="AA82" s="244"/>
      <c r="AB82" s="244"/>
    </row>
    <row r="83" spans="2:28" x14ac:dyDescent="0.25">
      <c r="U83" s="244"/>
      <c r="V83" s="244"/>
      <c r="W83" s="244"/>
      <c r="X83" s="244"/>
      <c r="Y83" s="244"/>
      <c r="Z83" s="244"/>
      <c r="AA83" s="244"/>
      <c r="AB83" s="244"/>
    </row>
    <row r="84" spans="2:28" x14ac:dyDescent="0.25">
      <c r="B84" s="1" t="s">
        <v>609</v>
      </c>
      <c r="C84" s="258"/>
      <c r="D84" s="258"/>
      <c r="E84" s="258"/>
      <c r="F84" s="259"/>
      <c r="G84" s="259"/>
      <c r="H84" s="259"/>
      <c r="I84" s="259"/>
      <c r="J84" s="259"/>
      <c r="K84" s="259"/>
      <c r="L84" s="260"/>
      <c r="M84" s="261"/>
      <c r="N84" s="258"/>
      <c r="O84" s="258"/>
      <c r="P84" s="258"/>
      <c r="Q84" s="262"/>
      <c r="R84" s="258"/>
      <c r="S84" s="262"/>
      <c r="T84" s="263"/>
      <c r="U84" s="257"/>
      <c r="V84" s="264"/>
      <c r="W84" s="264"/>
      <c r="X84" s="264"/>
      <c r="Y84" s="264"/>
      <c r="Z84" s="244"/>
      <c r="AA84" s="244"/>
      <c r="AB84" s="244"/>
    </row>
    <row r="85" spans="2:28" x14ac:dyDescent="0.25">
      <c r="C85" s="258"/>
      <c r="D85" s="258"/>
      <c r="E85" s="258"/>
      <c r="F85" s="259"/>
      <c r="G85" s="259"/>
      <c r="H85" s="259"/>
      <c r="I85" s="259"/>
      <c r="J85" s="259"/>
      <c r="K85" s="259"/>
      <c r="L85" s="260"/>
      <c r="M85" s="261"/>
      <c r="N85" s="258"/>
      <c r="O85" s="258"/>
      <c r="P85" s="258"/>
      <c r="Q85" s="262"/>
      <c r="R85" s="258"/>
      <c r="S85" s="262"/>
      <c r="T85" s="263"/>
      <c r="U85" s="257"/>
      <c r="V85" s="264"/>
      <c r="W85" s="264"/>
      <c r="X85" s="264"/>
      <c r="Y85" s="264"/>
      <c r="Z85" s="244"/>
      <c r="AA85" s="244"/>
      <c r="AB85" s="244"/>
    </row>
    <row r="86" spans="2:28" x14ac:dyDescent="0.25">
      <c r="B86" s="271" t="s">
        <v>514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257"/>
      <c r="V86" s="257"/>
      <c r="W86" s="257"/>
      <c r="X86" s="257"/>
      <c r="Y86" s="257"/>
      <c r="Z86" s="244"/>
      <c r="AA86" s="244"/>
      <c r="AB86" s="244"/>
    </row>
    <row r="87" spans="2:28" x14ac:dyDescent="0.25">
      <c r="B87" s="6" t="s">
        <v>113</v>
      </c>
      <c r="C87" s="258">
        <v>1</v>
      </c>
      <c r="D87" s="258">
        <v>75859.188921483015</v>
      </c>
      <c r="E87" s="258">
        <v>29.079750845931105</v>
      </c>
      <c r="F87" s="259">
        <v>6.0039655346575675E-2</v>
      </c>
      <c r="G87" s="259">
        <v>7.1928129389632026E-4</v>
      </c>
      <c r="H87" s="259">
        <v>0.61132327969101474</v>
      </c>
      <c r="I87" s="259">
        <v>1.8896251530031258E-2</v>
      </c>
      <c r="J87" s="259">
        <v>7.384676400692769E-2</v>
      </c>
      <c r="K87" s="259">
        <v>2.1042186634217569E-3</v>
      </c>
      <c r="L87" s="260">
        <v>0.92183813936113357</v>
      </c>
      <c r="M87" s="261"/>
      <c r="N87" s="258">
        <v>605.00404092955023</v>
      </c>
      <c r="O87" s="258">
        <v>25.706868166940126</v>
      </c>
      <c r="P87" s="258">
        <v>484.39432833683338</v>
      </c>
      <c r="Q87" s="262">
        <v>11.838283208685311</v>
      </c>
      <c r="R87" s="258">
        <v>459.28965720433104</v>
      </c>
      <c r="S87" s="262">
        <v>12.619484216106855</v>
      </c>
      <c r="T87" s="263">
        <v>31.726032023489068</v>
      </c>
      <c r="U87" s="269"/>
      <c r="V87" s="244"/>
      <c r="W87" s="244"/>
      <c r="X87" s="244"/>
      <c r="Y87" s="244"/>
      <c r="Z87" s="244"/>
      <c r="AA87" s="244"/>
      <c r="AB87" s="244"/>
    </row>
    <row r="88" spans="2:28" x14ac:dyDescent="0.25">
      <c r="B88" s="6" t="s">
        <v>113</v>
      </c>
      <c r="C88" s="258">
        <v>2</v>
      </c>
      <c r="D88" s="258">
        <v>62765.393008818508</v>
      </c>
      <c r="E88" s="258">
        <v>35.894112291019574</v>
      </c>
      <c r="F88" s="259">
        <v>5.9287437468873397E-2</v>
      </c>
      <c r="G88" s="259">
        <v>9.2775130542024182E-4</v>
      </c>
      <c r="H88" s="259">
        <v>0.59936268760863298</v>
      </c>
      <c r="I88" s="259">
        <v>1.9204745957577037E-2</v>
      </c>
      <c r="J88" s="259">
        <v>7.3320555859020878E-2</v>
      </c>
      <c r="K88" s="259">
        <v>2.0501127059103477E-3</v>
      </c>
      <c r="L88" s="260">
        <v>0.87263599881289056</v>
      </c>
      <c r="M88" s="261"/>
      <c r="N88" s="258">
        <v>577.66731707948111</v>
      </c>
      <c r="O88" s="258">
        <v>33.648746556059223</v>
      </c>
      <c r="P88" s="258">
        <v>476.82919190795599</v>
      </c>
      <c r="Q88" s="262">
        <v>12.119843734408505</v>
      </c>
      <c r="R88" s="258">
        <v>456.13000056841429</v>
      </c>
      <c r="S88" s="262">
        <v>12.301329741969141</v>
      </c>
      <c r="T88" s="263">
        <v>26.645323999651627</v>
      </c>
      <c r="U88" s="269"/>
      <c r="V88" s="244"/>
      <c r="W88" s="244"/>
      <c r="X88" s="244"/>
      <c r="Y88" s="244"/>
      <c r="Z88" s="244"/>
      <c r="AA88" s="244"/>
      <c r="AB88" s="244"/>
    </row>
    <row r="89" spans="2:28" x14ac:dyDescent="0.25">
      <c r="B89" s="6" t="s">
        <v>113</v>
      </c>
      <c r="C89" s="258">
        <v>3</v>
      </c>
      <c r="D89" s="258">
        <v>61122.245346446318</v>
      </c>
      <c r="E89" s="258">
        <v>16.735838072117687</v>
      </c>
      <c r="F89" s="259">
        <v>5.5818143947833618E-2</v>
      </c>
      <c r="G89" s="259">
        <v>1.1875115014530941E-3</v>
      </c>
      <c r="H89" s="259">
        <v>0.55671318883779464</v>
      </c>
      <c r="I89" s="259">
        <v>1.9087053599792864E-2</v>
      </c>
      <c r="J89" s="259">
        <v>7.2336059019319179E-2</v>
      </c>
      <c r="K89" s="259">
        <v>1.9448420230330804E-3</v>
      </c>
      <c r="L89" s="260">
        <v>0.78419145001886126</v>
      </c>
      <c r="M89" s="261"/>
      <c r="N89" s="258">
        <v>445.14207626843245</v>
      </c>
      <c r="O89" s="258">
        <v>46.609946605106472</v>
      </c>
      <c r="P89" s="258">
        <v>449.38484878830576</v>
      </c>
      <c r="Q89" s="262">
        <v>12.37403193456521</v>
      </c>
      <c r="R89" s="258">
        <v>450.2143523784311</v>
      </c>
      <c r="S89" s="262">
        <v>11.680948080514895</v>
      </c>
      <c r="T89" s="263">
        <v>-1.1266358087436368</v>
      </c>
      <c r="U89" s="269"/>
      <c r="V89" s="244"/>
      <c r="W89" s="244"/>
      <c r="X89" s="244"/>
      <c r="Y89" s="244"/>
      <c r="Z89" s="244"/>
      <c r="AA89" s="244"/>
      <c r="AB89" s="244"/>
    </row>
    <row r="90" spans="2:28" x14ac:dyDescent="0.25">
      <c r="B90" s="6" t="s">
        <v>113</v>
      </c>
      <c r="C90" s="258">
        <v>4</v>
      </c>
      <c r="D90" s="258">
        <v>63868.501976906075</v>
      </c>
      <c r="E90" s="258">
        <v>20.529949414387044</v>
      </c>
      <c r="F90" s="259">
        <v>5.5494975530580505E-2</v>
      </c>
      <c r="G90" s="259">
        <v>1.5444839168227268E-3</v>
      </c>
      <c r="H90" s="259">
        <v>0.55066009535367244</v>
      </c>
      <c r="I90" s="259">
        <v>2.122939519098288E-2</v>
      </c>
      <c r="J90" s="259">
        <v>7.1966215780478279E-2</v>
      </c>
      <c r="K90" s="259">
        <v>1.919944123389966E-3</v>
      </c>
      <c r="L90" s="260">
        <v>0.69199970107259756</v>
      </c>
      <c r="M90" s="261"/>
      <c r="N90" s="258">
        <v>432.21953631086228</v>
      </c>
      <c r="O90" s="258">
        <v>60.839635307837682</v>
      </c>
      <c r="P90" s="258">
        <v>445.42895694292525</v>
      </c>
      <c r="Q90" s="262">
        <v>13.806858562211914</v>
      </c>
      <c r="R90" s="258">
        <v>447.99063350103017</v>
      </c>
      <c r="S90" s="262">
        <v>11.53551704561221</v>
      </c>
      <c r="T90" s="263">
        <v>-3.520407796680336</v>
      </c>
      <c r="U90" s="269"/>
      <c r="V90" s="244"/>
      <c r="W90" s="244"/>
      <c r="X90" s="244"/>
      <c r="Y90" s="244"/>
      <c r="Z90" s="244"/>
      <c r="AA90" s="244"/>
      <c r="AB90" s="244"/>
    </row>
    <row r="91" spans="2:28" x14ac:dyDescent="0.25">
      <c r="B91" s="6" t="s">
        <v>113</v>
      </c>
      <c r="C91" s="258">
        <v>5</v>
      </c>
      <c r="D91" s="258">
        <v>72171.535308731487</v>
      </c>
      <c r="E91" s="258">
        <v>30.156015358430089</v>
      </c>
      <c r="F91" s="259">
        <v>6.2746779905936717E-2</v>
      </c>
      <c r="G91" s="259">
        <v>9.2689666626922054E-4</v>
      </c>
      <c r="H91" s="259">
        <v>0.61521927387628295</v>
      </c>
      <c r="I91" s="259">
        <v>1.8491385713341992E-2</v>
      </c>
      <c r="J91" s="259">
        <v>7.111107022289731E-2</v>
      </c>
      <c r="K91" s="259">
        <v>1.8614065027139312E-3</v>
      </c>
      <c r="L91" s="260">
        <v>0.87089237277544451</v>
      </c>
      <c r="M91" s="261"/>
      <c r="N91" s="258">
        <v>699.65978332378995</v>
      </c>
      <c r="O91" s="258">
        <v>31.149156724840395</v>
      </c>
      <c r="P91" s="258">
        <v>486.8464443887575</v>
      </c>
      <c r="Q91" s="262">
        <v>11.558293229811056</v>
      </c>
      <c r="R91" s="258">
        <v>442.84604746230877</v>
      </c>
      <c r="S91" s="262">
        <v>11.193034254192014</v>
      </c>
      <c r="T91" s="263">
        <v>57.991651349973708</v>
      </c>
      <c r="U91" s="269"/>
      <c r="V91" s="244"/>
      <c r="W91" s="244"/>
      <c r="X91" s="244"/>
      <c r="Y91" s="244"/>
      <c r="Z91" s="244"/>
      <c r="AA91" s="244"/>
      <c r="AB91" s="244"/>
    </row>
    <row r="92" spans="2:28" x14ac:dyDescent="0.25">
      <c r="B92" s="6" t="s">
        <v>113</v>
      </c>
      <c r="C92" s="258">
        <v>6</v>
      </c>
      <c r="D92" s="258">
        <v>74637.921019773319</v>
      </c>
      <c r="E92" s="258">
        <v>14.131497837981778</v>
      </c>
      <c r="F92" s="259">
        <v>5.7759596649369735E-2</v>
      </c>
      <c r="G92" s="259">
        <v>7.5988018214444796E-4</v>
      </c>
      <c r="H92" s="259">
        <v>0.5635777059466579</v>
      </c>
      <c r="I92" s="259">
        <v>1.6431296317949023E-2</v>
      </c>
      <c r="J92" s="259">
        <v>7.0766607836519196E-2</v>
      </c>
      <c r="K92" s="259">
        <v>1.8412316561340026E-3</v>
      </c>
      <c r="L92" s="260">
        <v>0.89240507604643937</v>
      </c>
      <c r="M92" s="261"/>
      <c r="N92" s="258">
        <v>520.65480062261508</v>
      </c>
      <c r="O92" s="258">
        <v>28.610449685209915</v>
      </c>
      <c r="P92" s="258">
        <v>453.85246146988624</v>
      </c>
      <c r="Q92" s="262">
        <v>10.614761618372029</v>
      </c>
      <c r="R92" s="258">
        <v>440.77258896872371</v>
      </c>
      <c r="S92" s="262">
        <v>11.075381434228518</v>
      </c>
      <c r="T92" s="263">
        <v>18.123225820551127</v>
      </c>
      <c r="U92" s="269"/>
      <c r="V92" s="244"/>
      <c r="W92" s="244"/>
      <c r="X92" s="244"/>
      <c r="Y92" s="244"/>
      <c r="Z92" s="244"/>
      <c r="AA92" s="244"/>
      <c r="AB92" s="244"/>
    </row>
    <row r="93" spans="2:28" x14ac:dyDescent="0.25">
      <c r="B93" s="6" t="s">
        <v>113</v>
      </c>
      <c r="C93" s="258">
        <v>7</v>
      </c>
      <c r="D93" s="258">
        <v>82086.593240755974</v>
      </c>
      <c r="E93" s="258">
        <v>37.427981910180144</v>
      </c>
      <c r="F93" s="259">
        <v>6.0670177195496548E-2</v>
      </c>
      <c r="G93" s="259">
        <v>8.6592273572238892E-4</v>
      </c>
      <c r="H93" s="259">
        <v>0.61460667134368896</v>
      </c>
      <c r="I93" s="259">
        <v>1.9360169952061222E-2</v>
      </c>
      <c r="J93" s="259">
        <v>7.3471808818233938E-2</v>
      </c>
      <c r="K93" s="259">
        <v>2.0631693494305493E-3</v>
      </c>
      <c r="L93" s="260">
        <v>0.89146079826276925</v>
      </c>
      <c r="M93" s="261"/>
      <c r="N93" s="258">
        <v>627.56111568508686</v>
      </c>
      <c r="O93" s="258">
        <v>30.464710914899797</v>
      </c>
      <c r="P93" s="258">
        <v>486.46126806781183</v>
      </c>
      <c r="Q93" s="262">
        <v>12.102678997476289</v>
      </c>
      <c r="R93" s="258">
        <v>457.03836901523221</v>
      </c>
      <c r="S93" s="262">
        <v>12.377855966831817</v>
      </c>
      <c r="T93" s="263">
        <v>37.310378784449803</v>
      </c>
      <c r="U93" s="269"/>
      <c r="V93" s="244"/>
      <c r="W93" s="244"/>
      <c r="X93" s="244"/>
      <c r="Y93" s="244"/>
      <c r="Z93" s="244"/>
      <c r="AA93" s="244"/>
      <c r="AB93" s="244"/>
    </row>
    <row r="94" spans="2:28" x14ac:dyDescent="0.25">
      <c r="B94" s="6" t="s">
        <v>113</v>
      </c>
      <c r="C94" s="258">
        <v>8</v>
      </c>
      <c r="D94" s="258">
        <v>71386.713519151614</v>
      </c>
      <c r="E94" s="258">
        <v>13.187318137040442</v>
      </c>
      <c r="F94" s="259">
        <v>5.8356232316509077E-2</v>
      </c>
      <c r="G94" s="259">
        <v>8.3745995514127459E-4</v>
      </c>
      <c r="H94" s="259">
        <v>0.57186257493047021</v>
      </c>
      <c r="I94" s="259">
        <v>1.7129253352946856E-2</v>
      </c>
      <c r="J94" s="259">
        <v>7.1072755946716623E-2</v>
      </c>
      <c r="K94" s="259">
        <v>1.8686359762986461E-3</v>
      </c>
      <c r="L94" s="260">
        <v>0.87775799178087144</v>
      </c>
      <c r="M94" s="261"/>
      <c r="N94" s="258">
        <v>543.16202966068408</v>
      </c>
      <c r="O94" s="258">
        <v>31.065271424408593</v>
      </c>
      <c r="P94" s="258">
        <v>459.21842885508153</v>
      </c>
      <c r="Q94" s="262">
        <v>11.005204045943344</v>
      </c>
      <c r="R94" s="258">
        <v>442.61545129184157</v>
      </c>
      <c r="S94" s="262">
        <v>11.236870354514508</v>
      </c>
      <c r="T94" s="263">
        <v>22.716463710288881</v>
      </c>
      <c r="U94" s="269"/>
      <c r="V94" s="244"/>
      <c r="W94" s="244"/>
      <c r="X94" s="244"/>
      <c r="Y94" s="244"/>
      <c r="Z94" s="244"/>
      <c r="AA94" s="244"/>
      <c r="AB94" s="244"/>
    </row>
    <row r="95" spans="2:28" x14ac:dyDescent="0.25">
      <c r="B95" s="6" t="s">
        <v>113</v>
      </c>
      <c r="C95" s="258">
        <v>9</v>
      </c>
      <c r="D95" s="258">
        <v>95549.0569361331</v>
      </c>
      <c r="E95" s="258">
        <v>11.25122266733633</v>
      </c>
      <c r="F95" s="259">
        <v>5.6684132643734071E-2</v>
      </c>
      <c r="G95" s="259">
        <v>6.4800725462844239E-4</v>
      </c>
      <c r="H95" s="259">
        <v>0.56155138806786309</v>
      </c>
      <c r="I95" s="259">
        <v>1.6112486447887459E-2</v>
      </c>
      <c r="J95" s="259">
        <v>7.1849992100051926E-2</v>
      </c>
      <c r="K95" s="259">
        <v>1.8908823393133903E-3</v>
      </c>
      <c r="L95" s="260">
        <v>0.91720142518248826</v>
      </c>
      <c r="M95" s="261"/>
      <c r="N95" s="258">
        <v>479.26554721822021</v>
      </c>
      <c r="O95" s="258">
        <v>25.066671368663378</v>
      </c>
      <c r="P95" s="258">
        <v>452.53572282576806</v>
      </c>
      <c r="Q95" s="262">
        <v>10.423298808679476</v>
      </c>
      <c r="R95" s="258">
        <v>447.29166874856878</v>
      </c>
      <c r="S95" s="262">
        <v>11.362290989075177</v>
      </c>
      <c r="T95" s="263">
        <v>7.148328641825108</v>
      </c>
      <c r="U95" s="269"/>
      <c r="V95" s="244"/>
      <c r="W95" s="244"/>
      <c r="X95" s="244"/>
      <c r="Y95" s="244"/>
      <c r="Z95" s="244"/>
      <c r="AA95" s="244"/>
      <c r="AB95" s="244"/>
    </row>
    <row r="96" spans="2:28" x14ac:dyDescent="0.25">
      <c r="B96" s="6" t="s">
        <v>113</v>
      </c>
      <c r="C96" s="258">
        <v>10</v>
      </c>
      <c r="D96" s="258">
        <v>91802.102077319825</v>
      </c>
      <c r="E96" s="258">
        <v>15.117164274681336</v>
      </c>
      <c r="F96" s="259">
        <v>5.9458112894748366E-2</v>
      </c>
      <c r="G96" s="259">
        <v>8.294949229841667E-4</v>
      </c>
      <c r="H96" s="259">
        <v>0.59823268240092975</v>
      </c>
      <c r="I96" s="259">
        <v>1.8092636712529142E-2</v>
      </c>
      <c r="J96" s="259">
        <v>7.2972250367891706E-2</v>
      </c>
      <c r="K96" s="259">
        <v>1.958105309198468E-3</v>
      </c>
      <c r="L96" s="260">
        <v>0.88725116450324593</v>
      </c>
      <c r="M96" s="261"/>
      <c r="N96" s="258">
        <v>583.91127869839909</v>
      </c>
      <c r="O96" s="258">
        <v>30.001612689222384</v>
      </c>
      <c r="P96" s="258">
        <v>476.1115350108268</v>
      </c>
      <c r="Q96" s="262">
        <v>11.429969960572294</v>
      </c>
      <c r="R96" s="258">
        <v>454.03772176011933</v>
      </c>
      <c r="S96" s="262">
        <v>11.75356954882551</v>
      </c>
      <c r="T96" s="263">
        <v>28.604133690657441</v>
      </c>
      <c r="U96" s="269"/>
      <c r="V96" s="244"/>
      <c r="W96" s="244"/>
      <c r="X96" s="244"/>
      <c r="Y96" s="244"/>
      <c r="Z96" s="244"/>
      <c r="AA96" s="244"/>
      <c r="AB96" s="244"/>
    </row>
    <row r="97" spans="2:28" x14ac:dyDescent="0.25">
      <c r="B97" s="6" t="s">
        <v>113</v>
      </c>
      <c r="C97" s="258">
        <v>11</v>
      </c>
      <c r="D97" s="258">
        <v>86682.492723134987</v>
      </c>
      <c r="E97" s="258">
        <v>17.187653619628904</v>
      </c>
      <c r="F97" s="259">
        <v>5.5957095329348984E-2</v>
      </c>
      <c r="G97" s="259">
        <v>7.9519133117441103E-4</v>
      </c>
      <c r="H97" s="259">
        <v>0.54349935170693708</v>
      </c>
      <c r="I97" s="259">
        <v>1.652433395477898E-2</v>
      </c>
      <c r="J97" s="259">
        <v>7.0443770415923535E-2</v>
      </c>
      <c r="K97" s="259">
        <v>1.8933965109819743E-3</v>
      </c>
      <c r="L97" s="260">
        <v>0.88404433692432005</v>
      </c>
      <c r="M97" s="261"/>
      <c r="N97" s="258">
        <v>450.66649073984451</v>
      </c>
      <c r="O97" s="258">
        <v>31.253996659450763</v>
      </c>
      <c r="P97" s="258">
        <v>440.72919220698259</v>
      </c>
      <c r="Q97" s="262">
        <v>10.812671287628746</v>
      </c>
      <c r="R97" s="258">
        <v>438.82869427855064</v>
      </c>
      <c r="S97" s="262">
        <v>11.392318351046583</v>
      </c>
      <c r="T97" s="263">
        <v>2.6975894274086976</v>
      </c>
      <c r="U97" s="269"/>
      <c r="V97" s="244"/>
      <c r="W97" s="244"/>
      <c r="X97" s="244"/>
      <c r="Y97" s="244"/>
      <c r="Z97" s="244"/>
      <c r="AA97" s="244"/>
      <c r="AB97" s="244"/>
    </row>
    <row r="98" spans="2:28" x14ac:dyDescent="0.25">
      <c r="C98" s="258"/>
      <c r="D98" s="258"/>
      <c r="E98" s="258"/>
      <c r="F98" s="259"/>
      <c r="G98" s="259"/>
      <c r="H98" s="259"/>
      <c r="I98" s="259"/>
      <c r="J98" s="259"/>
      <c r="K98" s="259"/>
      <c r="L98" s="260"/>
      <c r="M98" s="268"/>
      <c r="N98" s="258"/>
      <c r="O98" s="258"/>
      <c r="P98" s="258"/>
      <c r="Q98" s="262"/>
      <c r="R98" s="258"/>
      <c r="S98" s="262"/>
      <c r="T98" s="263"/>
      <c r="U98" s="269"/>
      <c r="V98" s="244"/>
      <c r="W98" s="244"/>
      <c r="X98" s="244"/>
      <c r="Y98" s="244"/>
      <c r="Z98" s="244"/>
      <c r="AA98" s="244"/>
      <c r="AB98" s="244"/>
    </row>
    <row r="99" spans="2:28" x14ac:dyDescent="0.25">
      <c r="B99" s="271" t="s">
        <v>513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257"/>
      <c r="V99" s="257"/>
      <c r="W99" s="257"/>
      <c r="X99" s="257"/>
      <c r="Y99" s="257"/>
      <c r="Z99" s="244"/>
      <c r="AA99" s="244"/>
      <c r="AB99" s="244"/>
    </row>
    <row r="100" spans="2:28" x14ac:dyDescent="0.25">
      <c r="B100" s="6" t="s">
        <v>105</v>
      </c>
      <c r="C100" s="258">
        <v>1</v>
      </c>
      <c r="D100" s="258">
        <v>127224.34594055852</v>
      </c>
      <c r="E100" s="258">
        <v>66.335399409453231</v>
      </c>
      <c r="F100" s="259">
        <v>5.7126421581681533E-2</v>
      </c>
      <c r="G100" s="259">
        <v>6.7918314051120714E-4</v>
      </c>
      <c r="H100" s="259">
        <v>0.56993192647984758</v>
      </c>
      <c r="I100" s="259">
        <v>1.6762378861220874E-2</v>
      </c>
      <c r="J100" s="259">
        <v>7.2357689503489239E-2</v>
      </c>
      <c r="K100" s="259">
        <v>1.9464986313996065E-3</v>
      </c>
      <c r="L100" s="260">
        <v>0.91465380561332033</v>
      </c>
      <c r="M100" s="261"/>
      <c r="N100" s="258">
        <v>496.41696252621489</v>
      </c>
      <c r="O100" s="258">
        <v>25.984768549954083</v>
      </c>
      <c r="P100" s="258">
        <v>457.97051275844814</v>
      </c>
      <c r="Q100" s="262">
        <v>10.783915587097169</v>
      </c>
      <c r="R100" s="258">
        <v>450.34438405313563</v>
      </c>
      <c r="S100" s="262">
        <v>11.690653244114799</v>
      </c>
      <c r="T100" s="263">
        <v>10.230521375313351</v>
      </c>
      <c r="U100" s="269"/>
      <c r="V100" s="244"/>
      <c r="W100" s="244"/>
      <c r="X100" s="244"/>
      <c r="Y100" s="244"/>
      <c r="Z100" s="244"/>
      <c r="AA100" s="244"/>
      <c r="AB100" s="244"/>
    </row>
    <row r="101" spans="2:28" x14ac:dyDescent="0.25">
      <c r="B101" s="6" t="s">
        <v>105</v>
      </c>
      <c r="C101" s="258">
        <v>2</v>
      </c>
      <c r="D101" s="258">
        <v>115566.05933639397</v>
      </c>
      <c r="E101" s="258">
        <v>51.538844709463348</v>
      </c>
      <c r="F101" s="259">
        <v>5.7055601631274488E-2</v>
      </c>
      <c r="G101" s="259">
        <v>7.0989934908731011E-4</v>
      </c>
      <c r="H101" s="259">
        <v>0.57929475912526363</v>
      </c>
      <c r="I101" s="259">
        <v>1.8705600260862491E-2</v>
      </c>
      <c r="J101" s="259">
        <v>7.3637669517165882E-2</v>
      </c>
      <c r="K101" s="259">
        <v>2.1941727973822348E-3</v>
      </c>
      <c r="L101" s="260">
        <v>0.92278120694273569</v>
      </c>
      <c r="M101" s="261"/>
      <c r="N101" s="258">
        <v>493.682988417378</v>
      </c>
      <c r="O101" s="258">
        <v>27.196107106683883</v>
      </c>
      <c r="P101" s="258">
        <v>464.00811535647699</v>
      </c>
      <c r="Q101" s="262">
        <v>11.955810359630277</v>
      </c>
      <c r="R101" s="258">
        <v>458.03431894211252</v>
      </c>
      <c r="S101" s="262">
        <v>13.160969694329708</v>
      </c>
      <c r="T101" s="263">
        <v>7.7829690922724959</v>
      </c>
      <c r="U101" s="269"/>
      <c r="V101" s="244"/>
      <c r="W101" s="244"/>
      <c r="X101" s="244"/>
      <c r="Y101" s="244"/>
      <c r="Z101" s="244"/>
      <c r="AA101" s="244"/>
      <c r="AB101" s="244"/>
    </row>
    <row r="102" spans="2:28" x14ac:dyDescent="0.25">
      <c r="B102" s="6" t="s">
        <v>105</v>
      </c>
      <c r="C102" s="258">
        <v>3</v>
      </c>
      <c r="D102" s="258">
        <v>44384.275357129125</v>
      </c>
      <c r="E102" s="258">
        <v>49.080478299735823</v>
      </c>
      <c r="F102" s="259">
        <v>6.1791789958214105E-2</v>
      </c>
      <c r="G102" s="259">
        <v>1.1235647865178874E-3</v>
      </c>
      <c r="H102" s="259">
        <v>0.68865162342761077</v>
      </c>
      <c r="I102" s="259">
        <v>2.2615810268630392E-2</v>
      </c>
      <c r="J102" s="259">
        <v>8.0829059410068557E-2</v>
      </c>
      <c r="K102" s="259">
        <v>2.210476295913596E-3</v>
      </c>
      <c r="L102" s="260">
        <v>0.83273297156960613</v>
      </c>
      <c r="M102" s="261"/>
      <c r="N102" s="258">
        <v>666.91050592208478</v>
      </c>
      <c r="O102" s="258">
        <v>38.460328994306224</v>
      </c>
      <c r="P102" s="258">
        <v>531.99000306495668</v>
      </c>
      <c r="Q102" s="262">
        <v>13.508585822164264</v>
      </c>
      <c r="R102" s="258">
        <v>501.0694230286777</v>
      </c>
      <c r="S102" s="262">
        <v>13.1705323808157</v>
      </c>
      <c r="T102" s="263">
        <v>33.097426278976002</v>
      </c>
      <c r="U102" s="269"/>
      <c r="V102" s="244"/>
      <c r="W102" s="244"/>
      <c r="X102" s="244"/>
      <c r="Y102" s="244"/>
      <c r="Z102" s="244"/>
      <c r="AA102" s="244"/>
      <c r="AB102" s="244"/>
    </row>
    <row r="103" spans="2:28" x14ac:dyDescent="0.25">
      <c r="B103" s="6" t="s">
        <v>105</v>
      </c>
      <c r="C103" s="258">
        <v>4</v>
      </c>
      <c r="D103" s="258">
        <v>141300.68815767675</v>
      </c>
      <c r="E103" s="258">
        <v>46.312781102496196</v>
      </c>
      <c r="F103" s="259">
        <v>5.6099811767019003E-2</v>
      </c>
      <c r="G103" s="259">
        <v>5.959371155691873E-4</v>
      </c>
      <c r="H103" s="259">
        <v>0.5846845335183084</v>
      </c>
      <c r="I103" s="259">
        <v>1.98965415143024E-2</v>
      </c>
      <c r="J103" s="259">
        <v>7.5589056918916681E-2</v>
      </c>
      <c r="K103" s="259">
        <v>2.4437197537453032E-3</v>
      </c>
      <c r="L103" s="260">
        <v>0.95002817606968948</v>
      </c>
      <c r="M103" s="261"/>
      <c r="N103" s="258">
        <v>456.32085378212435</v>
      </c>
      <c r="O103" s="258">
        <v>23.397515537426557</v>
      </c>
      <c r="P103" s="258">
        <v>467.46748747432474</v>
      </c>
      <c r="Q103" s="262">
        <v>12.669294849442963</v>
      </c>
      <c r="R103" s="258">
        <v>469.74034764854929</v>
      </c>
      <c r="S103" s="262">
        <v>14.629528910750537</v>
      </c>
      <c r="T103" s="263">
        <v>-2.8567896995863706</v>
      </c>
      <c r="U103" s="269"/>
      <c r="V103" s="244"/>
      <c r="W103" s="244"/>
      <c r="X103" s="244"/>
      <c r="Y103" s="244"/>
      <c r="Z103" s="244"/>
      <c r="AA103" s="244"/>
      <c r="AB103" s="244"/>
    </row>
    <row r="104" spans="2:28" x14ac:dyDescent="0.25">
      <c r="B104" s="6" t="s">
        <v>105</v>
      </c>
      <c r="C104" s="258">
        <v>5</v>
      </c>
      <c r="D104" s="258">
        <v>152531.11679471337</v>
      </c>
      <c r="E104" s="258">
        <v>30.014312418176445</v>
      </c>
      <c r="F104" s="259">
        <v>5.6553762108675645E-2</v>
      </c>
      <c r="G104" s="259">
        <v>7.5512470820209715E-4</v>
      </c>
      <c r="H104" s="259">
        <v>0.60034585994161704</v>
      </c>
      <c r="I104" s="259">
        <v>2.0610163520758548E-2</v>
      </c>
      <c r="J104" s="259">
        <v>7.6990784451400729E-2</v>
      </c>
      <c r="K104" s="259">
        <v>2.4350242219147748E-3</v>
      </c>
      <c r="L104" s="260">
        <v>0.92126510915651794</v>
      </c>
      <c r="M104" s="261"/>
      <c r="N104" s="258">
        <v>474.17466192819427</v>
      </c>
      <c r="O104" s="258">
        <v>29.264829065852268</v>
      </c>
      <c r="P104" s="258">
        <v>477.45318408844702</v>
      </c>
      <c r="Q104" s="262">
        <v>12.993191624721703</v>
      </c>
      <c r="R104" s="258">
        <v>478.1359642462956</v>
      </c>
      <c r="S104" s="262">
        <v>14.558579636017441</v>
      </c>
      <c r="T104" s="263">
        <v>-0.82848867567317797</v>
      </c>
      <c r="U104" s="269"/>
      <c r="V104" s="244"/>
      <c r="W104" s="244"/>
      <c r="X104" s="244"/>
      <c r="Y104" s="244"/>
      <c r="Z104" s="244"/>
      <c r="AA104" s="244"/>
      <c r="AB104" s="244"/>
    </row>
    <row r="105" spans="2:28" x14ac:dyDescent="0.25">
      <c r="B105" s="6" t="s">
        <v>105</v>
      </c>
      <c r="C105" s="258">
        <v>6</v>
      </c>
      <c r="D105" s="258">
        <v>90964.428501368588</v>
      </c>
      <c r="E105" s="258">
        <v>21.025876384571873</v>
      </c>
      <c r="F105" s="259">
        <v>5.6836441026613088E-2</v>
      </c>
      <c r="G105" s="259">
        <v>7.0978449596590298E-4</v>
      </c>
      <c r="H105" s="259">
        <v>0.56576345345255097</v>
      </c>
      <c r="I105" s="259">
        <v>1.6774112437247423E-2</v>
      </c>
      <c r="J105" s="259">
        <v>7.2194936657201447E-2</v>
      </c>
      <c r="K105" s="259">
        <v>1.9413410342123581E-3</v>
      </c>
      <c r="L105" s="260">
        <v>0.90696480574936567</v>
      </c>
      <c r="M105" s="261"/>
      <c r="N105" s="258">
        <v>485.19265631468363</v>
      </c>
      <c r="O105" s="258">
        <v>27.335344225854669</v>
      </c>
      <c r="P105" s="258">
        <v>455.27088868765981</v>
      </c>
      <c r="Q105" s="262">
        <v>10.820001370148702</v>
      </c>
      <c r="R105" s="258">
        <v>449.36593078908044</v>
      </c>
      <c r="S105" s="262">
        <v>11.661473033039044</v>
      </c>
      <c r="T105" s="263">
        <v>7.972728476031099</v>
      </c>
      <c r="U105" s="269"/>
      <c r="V105" s="244"/>
      <c r="W105" s="244"/>
      <c r="X105" s="244"/>
      <c r="Y105" s="244"/>
      <c r="Z105" s="244"/>
      <c r="AA105" s="244"/>
      <c r="AB105" s="244"/>
    </row>
    <row r="106" spans="2:28" x14ac:dyDescent="0.25">
      <c r="B106" s="6" t="s">
        <v>105</v>
      </c>
      <c r="C106" s="258">
        <v>7</v>
      </c>
      <c r="D106" s="258">
        <v>78572.166049326741</v>
      </c>
      <c r="E106" s="258">
        <v>37.064201129204967</v>
      </c>
      <c r="F106" s="259">
        <v>6.131655797616075E-2</v>
      </c>
      <c r="G106" s="259">
        <v>2.8073791310900477E-3</v>
      </c>
      <c r="H106" s="259">
        <v>0.6125918311792079</v>
      </c>
      <c r="I106" s="259">
        <v>3.5371010711048131E-2</v>
      </c>
      <c r="J106" s="259">
        <v>7.2458970439950629E-2</v>
      </c>
      <c r="K106" s="259">
        <v>2.5491069366018948E-3</v>
      </c>
      <c r="L106" s="260">
        <v>0.60928379488820272</v>
      </c>
      <c r="M106" s="261"/>
      <c r="N106" s="258">
        <v>650.35721573364117</v>
      </c>
      <c r="O106" s="258">
        <v>95.363823584325587</v>
      </c>
      <c r="P106" s="258">
        <v>485.19339760849505</v>
      </c>
      <c r="Q106" s="262">
        <v>22.03093486487063</v>
      </c>
      <c r="R106" s="258">
        <v>450.9531996016724</v>
      </c>
      <c r="S106" s="262">
        <v>15.304175998977655</v>
      </c>
      <c r="T106" s="263">
        <v>44.218339354971349</v>
      </c>
      <c r="U106" s="269"/>
      <c r="V106" s="244"/>
      <c r="W106" s="244"/>
      <c r="X106" s="244"/>
      <c r="Y106" s="244"/>
      <c r="Z106" s="244"/>
      <c r="AA106" s="244"/>
      <c r="AB106" s="244"/>
    </row>
    <row r="107" spans="2:28" x14ac:dyDescent="0.25">
      <c r="B107" s="6" t="s">
        <v>105</v>
      </c>
      <c r="C107" s="258">
        <v>8</v>
      </c>
      <c r="D107" s="258">
        <v>136336.14458121531</v>
      </c>
      <c r="E107" s="258">
        <v>18.949813936378483</v>
      </c>
      <c r="F107" s="259">
        <v>5.5715864885758137E-2</v>
      </c>
      <c r="G107" s="259">
        <v>7.4637923608868195E-4</v>
      </c>
      <c r="H107" s="259">
        <v>0.55969359022144272</v>
      </c>
      <c r="I107" s="259">
        <v>1.8646638350304449E-2</v>
      </c>
      <c r="J107" s="259">
        <v>7.2856815041820178E-2</v>
      </c>
      <c r="K107" s="259">
        <v>2.2224134929989081E-3</v>
      </c>
      <c r="L107" s="260">
        <v>0.91559722681118494</v>
      </c>
      <c r="M107" s="261"/>
      <c r="N107" s="258">
        <v>441.06348575803236</v>
      </c>
      <c r="O107" s="258">
        <v>29.527763803967559</v>
      </c>
      <c r="P107" s="258">
        <v>451.32698933287054</v>
      </c>
      <c r="Q107" s="262">
        <v>12.067239883406387</v>
      </c>
      <c r="R107" s="258">
        <v>453.34414934485227</v>
      </c>
      <c r="S107" s="262">
        <v>13.339878545340241</v>
      </c>
      <c r="T107" s="263">
        <v>-2.7089052774955324</v>
      </c>
      <c r="U107" s="269"/>
      <c r="V107" s="244"/>
      <c r="W107" s="244"/>
      <c r="X107" s="244"/>
      <c r="Y107" s="244"/>
      <c r="Z107" s="244"/>
      <c r="AA107" s="244"/>
      <c r="AB107" s="244"/>
    </row>
    <row r="108" spans="2:28" x14ac:dyDescent="0.25">
      <c r="B108" s="6" t="s">
        <v>105</v>
      </c>
      <c r="C108" s="258">
        <v>9</v>
      </c>
      <c r="D108" s="258">
        <v>148564.56323809488</v>
      </c>
      <c r="E108" s="258">
        <v>31.67379163727302</v>
      </c>
      <c r="F108" s="259">
        <v>5.6346874766812521E-2</v>
      </c>
      <c r="G108" s="259">
        <v>7.1370504004064324E-4</v>
      </c>
      <c r="H108" s="259">
        <v>0.58711008141830756</v>
      </c>
      <c r="I108" s="259">
        <v>2.1084186437207254E-2</v>
      </c>
      <c r="J108" s="259">
        <v>7.5569827317578706E-2</v>
      </c>
      <c r="K108" s="259">
        <v>2.5394426720020541E-3</v>
      </c>
      <c r="L108" s="260">
        <v>0.93573456740622429</v>
      </c>
      <c r="M108" s="261"/>
      <c r="N108" s="258">
        <v>466.06247636054286</v>
      </c>
      <c r="O108" s="258">
        <v>27.81284521863472</v>
      </c>
      <c r="P108" s="258">
        <v>469.02046363553018</v>
      </c>
      <c r="Q108" s="262">
        <v>13.400186008996684</v>
      </c>
      <c r="R108" s="258">
        <v>469.62509630594235</v>
      </c>
      <c r="S108" s="262">
        <v>15.202178321347617</v>
      </c>
      <c r="T108" s="263">
        <v>-0.75860936168509197</v>
      </c>
      <c r="U108" s="269"/>
      <c r="V108" s="244"/>
      <c r="W108" s="244"/>
      <c r="X108" s="244"/>
      <c r="Y108" s="244"/>
      <c r="Z108" s="244"/>
      <c r="AA108" s="244"/>
      <c r="AB108" s="244"/>
    </row>
    <row r="109" spans="2:28" x14ac:dyDescent="0.25">
      <c r="B109" s="6" t="s">
        <v>105</v>
      </c>
      <c r="C109" s="258">
        <v>10</v>
      </c>
      <c r="D109" s="258">
        <v>79558.423109913681</v>
      </c>
      <c r="E109" s="258">
        <v>45.529613763122235</v>
      </c>
      <c r="F109" s="259">
        <v>6.196851880789335E-2</v>
      </c>
      <c r="G109" s="259">
        <v>2.3671179386741698E-3</v>
      </c>
      <c r="H109" s="259">
        <v>0.66533429703145697</v>
      </c>
      <c r="I109" s="259">
        <v>3.2045736463114566E-2</v>
      </c>
      <c r="J109" s="259">
        <v>7.7869524173951141E-2</v>
      </c>
      <c r="K109" s="259">
        <v>2.2845280644039488E-3</v>
      </c>
      <c r="L109" s="260">
        <v>0.60911406948130609</v>
      </c>
      <c r="M109" s="261"/>
      <c r="N109" s="258">
        <v>673.02242045789217</v>
      </c>
      <c r="O109" s="258">
        <v>79.661348242372583</v>
      </c>
      <c r="P109" s="258">
        <v>517.87163758630629</v>
      </c>
      <c r="Q109" s="262">
        <v>19.353224565900405</v>
      </c>
      <c r="R109" s="258">
        <v>483.39358628440783</v>
      </c>
      <c r="S109" s="262">
        <v>13.64861790778258</v>
      </c>
      <c r="T109" s="263">
        <v>39.228661602869288</v>
      </c>
      <c r="U109" s="269"/>
      <c r="V109" s="244"/>
      <c r="W109" s="244"/>
      <c r="X109" s="244"/>
      <c r="Y109" s="244"/>
      <c r="Z109" s="244"/>
      <c r="AA109" s="244"/>
      <c r="AB109" s="244"/>
    </row>
    <row r="110" spans="2:28" x14ac:dyDescent="0.25">
      <c r="B110" s="6" t="s">
        <v>105</v>
      </c>
      <c r="C110" s="258">
        <v>11</v>
      </c>
      <c r="D110" s="258">
        <v>77118.764292610867</v>
      </c>
      <c r="E110" s="258">
        <v>17.65111263797769</v>
      </c>
      <c r="F110" s="259">
        <v>5.7403710277278724E-2</v>
      </c>
      <c r="G110" s="259">
        <v>7.1417910832461925E-4</v>
      </c>
      <c r="H110" s="259">
        <v>0.57530721379130456</v>
      </c>
      <c r="I110" s="259">
        <v>1.6847682134378667E-2</v>
      </c>
      <c r="J110" s="259">
        <v>7.2687307364828022E-2</v>
      </c>
      <c r="K110" s="259">
        <v>1.9269746074380958E-3</v>
      </c>
      <c r="L110" s="260">
        <v>0.90526779446186645</v>
      </c>
      <c r="M110" s="261"/>
      <c r="N110" s="258">
        <v>507.07680859044939</v>
      </c>
      <c r="O110" s="258">
        <v>27.132127102397192</v>
      </c>
      <c r="P110" s="258">
        <v>461.44114294766365</v>
      </c>
      <c r="Q110" s="262">
        <v>10.801715482483871</v>
      </c>
      <c r="R110" s="258">
        <v>452.32555766565974</v>
      </c>
      <c r="S110" s="262">
        <v>11.569944188749332</v>
      </c>
      <c r="T110" s="263">
        <v>12.104390299621205</v>
      </c>
      <c r="U110" s="269"/>
      <c r="V110" s="244"/>
      <c r="W110" s="244"/>
      <c r="X110" s="244"/>
      <c r="Y110" s="244"/>
      <c r="Z110" s="244"/>
      <c r="AA110" s="244"/>
      <c r="AB110" s="244"/>
    </row>
    <row r="111" spans="2:28" x14ac:dyDescent="0.25">
      <c r="B111" s="6" t="s">
        <v>105</v>
      </c>
      <c r="C111" s="258">
        <v>12</v>
      </c>
      <c r="D111" s="258">
        <v>53950.260891681428</v>
      </c>
      <c r="E111" s="258">
        <v>33.323495100111124</v>
      </c>
      <c r="F111" s="259">
        <v>5.8233257860350274E-2</v>
      </c>
      <c r="G111" s="259">
        <v>1.5189706249217651E-3</v>
      </c>
      <c r="H111" s="259">
        <v>0.64859853703483272</v>
      </c>
      <c r="I111" s="259">
        <v>2.5807720824081927E-2</v>
      </c>
      <c r="J111" s="259">
        <v>8.0779954203276244E-2</v>
      </c>
      <c r="K111" s="259">
        <v>2.4272385195078963E-3</v>
      </c>
      <c r="L111" s="260">
        <v>0.75515337143386285</v>
      </c>
      <c r="M111" s="261"/>
      <c r="N111" s="258">
        <v>538.54890470626265</v>
      </c>
      <c r="O111" s="258">
        <v>56.065047363053282</v>
      </c>
      <c r="P111" s="258">
        <v>507.6159369427794</v>
      </c>
      <c r="Q111" s="262">
        <v>15.772020123375455</v>
      </c>
      <c r="R111" s="258">
        <v>500.77653703538181</v>
      </c>
      <c r="S111" s="262">
        <v>14.461260917915865</v>
      </c>
      <c r="T111" s="263">
        <v>7.542759070641547</v>
      </c>
      <c r="U111" s="269"/>
      <c r="V111" s="244"/>
      <c r="W111" s="244"/>
      <c r="X111" s="244"/>
      <c r="Y111" s="244"/>
      <c r="Z111" s="244"/>
      <c r="AA111" s="244"/>
      <c r="AB111" s="244"/>
    </row>
    <row r="112" spans="2:28" x14ac:dyDescent="0.25">
      <c r="C112" s="273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69"/>
      <c r="V112" s="244"/>
      <c r="W112" s="244"/>
      <c r="X112" s="244"/>
      <c r="Y112" s="244"/>
      <c r="Z112" s="244"/>
      <c r="AA112" s="244"/>
      <c r="AB112" s="244"/>
    </row>
    <row r="113" spans="2:28" x14ac:dyDescent="0.25">
      <c r="B113" s="271" t="s">
        <v>512</v>
      </c>
      <c r="C113" s="273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69"/>
      <c r="V113" s="244"/>
      <c r="W113" s="244"/>
      <c r="X113" s="244"/>
      <c r="Y113" s="244"/>
      <c r="Z113" s="244"/>
      <c r="AA113" s="244"/>
      <c r="AB113" s="244"/>
    </row>
    <row r="114" spans="2:28" x14ac:dyDescent="0.25">
      <c r="B114" s="6" t="s">
        <v>490</v>
      </c>
      <c r="C114" s="258">
        <v>1</v>
      </c>
      <c r="D114" s="258">
        <v>61170.31986447885</v>
      </c>
      <c r="E114" s="258">
        <v>63.445831883640167</v>
      </c>
      <c r="F114" s="259">
        <v>6.731529284058263E-2</v>
      </c>
      <c r="G114" s="259">
        <v>2.1664313564205709E-3</v>
      </c>
      <c r="H114" s="259">
        <v>0.6882839879733863</v>
      </c>
      <c r="I114" s="259">
        <v>2.5104602910077104E-2</v>
      </c>
      <c r="J114" s="259">
        <v>7.4157085371650056E-2</v>
      </c>
      <c r="K114" s="259">
        <v>1.272823770988652E-3</v>
      </c>
      <c r="L114" s="260">
        <v>0.47057617501343635</v>
      </c>
      <c r="M114" s="261"/>
      <c r="N114" s="258">
        <v>847.54400683020572</v>
      </c>
      <c r="O114" s="258">
        <v>65.531671289488372</v>
      </c>
      <c r="P114" s="258">
        <v>531.76892048925674</v>
      </c>
      <c r="Q114" s="262">
        <v>14.987480756921514</v>
      </c>
      <c r="R114" s="258">
        <v>461.15227962100403</v>
      </c>
      <c r="S114" s="262">
        <v>7.6341643194809308</v>
      </c>
      <c r="T114" s="263">
        <v>83.788315548771891</v>
      </c>
      <c r="U114" s="269"/>
      <c r="V114" s="244"/>
      <c r="W114" s="244"/>
      <c r="X114" s="244"/>
      <c r="Y114" s="244"/>
      <c r="Z114" s="244"/>
      <c r="AA114" s="244"/>
      <c r="AB114" s="244"/>
    </row>
    <row r="115" spans="2:28" x14ac:dyDescent="0.25">
      <c r="B115" s="6" t="s">
        <v>490</v>
      </c>
      <c r="C115" s="258">
        <v>2</v>
      </c>
      <c r="D115" s="258">
        <v>19828.01012460926</v>
      </c>
      <c r="E115" s="258">
        <v>46.916209853544771</v>
      </c>
      <c r="F115" s="259">
        <v>7.702511287703348E-2</v>
      </c>
      <c r="G115" s="259">
        <v>2.059805265500334E-3</v>
      </c>
      <c r="H115" s="259">
        <v>0.8913987499097048</v>
      </c>
      <c r="I115" s="259">
        <v>2.996197334275557E-2</v>
      </c>
      <c r="J115" s="259">
        <v>8.3934093149283587E-2</v>
      </c>
      <c r="K115" s="259">
        <v>1.7091528837489892E-3</v>
      </c>
      <c r="L115" s="260">
        <v>0.60582071190000331</v>
      </c>
      <c r="M115" s="261"/>
      <c r="N115" s="258">
        <v>1121.8399334976016</v>
      </c>
      <c r="O115" s="258">
        <v>52.421140293543885</v>
      </c>
      <c r="P115" s="258">
        <v>647.12051039772587</v>
      </c>
      <c r="Q115" s="262">
        <v>15.958785993250899</v>
      </c>
      <c r="R115" s="258">
        <v>519.56229809054923</v>
      </c>
      <c r="S115" s="262">
        <v>10.156733728225163</v>
      </c>
      <c r="T115" s="263">
        <v>115.92019621525492</v>
      </c>
      <c r="U115" s="269"/>
      <c r="V115" s="244"/>
      <c r="W115" s="244"/>
      <c r="X115" s="244"/>
      <c r="Y115" s="244"/>
      <c r="Z115" s="244"/>
      <c r="AA115" s="244"/>
      <c r="AB115" s="244"/>
    </row>
    <row r="116" spans="2:28" x14ac:dyDescent="0.25">
      <c r="B116" s="6" t="s">
        <v>490</v>
      </c>
      <c r="C116" s="258">
        <v>3</v>
      </c>
      <c r="D116" s="258">
        <v>102889.48816723174</v>
      </c>
      <c r="E116" s="258">
        <v>50.847887668554755</v>
      </c>
      <c r="F116" s="259">
        <v>6.0367913528423182E-2</v>
      </c>
      <c r="G116" s="259">
        <v>7.2340049309849706E-4</v>
      </c>
      <c r="H116" s="259">
        <v>0.69327365638380578</v>
      </c>
      <c r="I116" s="259">
        <v>2.4806664842451875E-2</v>
      </c>
      <c r="J116" s="259">
        <v>8.3290842930070372E-2</v>
      </c>
      <c r="K116" s="259">
        <v>2.8082098700414285E-3</v>
      </c>
      <c r="L116" s="260">
        <v>0.94225537368182932</v>
      </c>
      <c r="M116" s="261"/>
      <c r="N116" s="258">
        <v>616.78756257583905</v>
      </c>
      <c r="O116" s="258">
        <v>25.663083934047336</v>
      </c>
      <c r="P116" s="258">
        <v>534.7654262153917</v>
      </c>
      <c r="Q116" s="262">
        <v>14.767573957437548</v>
      </c>
      <c r="R116" s="258">
        <v>515.7356002812752</v>
      </c>
      <c r="S116" s="262">
        <v>16.689387260077183</v>
      </c>
      <c r="T116" s="263">
        <v>19.59375351235235</v>
      </c>
      <c r="U116" s="269"/>
      <c r="V116" s="244"/>
      <c r="W116" s="244"/>
      <c r="X116" s="244"/>
      <c r="Y116" s="244"/>
      <c r="Z116" s="244"/>
      <c r="AA116" s="244"/>
      <c r="AB116" s="244"/>
    </row>
    <row r="117" spans="2:28" x14ac:dyDescent="0.25">
      <c r="B117" s="6" t="s">
        <v>490</v>
      </c>
      <c r="C117" s="258">
        <v>4</v>
      </c>
      <c r="D117" s="258">
        <v>24019.446106165698</v>
      </c>
      <c r="E117" s="258">
        <v>41.432699420936082</v>
      </c>
      <c r="F117" s="259">
        <v>5.3641379358353662E-2</v>
      </c>
      <c r="G117" s="259">
        <v>5.4352605742743251E-3</v>
      </c>
      <c r="H117" s="259">
        <v>0.53965509235208142</v>
      </c>
      <c r="I117" s="259">
        <v>5.6463075199024805E-2</v>
      </c>
      <c r="J117" s="259">
        <v>7.2965080819602804E-2</v>
      </c>
      <c r="K117" s="259">
        <v>1.9028343185156374E-3</v>
      </c>
      <c r="L117" s="260">
        <v>0.24925143045078887</v>
      </c>
      <c r="M117" s="261"/>
      <c r="N117" s="258">
        <v>356.02374440059396</v>
      </c>
      <c r="O117" s="258">
        <v>213.89780888717223</v>
      </c>
      <c r="P117" s="258">
        <v>438.19711157665091</v>
      </c>
      <c r="Q117" s="262">
        <v>36.570148519601105</v>
      </c>
      <c r="R117" s="258">
        <v>453.99464699078811</v>
      </c>
      <c r="S117" s="262">
        <v>11.422174228061465</v>
      </c>
      <c r="T117" s="263">
        <v>-21.579748404430433</v>
      </c>
      <c r="U117" s="269"/>
      <c r="V117" s="244"/>
      <c r="W117" s="244"/>
      <c r="X117" s="244"/>
      <c r="Y117" s="244"/>
      <c r="Z117" s="244"/>
      <c r="AA117" s="244"/>
      <c r="AB117" s="244"/>
    </row>
    <row r="118" spans="2:28" x14ac:dyDescent="0.25">
      <c r="B118" s="6" t="s">
        <v>490</v>
      </c>
      <c r="C118" s="258">
        <v>5</v>
      </c>
      <c r="D118" s="258">
        <v>52676.458288817179</v>
      </c>
      <c r="E118" s="258">
        <v>54.161989318922444</v>
      </c>
      <c r="F118" s="259">
        <v>6.7981673294133654E-2</v>
      </c>
      <c r="G118" s="259">
        <v>1.4955798078719832E-3</v>
      </c>
      <c r="H118" s="259">
        <v>0.80309134617026823</v>
      </c>
      <c r="I118" s="259">
        <v>3.6427787603415709E-2</v>
      </c>
      <c r="J118" s="259">
        <v>8.5678493444150572E-2</v>
      </c>
      <c r="K118" s="259">
        <v>3.3986309183210352E-3</v>
      </c>
      <c r="L118" s="260">
        <v>0.87450910009866045</v>
      </c>
      <c r="M118" s="261"/>
      <c r="N118" s="258">
        <v>867.99545933357069</v>
      </c>
      <c r="O118" s="258">
        <v>44.947768602846736</v>
      </c>
      <c r="P118" s="258">
        <v>598.57095636000156</v>
      </c>
      <c r="Q118" s="262">
        <v>20.309276289810441</v>
      </c>
      <c r="R118" s="258">
        <v>529.92832315206965</v>
      </c>
      <c r="S118" s="262">
        <v>20.148471127400853</v>
      </c>
      <c r="T118" s="263">
        <v>63.794879686868214</v>
      </c>
      <c r="U118" s="269"/>
      <c r="V118" s="244"/>
      <c r="W118" s="244"/>
      <c r="X118" s="244"/>
      <c r="Y118" s="244"/>
      <c r="Z118" s="244"/>
      <c r="AA118" s="244"/>
      <c r="AB118" s="244"/>
    </row>
    <row r="119" spans="2:28" x14ac:dyDescent="0.25">
      <c r="B119" s="6" t="s">
        <v>490</v>
      </c>
      <c r="C119" s="258">
        <v>6</v>
      </c>
      <c r="D119" s="258">
        <v>26144.845728607124</v>
      </c>
      <c r="E119" s="258">
        <v>47.511386855913585</v>
      </c>
      <c r="F119" s="259">
        <v>6.9185097653217245E-2</v>
      </c>
      <c r="G119" s="259">
        <v>2.9103914159268047E-3</v>
      </c>
      <c r="H119" s="259">
        <v>0.68601535568559779</v>
      </c>
      <c r="I119" s="259">
        <v>3.1487276268183068E-2</v>
      </c>
      <c r="J119" s="259">
        <v>7.1915085976904089E-2</v>
      </c>
      <c r="K119" s="259">
        <v>1.3203590847669291E-3</v>
      </c>
      <c r="L119" s="260">
        <v>0.40000995189269495</v>
      </c>
      <c r="M119" s="261"/>
      <c r="N119" s="258">
        <v>904.26403198541641</v>
      </c>
      <c r="O119" s="258">
        <v>84.373308059261831</v>
      </c>
      <c r="P119" s="258">
        <v>530.40358156015179</v>
      </c>
      <c r="Q119" s="262">
        <v>18.78794765369139</v>
      </c>
      <c r="R119" s="258">
        <v>447.68315016164701</v>
      </c>
      <c r="S119" s="262">
        <v>7.9356506513087197</v>
      </c>
      <c r="T119" s="263">
        <v>101.98750648955843</v>
      </c>
      <c r="U119" s="269"/>
      <c r="V119" s="244"/>
      <c r="W119" s="244"/>
      <c r="X119" s="244"/>
      <c r="Y119" s="244"/>
      <c r="Z119" s="244"/>
      <c r="AA119" s="244"/>
      <c r="AB119" s="244"/>
    </row>
    <row r="120" spans="2:28" x14ac:dyDescent="0.25">
      <c r="B120" s="6" t="s">
        <v>490</v>
      </c>
      <c r="C120" s="258">
        <v>7</v>
      </c>
      <c r="D120" s="258">
        <v>61284.642799285692</v>
      </c>
      <c r="E120" s="258">
        <v>70.924306956078141</v>
      </c>
      <c r="F120" s="259">
        <v>6.9472107393674279E-2</v>
      </c>
      <c r="G120" s="259">
        <v>1.3649082333402783E-3</v>
      </c>
      <c r="H120" s="259">
        <v>0.72474900378429086</v>
      </c>
      <c r="I120" s="259">
        <v>2.0490338074353017E-2</v>
      </c>
      <c r="J120" s="259">
        <v>7.5661662405754671E-2</v>
      </c>
      <c r="K120" s="259">
        <v>1.5382324000290991E-3</v>
      </c>
      <c r="L120" s="260">
        <v>0.71909220105334537</v>
      </c>
      <c r="M120" s="261"/>
      <c r="N120" s="258">
        <v>912.79077930744234</v>
      </c>
      <c r="O120" s="258">
        <v>39.923162537899202</v>
      </c>
      <c r="P120" s="258">
        <v>553.46655312367454</v>
      </c>
      <c r="Q120" s="262">
        <v>11.991846538457139</v>
      </c>
      <c r="R120" s="258">
        <v>470.17548525108469</v>
      </c>
      <c r="S120" s="262">
        <v>9.2120041933612811</v>
      </c>
      <c r="T120" s="263">
        <v>94.138318126048361</v>
      </c>
      <c r="U120" s="269"/>
      <c r="V120" s="244"/>
      <c r="W120" s="244"/>
      <c r="X120" s="244"/>
      <c r="Y120" s="244"/>
      <c r="Z120" s="244"/>
      <c r="AA120" s="244"/>
      <c r="AB120" s="244"/>
    </row>
    <row r="121" spans="2:28" x14ac:dyDescent="0.25">
      <c r="B121" s="6" t="s">
        <v>490</v>
      </c>
      <c r="C121" s="258">
        <v>8</v>
      </c>
      <c r="D121" s="258">
        <v>45153.019599649786</v>
      </c>
      <c r="E121" s="258">
        <v>48.115253439208864</v>
      </c>
      <c r="F121" s="259">
        <v>6.4776038823731896E-2</v>
      </c>
      <c r="G121" s="259">
        <v>1.2162531087065993E-3</v>
      </c>
      <c r="H121" s="259">
        <v>0.71231941787813169</v>
      </c>
      <c r="I121" s="259">
        <v>2.0231542882701459E-2</v>
      </c>
      <c r="J121" s="259">
        <v>7.9755220873720445E-2</v>
      </c>
      <c r="K121" s="259">
        <v>1.6996370025030038E-3</v>
      </c>
      <c r="L121" s="260">
        <v>0.75031362843895288</v>
      </c>
      <c r="M121" s="261"/>
      <c r="N121" s="258">
        <v>767.07046651168139</v>
      </c>
      <c r="O121" s="258">
        <v>39.060758578394598</v>
      </c>
      <c r="P121" s="258">
        <v>546.12259347091765</v>
      </c>
      <c r="Q121" s="262">
        <v>11.926719855871625</v>
      </c>
      <c r="R121" s="258">
        <v>494.66151883056165</v>
      </c>
      <c r="S121" s="262">
        <v>10.139288580851371</v>
      </c>
      <c r="T121" s="263">
        <v>55.06976736842735</v>
      </c>
      <c r="U121" s="269"/>
      <c r="V121" s="244"/>
      <c r="W121" s="244"/>
      <c r="X121" s="244"/>
      <c r="Y121" s="244"/>
      <c r="Z121" s="244"/>
      <c r="AA121" s="244"/>
      <c r="AB121" s="244"/>
    </row>
    <row r="122" spans="2:28" x14ac:dyDescent="0.25">
      <c r="B122" s="6" t="s">
        <v>490</v>
      </c>
      <c r="C122" s="258">
        <v>9</v>
      </c>
      <c r="D122" s="258">
        <v>64530.695864299065</v>
      </c>
      <c r="E122" s="258">
        <v>24.077194255888571</v>
      </c>
      <c r="F122" s="259">
        <v>5.8592481196899117E-2</v>
      </c>
      <c r="G122" s="259">
        <v>1.1973172105553562E-3</v>
      </c>
      <c r="H122" s="259">
        <v>0.5873303454522677</v>
      </c>
      <c r="I122" s="259">
        <v>1.5251687509336202E-2</v>
      </c>
      <c r="J122" s="259">
        <v>7.2700814410328676E-2</v>
      </c>
      <c r="K122" s="259">
        <v>1.1649211453703769E-3</v>
      </c>
      <c r="L122" s="260">
        <v>0.61705204240698919</v>
      </c>
      <c r="M122" s="261"/>
      <c r="N122" s="258">
        <v>551.98711837378016</v>
      </c>
      <c r="O122" s="258">
        <v>43.988801950332686</v>
      </c>
      <c r="P122" s="258">
        <v>469.16137185090628</v>
      </c>
      <c r="Q122" s="262">
        <v>9.7096228367707909</v>
      </c>
      <c r="R122" s="258">
        <v>452.40672900131852</v>
      </c>
      <c r="S122" s="262">
        <v>6.9968153839878937</v>
      </c>
      <c r="T122" s="263">
        <v>22.011252925500013</v>
      </c>
      <c r="U122" s="269"/>
      <c r="V122" s="244"/>
      <c r="W122" s="244"/>
      <c r="X122" s="244"/>
      <c r="Y122" s="244"/>
      <c r="Z122" s="244"/>
      <c r="AA122" s="244"/>
      <c r="AB122" s="244"/>
    </row>
    <row r="123" spans="2:28" x14ac:dyDescent="0.25">
      <c r="B123" s="6" t="s">
        <v>490</v>
      </c>
      <c r="C123" s="258">
        <v>10</v>
      </c>
      <c r="D123" s="258">
        <v>63015.305270702695</v>
      </c>
      <c r="E123" s="258">
        <v>32.405835658149783</v>
      </c>
      <c r="F123" s="259">
        <v>6.1940816462275047E-2</v>
      </c>
      <c r="G123" s="259">
        <v>1.3205736554632824E-3</v>
      </c>
      <c r="H123" s="259">
        <v>0.65154603185624294</v>
      </c>
      <c r="I123" s="259">
        <v>1.7829762259997543E-2</v>
      </c>
      <c r="J123" s="259">
        <v>7.6289875077467401E-2</v>
      </c>
      <c r="K123" s="259">
        <v>1.3088132007384183E-3</v>
      </c>
      <c r="L123" s="260">
        <v>0.62691738681425224</v>
      </c>
      <c r="M123" s="261"/>
      <c r="N123" s="258">
        <v>672.06593408799574</v>
      </c>
      <c r="O123" s="258">
        <v>44.963672688295446</v>
      </c>
      <c r="P123" s="258">
        <v>509.42969814295884</v>
      </c>
      <c r="Q123" s="262">
        <v>10.903124701852221</v>
      </c>
      <c r="R123" s="258">
        <v>473.93924955600784</v>
      </c>
      <c r="S123" s="262">
        <v>7.8343449711945823</v>
      </c>
      <c r="T123" s="263">
        <v>41.80423645384834</v>
      </c>
      <c r="U123" s="269"/>
      <c r="V123" s="244"/>
      <c r="W123" s="244"/>
      <c r="X123" s="244"/>
      <c r="Y123" s="244"/>
      <c r="Z123" s="244"/>
      <c r="AA123" s="244"/>
      <c r="AB123" s="244"/>
    </row>
    <row r="124" spans="2:28" x14ac:dyDescent="0.25">
      <c r="C124" s="258"/>
      <c r="D124" s="258"/>
      <c r="E124" s="258"/>
      <c r="F124" s="259"/>
      <c r="G124" s="259"/>
      <c r="H124" s="259"/>
      <c r="I124" s="259"/>
      <c r="J124" s="259"/>
      <c r="K124" s="259"/>
      <c r="L124" s="260"/>
      <c r="M124" s="268"/>
      <c r="N124" s="258"/>
      <c r="O124" s="258"/>
      <c r="P124" s="258"/>
      <c r="Q124" s="262"/>
      <c r="R124" s="258"/>
      <c r="S124" s="262"/>
      <c r="T124" s="263"/>
      <c r="U124" s="269"/>
      <c r="V124" s="244"/>
      <c r="W124" s="244"/>
      <c r="X124" s="244"/>
      <c r="Y124" s="244"/>
      <c r="Z124" s="244"/>
      <c r="AA124" s="244"/>
      <c r="AB124" s="244"/>
    </row>
    <row r="125" spans="2:28" ht="17.25" x14ac:dyDescent="0.25">
      <c r="B125" s="6" t="s">
        <v>518</v>
      </c>
      <c r="U125" s="244"/>
      <c r="V125" s="244"/>
      <c r="W125" s="244"/>
      <c r="X125" s="244"/>
      <c r="Y125" s="244"/>
      <c r="Z125" s="244"/>
      <c r="AA125" s="244"/>
      <c r="AB125" s="244"/>
    </row>
    <row r="126" spans="2:28" x14ac:dyDescent="0.25">
      <c r="B126" s="6" t="s">
        <v>489</v>
      </c>
      <c r="U126" s="244"/>
      <c r="V126" s="244"/>
      <c r="W126" s="244"/>
      <c r="X126" s="244"/>
      <c r="Y126" s="244"/>
      <c r="Z126" s="244"/>
      <c r="AA126" s="244"/>
      <c r="AB126" s="244"/>
    </row>
    <row r="127" spans="2:28" x14ac:dyDescent="0.25">
      <c r="B127" s="6" t="s">
        <v>517</v>
      </c>
      <c r="U127" s="244"/>
      <c r="V127" s="244"/>
      <c r="W127" s="244"/>
      <c r="X127" s="244"/>
      <c r="Y127" s="244"/>
      <c r="Z127" s="244"/>
      <c r="AA127" s="244"/>
      <c r="AB127" s="244"/>
    </row>
    <row r="128" spans="2:28" ht="17.25" x14ac:dyDescent="0.25">
      <c r="B128" s="7" t="s">
        <v>540</v>
      </c>
      <c r="C128" s="273"/>
      <c r="D128" s="270"/>
      <c r="E128" s="270"/>
      <c r="F128" s="270"/>
      <c r="G128" s="270"/>
      <c r="H128" s="270"/>
      <c r="I128" s="270"/>
      <c r="J128" s="270"/>
      <c r="K128" s="270"/>
      <c r="L128" s="270"/>
      <c r="M128" s="270"/>
      <c r="N128" s="270"/>
      <c r="O128" s="270"/>
      <c r="P128" s="270"/>
      <c r="Q128" s="270"/>
      <c r="R128" s="270"/>
      <c r="S128" s="270"/>
      <c r="T128" s="270"/>
      <c r="U128" s="269"/>
      <c r="V128" s="244"/>
      <c r="W128" s="244"/>
      <c r="X128" s="244"/>
      <c r="Y128" s="244"/>
      <c r="Z128" s="244"/>
      <c r="AA128" s="244"/>
      <c r="AB128" s="244"/>
    </row>
    <row r="129" spans="2:21" x14ac:dyDescent="0.25">
      <c r="B129" s="7"/>
      <c r="C129" s="273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  <c r="N129" s="270"/>
      <c r="O129" s="270"/>
      <c r="P129" s="270"/>
      <c r="Q129" s="270"/>
      <c r="R129" s="270"/>
      <c r="S129" s="270"/>
      <c r="T129" s="270"/>
      <c r="U129" s="270"/>
    </row>
    <row r="130" spans="2:21" x14ac:dyDescent="0.25">
      <c r="C130" s="273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  <c r="O130" s="270"/>
      <c r="P130" s="270"/>
      <c r="Q130" s="270"/>
      <c r="R130" s="270"/>
      <c r="S130" s="270"/>
      <c r="T130" s="270"/>
      <c r="U130" s="270"/>
    </row>
    <row r="131" spans="2:21" x14ac:dyDescent="0.25">
      <c r="C131" s="273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  <c r="O131" s="270"/>
      <c r="P131" s="270"/>
      <c r="Q131" s="270"/>
      <c r="R131" s="270"/>
      <c r="S131" s="270"/>
      <c r="T131" s="270"/>
      <c r="U131" s="270"/>
    </row>
    <row r="132" spans="2:21" x14ac:dyDescent="0.25">
      <c r="C132" s="273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</row>
    <row r="133" spans="2:21" x14ac:dyDescent="0.25">
      <c r="C133" s="273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  <c r="O133" s="270"/>
      <c r="P133" s="270"/>
      <c r="Q133" s="270"/>
      <c r="R133" s="270"/>
      <c r="S133" s="270"/>
      <c r="T133" s="270"/>
      <c r="U133" s="270"/>
    </row>
    <row r="134" spans="2:21" x14ac:dyDescent="0.25">
      <c r="C134" s="273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270"/>
      <c r="O134" s="270"/>
      <c r="P134" s="270"/>
      <c r="Q134" s="270"/>
      <c r="R134" s="270"/>
      <c r="S134" s="270"/>
      <c r="T134" s="270"/>
      <c r="U134" s="270"/>
    </row>
    <row r="135" spans="2:21" x14ac:dyDescent="0.25">
      <c r="C135" s="273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  <c r="O135" s="270"/>
      <c r="P135" s="270"/>
      <c r="Q135" s="270"/>
      <c r="R135" s="270"/>
      <c r="S135" s="270"/>
      <c r="T135" s="270"/>
      <c r="U135" s="270"/>
    </row>
    <row r="136" spans="2:21" x14ac:dyDescent="0.25">
      <c r="C136" s="273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  <c r="O136" s="270"/>
      <c r="P136" s="270"/>
      <c r="Q136" s="270"/>
      <c r="R136" s="270"/>
      <c r="S136" s="270"/>
      <c r="T136" s="270"/>
      <c r="U136" s="270"/>
    </row>
    <row r="137" spans="2:21" x14ac:dyDescent="0.25">
      <c r="C137" s="273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270"/>
      <c r="S137" s="270"/>
      <c r="T137" s="270"/>
      <c r="U137" s="270"/>
    </row>
    <row r="138" spans="2:21" x14ac:dyDescent="0.25">
      <c r="C138" s="273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  <c r="O138" s="270"/>
      <c r="P138" s="270"/>
      <c r="Q138" s="270"/>
      <c r="R138" s="270"/>
      <c r="S138" s="270"/>
      <c r="T138" s="270"/>
      <c r="U138" s="270"/>
    </row>
    <row r="139" spans="2:21" x14ac:dyDescent="0.25">
      <c r="C139" s="273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</row>
    <row r="140" spans="2:21" x14ac:dyDescent="0.25">
      <c r="C140" s="273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  <c r="O140" s="270"/>
      <c r="P140" s="270"/>
      <c r="Q140" s="270"/>
      <c r="R140" s="270"/>
      <c r="S140" s="270"/>
      <c r="T140" s="270"/>
      <c r="U140" s="270"/>
    </row>
    <row r="141" spans="2:21" x14ac:dyDescent="0.25">
      <c r="C141" s="273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</row>
    <row r="142" spans="2:21" x14ac:dyDescent="0.25">
      <c r="C142" s="273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0"/>
      <c r="T142" s="270"/>
      <c r="U142" s="270"/>
    </row>
    <row r="143" spans="2:21" x14ac:dyDescent="0.25">
      <c r="C143" s="273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  <c r="O143" s="270"/>
      <c r="P143" s="270"/>
      <c r="Q143" s="270"/>
      <c r="R143" s="270"/>
      <c r="S143" s="270"/>
      <c r="T143" s="270"/>
      <c r="U143" s="270"/>
    </row>
    <row r="144" spans="2:21" x14ac:dyDescent="0.25">
      <c r="C144" s="273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</row>
    <row r="145" spans="3:21" x14ac:dyDescent="0.25">
      <c r="C145" s="273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  <c r="O145" s="270"/>
      <c r="P145" s="270"/>
      <c r="Q145" s="270"/>
      <c r="R145" s="270"/>
      <c r="S145" s="270"/>
      <c r="T145" s="270"/>
      <c r="U145" s="270"/>
    </row>
    <row r="146" spans="3:21" x14ac:dyDescent="0.25">
      <c r="C146" s="273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  <c r="O146" s="270"/>
      <c r="P146" s="270"/>
      <c r="Q146" s="270"/>
      <c r="R146" s="270"/>
      <c r="S146" s="270"/>
      <c r="T146" s="270"/>
      <c r="U146" s="270"/>
    </row>
    <row r="147" spans="3:21" x14ac:dyDescent="0.25">
      <c r="C147" s="273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  <c r="O147" s="270"/>
      <c r="P147" s="270"/>
      <c r="Q147" s="270"/>
      <c r="R147" s="270"/>
      <c r="S147" s="270"/>
      <c r="T147" s="270"/>
      <c r="U147" s="270"/>
    </row>
    <row r="148" spans="3:21" x14ac:dyDescent="0.25">
      <c r="C148" s="273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270"/>
      <c r="O148" s="270"/>
      <c r="P148" s="270"/>
      <c r="Q148" s="270"/>
      <c r="R148" s="270"/>
      <c r="S148" s="270"/>
      <c r="T148" s="270"/>
      <c r="U148" s="270"/>
    </row>
    <row r="149" spans="3:21" x14ac:dyDescent="0.25">
      <c r="C149" s="273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  <c r="O149" s="270"/>
      <c r="P149" s="270"/>
      <c r="Q149" s="270"/>
      <c r="R149" s="270"/>
      <c r="S149" s="270"/>
      <c r="T149" s="270"/>
      <c r="U149" s="270"/>
    </row>
    <row r="150" spans="3:21" x14ac:dyDescent="0.25">
      <c r="C150" s="273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</row>
    <row r="151" spans="3:21" x14ac:dyDescent="0.25">
      <c r="C151" s="273"/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  <c r="N151" s="270"/>
      <c r="O151" s="270"/>
      <c r="P151" s="270"/>
      <c r="Q151" s="270"/>
      <c r="R151" s="270"/>
      <c r="S151" s="270"/>
      <c r="T151" s="270"/>
      <c r="U151" s="270"/>
    </row>
    <row r="152" spans="3:21" x14ac:dyDescent="0.25">
      <c r="C152" s="273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  <c r="O152" s="270"/>
      <c r="P152" s="270"/>
      <c r="Q152" s="270"/>
      <c r="R152" s="270"/>
      <c r="S152" s="270"/>
      <c r="T152" s="270"/>
      <c r="U152" s="270"/>
    </row>
    <row r="153" spans="3:21" x14ac:dyDescent="0.25">
      <c r="C153" s="273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  <c r="O153" s="270"/>
      <c r="P153" s="270"/>
      <c r="Q153" s="270"/>
      <c r="R153" s="270"/>
      <c r="S153" s="270"/>
      <c r="T153" s="270"/>
      <c r="U153" s="270"/>
    </row>
    <row r="154" spans="3:21" x14ac:dyDescent="0.25">
      <c r="C154" s="273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  <c r="O154" s="270"/>
      <c r="P154" s="270"/>
      <c r="Q154" s="270"/>
      <c r="R154" s="270"/>
      <c r="S154" s="270"/>
      <c r="T154" s="270"/>
      <c r="U154" s="270"/>
    </row>
    <row r="155" spans="3:21" x14ac:dyDescent="0.25">
      <c r="C155" s="273"/>
      <c r="D155" s="270"/>
      <c r="E155" s="270"/>
      <c r="F155" s="270"/>
      <c r="G155" s="270"/>
      <c r="H155" s="270"/>
      <c r="I155" s="270"/>
      <c r="J155" s="270"/>
      <c r="K155" s="270"/>
      <c r="L155" s="270"/>
      <c r="M155" s="270"/>
      <c r="N155" s="270"/>
      <c r="O155" s="270"/>
      <c r="P155" s="270"/>
      <c r="Q155" s="270"/>
      <c r="R155" s="270"/>
      <c r="S155" s="270"/>
      <c r="T155" s="270"/>
      <c r="U155" s="270"/>
    </row>
    <row r="156" spans="3:21" x14ac:dyDescent="0.25">
      <c r="C156" s="273"/>
      <c r="D156" s="270"/>
      <c r="E156" s="270"/>
      <c r="F156" s="270"/>
      <c r="G156" s="270"/>
      <c r="H156" s="270"/>
      <c r="I156" s="270"/>
      <c r="J156" s="270"/>
      <c r="K156" s="270"/>
      <c r="L156" s="270"/>
      <c r="M156" s="270"/>
      <c r="N156" s="270"/>
      <c r="O156" s="270"/>
      <c r="P156" s="270"/>
      <c r="Q156" s="270"/>
      <c r="R156" s="270"/>
      <c r="S156" s="270"/>
      <c r="T156" s="270"/>
      <c r="U156" s="270"/>
    </row>
    <row r="157" spans="3:21" x14ac:dyDescent="0.25">
      <c r="C157" s="273"/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  <c r="N157" s="270"/>
      <c r="O157" s="270"/>
      <c r="P157" s="270"/>
      <c r="Q157" s="270"/>
      <c r="R157" s="270"/>
      <c r="S157" s="270"/>
      <c r="T157" s="270"/>
      <c r="U157" s="270"/>
    </row>
    <row r="158" spans="3:21" x14ac:dyDescent="0.25">
      <c r="C158" s="273"/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  <c r="O158" s="270"/>
      <c r="P158" s="270"/>
      <c r="Q158" s="270"/>
      <c r="R158" s="270"/>
      <c r="S158" s="270"/>
      <c r="T158" s="270"/>
      <c r="U158" s="270"/>
    </row>
    <row r="159" spans="3:21" x14ac:dyDescent="0.25">
      <c r="C159" s="273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</row>
  </sheetData>
  <pageMargins left="0.7" right="0.7" top="0.75" bottom="0.75" header="0.3" footer="0.3"/>
  <pageSetup scale="59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8F042-8F1B-4533-AAB3-C0BB530D0940}">
  <sheetPr>
    <pageSetUpPr fitToPage="1"/>
  </sheetPr>
  <dimension ref="A1:AA126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Q10" sqref="Q10"/>
    </sheetView>
  </sheetViews>
  <sheetFormatPr defaultColWidth="9.140625" defaultRowHeight="15" x14ac:dyDescent="0.25"/>
  <cols>
    <col min="1" max="1" width="2.85546875" customWidth="1"/>
    <col min="2" max="2" width="10.5703125" customWidth="1"/>
    <col min="3" max="3" width="15.85546875" customWidth="1"/>
    <col min="4" max="4" width="5.7109375" style="178" customWidth="1"/>
    <col min="5" max="5" width="6" style="178" customWidth="1"/>
    <col min="6" max="6" width="5.5703125" customWidth="1"/>
    <col min="7" max="7" width="8.85546875" customWidth="1"/>
    <col min="8" max="8" width="5.28515625" customWidth="1"/>
    <col min="9" max="9" width="5.5703125" customWidth="1"/>
    <col min="10" max="10" width="5.7109375" customWidth="1"/>
    <col min="11" max="11" width="4.85546875" customWidth="1"/>
    <col min="12" max="12" width="5.5703125" customWidth="1"/>
    <col min="13" max="13" width="5" customWidth="1"/>
    <col min="14" max="14" width="5.140625" customWidth="1"/>
    <col min="15" max="15" width="5.42578125" customWidth="1"/>
    <col min="16" max="16" width="4.7109375" customWidth="1"/>
    <col min="17" max="17" width="5" customWidth="1"/>
    <col min="18" max="18" width="5.85546875" customWidth="1"/>
    <col min="19" max="20" width="5.7109375" customWidth="1"/>
    <col min="21" max="21" width="5.28515625" customWidth="1"/>
    <col min="22" max="22" width="10.85546875" customWidth="1"/>
    <col min="23" max="23" width="11.140625" style="181" customWidth="1"/>
    <col min="24" max="24" width="6.7109375" customWidth="1"/>
    <col min="25" max="25" width="7.85546875" customWidth="1"/>
    <col min="26" max="26" width="6.42578125" customWidth="1"/>
    <col min="28" max="28" width="10.42578125" customWidth="1"/>
    <col min="29" max="29" width="6.140625" customWidth="1"/>
    <col min="30" max="32" width="8.85546875" customWidth="1"/>
    <col min="33" max="33" width="5.85546875" customWidth="1"/>
    <col min="34" max="34" width="6.42578125" customWidth="1"/>
    <col min="35" max="35" width="6" customWidth="1"/>
    <col min="36" max="36" width="5.5703125" customWidth="1"/>
    <col min="37" max="37" width="6" customWidth="1"/>
    <col min="38" max="38" width="5.5703125" customWidth="1"/>
    <col min="39" max="40" width="6" customWidth="1"/>
    <col min="41" max="41" width="6.28515625" customWidth="1"/>
    <col min="42" max="42" width="8.85546875" customWidth="1"/>
    <col min="256" max="256" width="10.5703125" customWidth="1"/>
    <col min="257" max="257" width="9.85546875" customWidth="1"/>
    <col min="258" max="258" width="13.140625" customWidth="1"/>
    <col min="259" max="259" width="16.140625" customWidth="1"/>
    <col min="260" max="260" width="5.7109375" customWidth="1"/>
    <col min="261" max="261" width="6" customWidth="1"/>
    <col min="262" max="262" width="5.5703125" customWidth="1"/>
    <col min="263" max="263" width="8.85546875" customWidth="1"/>
    <col min="264" max="264" width="5.28515625" customWidth="1"/>
    <col min="265" max="265" width="5.5703125" customWidth="1"/>
    <col min="266" max="266" width="5.7109375" customWidth="1"/>
    <col min="267" max="267" width="4.85546875" customWidth="1"/>
    <col min="268" max="268" width="5.5703125" customWidth="1"/>
    <col min="269" max="269" width="5" customWidth="1"/>
    <col min="270" max="270" width="5.140625" customWidth="1"/>
    <col min="271" max="271" width="5.42578125" customWidth="1"/>
    <col min="272" max="272" width="4.7109375" customWidth="1"/>
    <col min="273" max="273" width="5" customWidth="1"/>
    <col min="274" max="274" width="5.85546875" customWidth="1"/>
    <col min="275" max="276" width="5.7109375" customWidth="1"/>
    <col min="277" max="277" width="5.28515625" customWidth="1"/>
    <col min="278" max="278" width="10.85546875" customWidth="1"/>
    <col min="279" max="279" width="11.140625" customWidth="1"/>
    <col min="280" max="280" width="6.7109375" customWidth="1"/>
    <col min="281" max="281" width="7.85546875" customWidth="1"/>
    <col min="282" max="282" width="6.42578125" customWidth="1"/>
    <col min="284" max="284" width="10.42578125" customWidth="1"/>
    <col min="285" max="285" width="6.140625" customWidth="1"/>
    <col min="286" max="288" width="8.85546875" customWidth="1"/>
    <col min="289" max="289" width="5.85546875" customWidth="1"/>
    <col min="290" max="290" width="6.42578125" customWidth="1"/>
    <col min="291" max="291" width="6" customWidth="1"/>
    <col min="292" max="292" width="5.5703125" customWidth="1"/>
    <col min="293" max="293" width="6" customWidth="1"/>
    <col min="294" max="294" width="5.5703125" customWidth="1"/>
    <col min="295" max="296" width="6" customWidth="1"/>
    <col min="297" max="297" width="6.28515625" customWidth="1"/>
    <col min="298" max="298" width="8.85546875" customWidth="1"/>
    <col min="512" max="512" width="10.5703125" customWidth="1"/>
    <col min="513" max="513" width="9.85546875" customWidth="1"/>
    <col min="514" max="514" width="13.140625" customWidth="1"/>
    <col min="515" max="515" width="16.140625" customWidth="1"/>
    <col min="516" max="516" width="5.7109375" customWidth="1"/>
    <col min="517" max="517" width="6" customWidth="1"/>
    <col min="518" max="518" width="5.5703125" customWidth="1"/>
    <col min="519" max="519" width="8.85546875" customWidth="1"/>
    <col min="520" max="520" width="5.28515625" customWidth="1"/>
    <col min="521" max="521" width="5.5703125" customWidth="1"/>
    <col min="522" max="522" width="5.7109375" customWidth="1"/>
    <col min="523" max="523" width="4.85546875" customWidth="1"/>
    <col min="524" max="524" width="5.5703125" customWidth="1"/>
    <col min="525" max="525" width="5" customWidth="1"/>
    <col min="526" max="526" width="5.140625" customWidth="1"/>
    <col min="527" max="527" width="5.42578125" customWidth="1"/>
    <col min="528" max="528" width="4.7109375" customWidth="1"/>
    <col min="529" max="529" width="5" customWidth="1"/>
    <col min="530" max="530" width="5.85546875" customWidth="1"/>
    <col min="531" max="532" width="5.7109375" customWidth="1"/>
    <col min="533" max="533" width="5.28515625" customWidth="1"/>
    <col min="534" max="534" width="10.85546875" customWidth="1"/>
    <col min="535" max="535" width="11.140625" customWidth="1"/>
    <col min="536" max="536" width="6.7109375" customWidth="1"/>
    <col min="537" max="537" width="7.85546875" customWidth="1"/>
    <col min="538" max="538" width="6.42578125" customWidth="1"/>
    <col min="540" max="540" width="10.42578125" customWidth="1"/>
    <col min="541" max="541" width="6.140625" customWidth="1"/>
    <col min="542" max="544" width="8.85546875" customWidth="1"/>
    <col min="545" max="545" width="5.85546875" customWidth="1"/>
    <col min="546" max="546" width="6.42578125" customWidth="1"/>
    <col min="547" max="547" width="6" customWidth="1"/>
    <col min="548" max="548" width="5.5703125" customWidth="1"/>
    <col min="549" max="549" width="6" customWidth="1"/>
    <col min="550" max="550" width="5.5703125" customWidth="1"/>
    <col min="551" max="552" width="6" customWidth="1"/>
    <col min="553" max="553" width="6.28515625" customWidth="1"/>
    <col min="554" max="554" width="8.85546875" customWidth="1"/>
    <col min="768" max="768" width="10.5703125" customWidth="1"/>
    <col min="769" max="769" width="9.85546875" customWidth="1"/>
    <col min="770" max="770" width="13.140625" customWidth="1"/>
    <col min="771" max="771" width="16.140625" customWidth="1"/>
    <col min="772" max="772" width="5.7109375" customWidth="1"/>
    <col min="773" max="773" width="6" customWidth="1"/>
    <col min="774" max="774" width="5.5703125" customWidth="1"/>
    <col min="775" max="775" width="8.85546875" customWidth="1"/>
    <col min="776" max="776" width="5.28515625" customWidth="1"/>
    <col min="777" max="777" width="5.5703125" customWidth="1"/>
    <col min="778" max="778" width="5.7109375" customWidth="1"/>
    <col min="779" max="779" width="4.85546875" customWidth="1"/>
    <col min="780" max="780" width="5.5703125" customWidth="1"/>
    <col min="781" max="781" width="5" customWidth="1"/>
    <col min="782" max="782" width="5.140625" customWidth="1"/>
    <col min="783" max="783" width="5.42578125" customWidth="1"/>
    <col min="784" max="784" width="4.7109375" customWidth="1"/>
    <col min="785" max="785" width="5" customWidth="1"/>
    <col min="786" max="786" width="5.85546875" customWidth="1"/>
    <col min="787" max="788" width="5.7109375" customWidth="1"/>
    <col min="789" max="789" width="5.28515625" customWidth="1"/>
    <col min="790" max="790" width="10.85546875" customWidth="1"/>
    <col min="791" max="791" width="11.140625" customWidth="1"/>
    <col min="792" max="792" width="6.7109375" customWidth="1"/>
    <col min="793" max="793" width="7.85546875" customWidth="1"/>
    <col min="794" max="794" width="6.42578125" customWidth="1"/>
    <col min="796" max="796" width="10.42578125" customWidth="1"/>
    <col min="797" max="797" width="6.140625" customWidth="1"/>
    <col min="798" max="800" width="8.85546875" customWidth="1"/>
    <col min="801" max="801" width="5.85546875" customWidth="1"/>
    <col min="802" max="802" width="6.42578125" customWidth="1"/>
    <col min="803" max="803" width="6" customWidth="1"/>
    <col min="804" max="804" width="5.5703125" customWidth="1"/>
    <col min="805" max="805" width="6" customWidth="1"/>
    <col min="806" max="806" width="5.5703125" customWidth="1"/>
    <col min="807" max="808" width="6" customWidth="1"/>
    <col min="809" max="809" width="6.28515625" customWidth="1"/>
    <col min="810" max="810" width="8.85546875" customWidth="1"/>
    <col min="1024" max="1024" width="10.5703125" customWidth="1"/>
    <col min="1025" max="1025" width="9.85546875" customWidth="1"/>
    <col min="1026" max="1026" width="13.140625" customWidth="1"/>
    <col min="1027" max="1027" width="16.140625" customWidth="1"/>
    <col min="1028" max="1028" width="5.7109375" customWidth="1"/>
    <col min="1029" max="1029" width="6" customWidth="1"/>
    <col min="1030" max="1030" width="5.5703125" customWidth="1"/>
    <col min="1031" max="1031" width="8.85546875" customWidth="1"/>
    <col min="1032" max="1032" width="5.28515625" customWidth="1"/>
    <col min="1033" max="1033" width="5.5703125" customWidth="1"/>
    <col min="1034" max="1034" width="5.7109375" customWidth="1"/>
    <col min="1035" max="1035" width="4.85546875" customWidth="1"/>
    <col min="1036" max="1036" width="5.5703125" customWidth="1"/>
    <col min="1037" max="1037" width="5" customWidth="1"/>
    <col min="1038" max="1038" width="5.140625" customWidth="1"/>
    <col min="1039" max="1039" width="5.42578125" customWidth="1"/>
    <col min="1040" max="1040" width="4.7109375" customWidth="1"/>
    <col min="1041" max="1041" width="5" customWidth="1"/>
    <col min="1042" max="1042" width="5.85546875" customWidth="1"/>
    <col min="1043" max="1044" width="5.7109375" customWidth="1"/>
    <col min="1045" max="1045" width="5.28515625" customWidth="1"/>
    <col min="1046" max="1046" width="10.85546875" customWidth="1"/>
    <col min="1047" max="1047" width="11.140625" customWidth="1"/>
    <col min="1048" max="1048" width="6.7109375" customWidth="1"/>
    <col min="1049" max="1049" width="7.85546875" customWidth="1"/>
    <col min="1050" max="1050" width="6.42578125" customWidth="1"/>
    <col min="1052" max="1052" width="10.42578125" customWidth="1"/>
    <col min="1053" max="1053" width="6.140625" customWidth="1"/>
    <col min="1054" max="1056" width="8.85546875" customWidth="1"/>
    <col min="1057" max="1057" width="5.85546875" customWidth="1"/>
    <col min="1058" max="1058" width="6.42578125" customWidth="1"/>
    <col min="1059" max="1059" width="6" customWidth="1"/>
    <col min="1060" max="1060" width="5.5703125" customWidth="1"/>
    <col min="1061" max="1061" width="6" customWidth="1"/>
    <col min="1062" max="1062" width="5.5703125" customWidth="1"/>
    <col min="1063" max="1064" width="6" customWidth="1"/>
    <col min="1065" max="1065" width="6.28515625" customWidth="1"/>
    <col min="1066" max="1066" width="8.85546875" customWidth="1"/>
    <col min="1280" max="1280" width="10.5703125" customWidth="1"/>
    <col min="1281" max="1281" width="9.85546875" customWidth="1"/>
    <col min="1282" max="1282" width="13.140625" customWidth="1"/>
    <col min="1283" max="1283" width="16.140625" customWidth="1"/>
    <col min="1284" max="1284" width="5.7109375" customWidth="1"/>
    <col min="1285" max="1285" width="6" customWidth="1"/>
    <col min="1286" max="1286" width="5.5703125" customWidth="1"/>
    <col min="1287" max="1287" width="8.85546875" customWidth="1"/>
    <col min="1288" max="1288" width="5.28515625" customWidth="1"/>
    <col min="1289" max="1289" width="5.5703125" customWidth="1"/>
    <col min="1290" max="1290" width="5.7109375" customWidth="1"/>
    <col min="1291" max="1291" width="4.85546875" customWidth="1"/>
    <col min="1292" max="1292" width="5.5703125" customWidth="1"/>
    <col min="1293" max="1293" width="5" customWidth="1"/>
    <col min="1294" max="1294" width="5.140625" customWidth="1"/>
    <col min="1295" max="1295" width="5.42578125" customWidth="1"/>
    <col min="1296" max="1296" width="4.7109375" customWidth="1"/>
    <col min="1297" max="1297" width="5" customWidth="1"/>
    <col min="1298" max="1298" width="5.85546875" customWidth="1"/>
    <col min="1299" max="1300" width="5.7109375" customWidth="1"/>
    <col min="1301" max="1301" width="5.28515625" customWidth="1"/>
    <col min="1302" max="1302" width="10.85546875" customWidth="1"/>
    <col min="1303" max="1303" width="11.140625" customWidth="1"/>
    <col min="1304" max="1304" width="6.7109375" customWidth="1"/>
    <col min="1305" max="1305" width="7.85546875" customWidth="1"/>
    <col min="1306" max="1306" width="6.42578125" customWidth="1"/>
    <col min="1308" max="1308" width="10.42578125" customWidth="1"/>
    <col min="1309" max="1309" width="6.140625" customWidth="1"/>
    <col min="1310" max="1312" width="8.85546875" customWidth="1"/>
    <col min="1313" max="1313" width="5.85546875" customWidth="1"/>
    <col min="1314" max="1314" width="6.42578125" customWidth="1"/>
    <col min="1315" max="1315" width="6" customWidth="1"/>
    <col min="1316" max="1316" width="5.5703125" customWidth="1"/>
    <col min="1317" max="1317" width="6" customWidth="1"/>
    <col min="1318" max="1318" width="5.5703125" customWidth="1"/>
    <col min="1319" max="1320" width="6" customWidth="1"/>
    <col min="1321" max="1321" width="6.28515625" customWidth="1"/>
    <col min="1322" max="1322" width="8.85546875" customWidth="1"/>
    <col min="1536" max="1536" width="10.5703125" customWidth="1"/>
    <col min="1537" max="1537" width="9.85546875" customWidth="1"/>
    <col min="1538" max="1538" width="13.140625" customWidth="1"/>
    <col min="1539" max="1539" width="16.140625" customWidth="1"/>
    <col min="1540" max="1540" width="5.7109375" customWidth="1"/>
    <col min="1541" max="1541" width="6" customWidth="1"/>
    <col min="1542" max="1542" width="5.5703125" customWidth="1"/>
    <col min="1543" max="1543" width="8.85546875" customWidth="1"/>
    <col min="1544" max="1544" width="5.28515625" customWidth="1"/>
    <col min="1545" max="1545" width="5.5703125" customWidth="1"/>
    <col min="1546" max="1546" width="5.7109375" customWidth="1"/>
    <col min="1547" max="1547" width="4.85546875" customWidth="1"/>
    <col min="1548" max="1548" width="5.5703125" customWidth="1"/>
    <col min="1549" max="1549" width="5" customWidth="1"/>
    <col min="1550" max="1550" width="5.140625" customWidth="1"/>
    <col min="1551" max="1551" width="5.42578125" customWidth="1"/>
    <col min="1552" max="1552" width="4.7109375" customWidth="1"/>
    <col min="1553" max="1553" width="5" customWidth="1"/>
    <col min="1554" max="1554" width="5.85546875" customWidth="1"/>
    <col min="1555" max="1556" width="5.7109375" customWidth="1"/>
    <col min="1557" max="1557" width="5.28515625" customWidth="1"/>
    <col min="1558" max="1558" width="10.85546875" customWidth="1"/>
    <col min="1559" max="1559" width="11.140625" customWidth="1"/>
    <col min="1560" max="1560" width="6.7109375" customWidth="1"/>
    <col min="1561" max="1561" width="7.85546875" customWidth="1"/>
    <col min="1562" max="1562" width="6.42578125" customWidth="1"/>
    <col min="1564" max="1564" width="10.42578125" customWidth="1"/>
    <col min="1565" max="1565" width="6.140625" customWidth="1"/>
    <col min="1566" max="1568" width="8.85546875" customWidth="1"/>
    <col min="1569" max="1569" width="5.85546875" customWidth="1"/>
    <col min="1570" max="1570" width="6.42578125" customWidth="1"/>
    <col min="1571" max="1571" width="6" customWidth="1"/>
    <col min="1572" max="1572" width="5.5703125" customWidth="1"/>
    <col min="1573" max="1573" width="6" customWidth="1"/>
    <col min="1574" max="1574" width="5.5703125" customWidth="1"/>
    <col min="1575" max="1576" width="6" customWidth="1"/>
    <col min="1577" max="1577" width="6.28515625" customWidth="1"/>
    <col min="1578" max="1578" width="8.85546875" customWidth="1"/>
    <col min="1792" max="1792" width="10.5703125" customWidth="1"/>
    <col min="1793" max="1793" width="9.85546875" customWidth="1"/>
    <col min="1794" max="1794" width="13.140625" customWidth="1"/>
    <col min="1795" max="1795" width="16.140625" customWidth="1"/>
    <col min="1796" max="1796" width="5.7109375" customWidth="1"/>
    <col min="1797" max="1797" width="6" customWidth="1"/>
    <col min="1798" max="1798" width="5.5703125" customWidth="1"/>
    <col min="1799" max="1799" width="8.85546875" customWidth="1"/>
    <col min="1800" max="1800" width="5.28515625" customWidth="1"/>
    <col min="1801" max="1801" width="5.5703125" customWidth="1"/>
    <col min="1802" max="1802" width="5.7109375" customWidth="1"/>
    <col min="1803" max="1803" width="4.85546875" customWidth="1"/>
    <col min="1804" max="1804" width="5.5703125" customWidth="1"/>
    <col min="1805" max="1805" width="5" customWidth="1"/>
    <col min="1806" max="1806" width="5.140625" customWidth="1"/>
    <col min="1807" max="1807" width="5.42578125" customWidth="1"/>
    <col min="1808" max="1808" width="4.7109375" customWidth="1"/>
    <col min="1809" max="1809" width="5" customWidth="1"/>
    <col min="1810" max="1810" width="5.85546875" customWidth="1"/>
    <col min="1811" max="1812" width="5.7109375" customWidth="1"/>
    <col min="1813" max="1813" width="5.28515625" customWidth="1"/>
    <col min="1814" max="1814" width="10.85546875" customWidth="1"/>
    <col min="1815" max="1815" width="11.140625" customWidth="1"/>
    <col min="1816" max="1816" width="6.7109375" customWidth="1"/>
    <col min="1817" max="1817" width="7.85546875" customWidth="1"/>
    <col min="1818" max="1818" width="6.42578125" customWidth="1"/>
    <col min="1820" max="1820" width="10.42578125" customWidth="1"/>
    <col min="1821" max="1821" width="6.140625" customWidth="1"/>
    <col min="1822" max="1824" width="8.85546875" customWidth="1"/>
    <col min="1825" max="1825" width="5.85546875" customWidth="1"/>
    <col min="1826" max="1826" width="6.42578125" customWidth="1"/>
    <col min="1827" max="1827" width="6" customWidth="1"/>
    <col min="1828" max="1828" width="5.5703125" customWidth="1"/>
    <col min="1829" max="1829" width="6" customWidth="1"/>
    <col min="1830" max="1830" width="5.5703125" customWidth="1"/>
    <col min="1831" max="1832" width="6" customWidth="1"/>
    <col min="1833" max="1833" width="6.28515625" customWidth="1"/>
    <col min="1834" max="1834" width="8.85546875" customWidth="1"/>
    <col min="2048" max="2048" width="10.5703125" customWidth="1"/>
    <col min="2049" max="2049" width="9.85546875" customWidth="1"/>
    <col min="2050" max="2050" width="13.140625" customWidth="1"/>
    <col min="2051" max="2051" width="16.140625" customWidth="1"/>
    <col min="2052" max="2052" width="5.7109375" customWidth="1"/>
    <col min="2053" max="2053" width="6" customWidth="1"/>
    <col min="2054" max="2054" width="5.5703125" customWidth="1"/>
    <col min="2055" max="2055" width="8.85546875" customWidth="1"/>
    <col min="2056" max="2056" width="5.28515625" customWidth="1"/>
    <col min="2057" max="2057" width="5.5703125" customWidth="1"/>
    <col min="2058" max="2058" width="5.7109375" customWidth="1"/>
    <col min="2059" max="2059" width="4.85546875" customWidth="1"/>
    <col min="2060" max="2060" width="5.5703125" customWidth="1"/>
    <col min="2061" max="2061" width="5" customWidth="1"/>
    <col min="2062" max="2062" width="5.140625" customWidth="1"/>
    <col min="2063" max="2063" width="5.42578125" customWidth="1"/>
    <col min="2064" max="2064" width="4.7109375" customWidth="1"/>
    <col min="2065" max="2065" width="5" customWidth="1"/>
    <col min="2066" max="2066" width="5.85546875" customWidth="1"/>
    <col min="2067" max="2068" width="5.7109375" customWidth="1"/>
    <col min="2069" max="2069" width="5.28515625" customWidth="1"/>
    <col min="2070" max="2070" width="10.85546875" customWidth="1"/>
    <col min="2071" max="2071" width="11.140625" customWidth="1"/>
    <col min="2072" max="2072" width="6.7109375" customWidth="1"/>
    <col min="2073" max="2073" width="7.85546875" customWidth="1"/>
    <col min="2074" max="2074" width="6.42578125" customWidth="1"/>
    <col min="2076" max="2076" width="10.42578125" customWidth="1"/>
    <col min="2077" max="2077" width="6.140625" customWidth="1"/>
    <col min="2078" max="2080" width="8.85546875" customWidth="1"/>
    <col min="2081" max="2081" width="5.85546875" customWidth="1"/>
    <col min="2082" max="2082" width="6.42578125" customWidth="1"/>
    <col min="2083" max="2083" width="6" customWidth="1"/>
    <col min="2084" max="2084" width="5.5703125" customWidth="1"/>
    <col min="2085" max="2085" width="6" customWidth="1"/>
    <col min="2086" max="2086" width="5.5703125" customWidth="1"/>
    <col min="2087" max="2088" width="6" customWidth="1"/>
    <col min="2089" max="2089" width="6.28515625" customWidth="1"/>
    <col min="2090" max="2090" width="8.85546875" customWidth="1"/>
    <col min="2304" max="2304" width="10.5703125" customWidth="1"/>
    <col min="2305" max="2305" width="9.85546875" customWidth="1"/>
    <col min="2306" max="2306" width="13.140625" customWidth="1"/>
    <col min="2307" max="2307" width="16.140625" customWidth="1"/>
    <col min="2308" max="2308" width="5.7109375" customWidth="1"/>
    <col min="2309" max="2309" width="6" customWidth="1"/>
    <col min="2310" max="2310" width="5.5703125" customWidth="1"/>
    <col min="2311" max="2311" width="8.85546875" customWidth="1"/>
    <col min="2312" max="2312" width="5.28515625" customWidth="1"/>
    <col min="2313" max="2313" width="5.5703125" customWidth="1"/>
    <col min="2314" max="2314" width="5.7109375" customWidth="1"/>
    <col min="2315" max="2315" width="4.85546875" customWidth="1"/>
    <col min="2316" max="2316" width="5.5703125" customWidth="1"/>
    <col min="2317" max="2317" width="5" customWidth="1"/>
    <col min="2318" max="2318" width="5.140625" customWidth="1"/>
    <col min="2319" max="2319" width="5.42578125" customWidth="1"/>
    <col min="2320" max="2320" width="4.7109375" customWidth="1"/>
    <col min="2321" max="2321" width="5" customWidth="1"/>
    <col min="2322" max="2322" width="5.85546875" customWidth="1"/>
    <col min="2323" max="2324" width="5.7109375" customWidth="1"/>
    <col min="2325" max="2325" width="5.28515625" customWidth="1"/>
    <col min="2326" max="2326" width="10.85546875" customWidth="1"/>
    <col min="2327" max="2327" width="11.140625" customWidth="1"/>
    <col min="2328" max="2328" width="6.7109375" customWidth="1"/>
    <col min="2329" max="2329" width="7.85546875" customWidth="1"/>
    <col min="2330" max="2330" width="6.42578125" customWidth="1"/>
    <col min="2332" max="2332" width="10.42578125" customWidth="1"/>
    <col min="2333" max="2333" width="6.140625" customWidth="1"/>
    <col min="2334" max="2336" width="8.85546875" customWidth="1"/>
    <col min="2337" max="2337" width="5.85546875" customWidth="1"/>
    <col min="2338" max="2338" width="6.42578125" customWidth="1"/>
    <col min="2339" max="2339" width="6" customWidth="1"/>
    <col min="2340" max="2340" width="5.5703125" customWidth="1"/>
    <col min="2341" max="2341" width="6" customWidth="1"/>
    <col min="2342" max="2342" width="5.5703125" customWidth="1"/>
    <col min="2343" max="2344" width="6" customWidth="1"/>
    <col min="2345" max="2345" width="6.28515625" customWidth="1"/>
    <col min="2346" max="2346" width="8.85546875" customWidth="1"/>
    <col min="2560" max="2560" width="10.5703125" customWidth="1"/>
    <col min="2561" max="2561" width="9.85546875" customWidth="1"/>
    <col min="2562" max="2562" width="13.140625" customWidth="1"/>
    <col min="2563" max="2563" width="16.140625" customWidth="1"/>
    <col min="2564" max="2564" width="5.7109375" customWidth="1"/>
    <col min="2565" max="2565" width="6" customWidth="1"/>
    <col min="2566" max="2566" width="5.5703125" customWidth="1"/>
    <col min="2567" max="2567" width="8.85546875" customWidth="1"/>
    <col min="2568" max="2568" width="5.28515625" customWidth="1"/>
    <col min="2569" max="2569" width="5.5703125" customWidth="1"/>
    <col min="2570" max="2570" width="5.7109375" customWidth="1"/>
    <col min="2571" max="2571" width="4.85546875" customWidth="1"/>
    <col min="2572" max="2572" width="5.5703125" customWidth="1"/>
    <col min="2573" max="2573" width="5" customWidth="1"/>
    <col min="2574" max="2574" width="5.140625" customWidth="1"/>
    <col min="2575" max="2575" width="5.42578125" customWidth="1"/>
    <col min="2576" max="2576" width="4.7109375" customWidth="1"/>
    <col min="2577" max="2577" width="5" customWidth="1"/>
    <col min="2578" max="2578" width="5.85546875" customWidth="1"/>
    <col min="2579" max="2580" width="5.7109375" customWidth="1"/>
    <col min="2581" max="2581" width="5.28515625" customWidth="1"/>
    <col min="2582" max="2582" width="10.85546875" customWidth="1"/>
    <col min="2583" max="2583" width="11.140625" customWidth="1"/>
    <col min="2584" max="2584" width="6.7109375" customWidth="1"/>
    <col min="2585" max="2585" width="7.85546875" customWidth="1"/>
    <col min="2586" max="2586" width="6.42578125" customWidth="1"/>
    <col min="2588" max="2588" width="10.42578125" customWidth="1"/>
    <col min="2589" max="2589" width="6.140625" customWidth="1"/>
    <col min="2590" max="2592" width="8.85546875" customWidth="1"/>
    <col min="2593" max="2593" width="5.85546875" customWidth="1"/>
    <col min="2594" max="2594" width="6.42578125" customWidth="1"/>
    <col min="2595" max="2595" width="6" customWidth="1"/>
    <col min="2596" max="2596" width="5.5703125" customWidth="1"/>
    <col min="2597" max="2597" width="6" customWidth="1"/>
    <col min="2598" max="2598" width="5.5703125" customWidth="1"/>
    <col min="2599" max="2600" width="6" customWidth="1"/>
    <col min="2601" max="2601" width="6.28515625" customWidth="1"/>
    <col min="2602" max="2602" width="8.85546875" customWidth="1"/>
    <col min="2816" max="2816" width="10.5703125" customWidth="1"/>
    <col min="2817" max="2817" width="9.85546875" customWidth="1"/>
    <col min="2818" max="2818" width="13.140625" customWidth="1"/>
    <col min="2819" max="2819" width="16.140625" customWidth="1"/>
    <col min="2820" max="2820" width="5.7109375" customWidth="1"/>
    <col min="2821" max="2821" width="6" customWidth="1"/>
    <col min="2822" max="2822" width="5.5703125" customWidth="1"/>
    <col min="2823" max="2823" width="8.85546875" customWidth="1"/>
    <col min="2824" max="2824" width="5.28515625" customWidth="1"/>
    <col min="2825" max="2825" width="5.5703125" customWidth="1"/>
    <col min="2826" max="2826" width="5.7109375" customWidth="1"/>
    <col min="2827" max="2827" width="4.85546875" customWidth="1"/>
    <col min="2828" max="2828" width="5.5703125" customWidth="1"/>
    <col min="2829" max="2829" width="5" customWidth="1"/>
    <col min="2830" max="2830" width="5.140625" customWidth="1"/>
    <col min="2831" max="2831" width="5.42578125" customWidth="1"/>
    <col min="2832" max="2832" width="4.7109375" customWidth="1"/>
    <col min="2833" max="2833" width="5" customWidth="1"/>
    <col min="2834" max="2834" width="5.85546875" customWidth="1"/>
    <col min="2835" max="2836" width="5.7109375" customWidth="1"/>
    <col min="2837" max="2837" width="5.28515625" customWidth="1"/>
    <col min="2838" max="2838" width="10.85546875" customWidth="1"/>
    <col min="2839" max="2839" width="11.140625" customWidth="1"/>
    <col min="2840" max="2840" width="6.7109375" customWidth="1"/>
    <col min="2841" max="2841" width="7.85546875" customWidth="1"/>
    <col min="2842" max="2842" width="6.42578125" customWidth="1"/>
    <col min="2844" max="2844" width="10.42578125" customWidth="1"/>
    <col min="2845" max="2845" width="6.140625" customWidth="1"/>
    <col min="2846" max="2848" width="8.85546875" customWidth="1"/>
    <col min="2849" max="2849" width="5.85546875" customWidth="1"/>
    <col min="2850" max="2850" width="6.42578125" customWidth="1"/>
    <col min="2851" max="2851" width="6" customWidth="1"/>
    <col min="2852" max="2852" width="5.5703125" customWidth="1"/>
    <col min="2853" max="2853" width="6" customWidth="1"/>
    <col min="2854" max="2854" width="5.5703125" customWidth="1"/>
    <col min="2855" max="2856" width="6" customWidth="1"/>
    <col min="2857" max="2857" width="6.28515625" customWidth="1"/>
    <col min="2858" max="2858" width="8.85546875" customWidth="1"/>
    <col min="3072" max="3072" width="10.5703125" customWidth="1"/>
    <col min="3073" max="3073" width="9.85546875" customWidth="1"/>
    <col min="3074" max="3074" width="13.140625" customWidth="1"/>
    <col min="3075" max="3075" width="16.140625" customWidth="1"/>
    <col min="3076" max="3076" width="5.7109375" customWidth="1"/>
    <col min="3077" max="3077" width="6" customWidth="1"/>
    <col min="3078" max="3078" width="5.5703125" customWidth="1"/>
    <col min="3079" max="3079" width="8.85546875" customWidth="1"/>
    <col min="3080" max="3080" width="5.28515625" customWidth="1"/>
    <col min="3081" max="3081" width="5.5703125" customWidth="1"/>
    <col min="3082" max="3082" width="5.7109375" customWidth="1"/>
    <col min="3083" max="3083" width="4.85546875" customWidth="1"/>
    <col min="3084" max="3084" width="5.5703125" customWidth="1"/>
    <col min="3085" max="3085" width="5" customWidth="1"/>
    <col min="3086" max="3086" width="5.140625" customWidth="1"/>
    <col min="3087" max="3087" width="5.42578125" customWidth="1"/>
    <col min="3088" max="3088" width="4.7109375" customWidth="1"/>
    <col min="3089" max="3089" width="5" customWidth="1"/>
    <col min="3090" max="3090" width="5.85546875" customWidth="1"/>
    <col min="3091" max="3092" width="5.7109375" customWidth="1"/>
    <col min="3093" max="3093" width="5.28515625" customWidth="1"/>
    <col min="3094" max="3094" width="10.85546875" customWidth="1"/>
    <col min="3095" max="3095" width="11.140625" customWidth="1"/>
    <col min="3096" max="3096" width="6.7109375" customWidth="1"/>
    <col min="3097" max="3097" width="7.85546875" customWidth="1"/>
    <col min="3098" max="3098" width="6.42578125" customWidth="1"/>
    <col min="3100" max="3100" width="10.42578125" customWidth="1"/>
    <col min="3101" max="3101" width="6.140625" customWidth="1"/>
    <col min="3102" max="3104" width="8.85546875" customWidth="1"/>
    <col min="3105" max="3105" width="5.85546875" customWidth="1"/>
    <col min="3106" max="3106" width="6.42578125" customWidth="1"/>
    <col min="3107" max="3107" width="6" customWidth="1"/>
    <col min="3108" max="3108" width="5.5703125" customWidth="1"/>
    <col min="3109" max="3109" width="6" customWidth="1"/>
    <col min="3110" max="3110" width="5.5703125" customWidth="1"/>
    <col min="3111" max="3112" width="6" customWidth="1"/>
    <col min="3113" max="3113" width="6.28515625" customWidth="1"/>
    <col min="3114" max="3114" width="8.85546875" customWidth="1"/>
    <col min="3328" max="3328" width="10.5703125" customWidth="1"/>
    <col min="3329" max="3329" width="9.85546875" customWidth="1"/>
    <col min="3330" max="3330" width="13.140625" customWidth="1"/>
    <col min="3331" max="3331" width="16.140625" customWidth="1"/>
    <col min="3332" max="3332" width="5.7109375" customWidth="1"/>
    <col min="3333" max="3333" width="6" customWidth="1"/>
    <col min="3334" max="3334" width="5.5703125" customWidth="1"/>
    <col min="3335" max="3335" width="8.85546875" customWidth="1"/>
    <col min="3336" max="3336" width="5.28515625" customWidth="1"/>
    <col min="3337" max="3337" width="5.5703125" customWidth="1"/>
    <col min="3338" max="3338" width="5.7109375" customWidth="1"/>
    <col min="3339" max="3339" width="4.85546875" customWidth="1"/>
    <col min="3340" max="3340" width="5.5703125" customWidth="1"/>
    <col min="3341" max="3341" width="5" customWidth="1"/>
    <col min="3342" max="3342" width="5.140625" customWidth="1"/>
    <col min="3343" max="3343" width="5.42578125" customWidth="1"/>
    <col min="3344" max="3344" width="4.7109375" customWidth="1"/>
    <col min="3345" max="3345" width="5" customWidth="1"/>
    <col min="3346" max="3346" width="5.85546875" customWidth="1"/>
    <col min="3347" max="3348" width="5.7109375" customWidth="1"/>
    <col min="3349" max="3349" width="5.28515625" customWidth="1"/>
    <col min="3350" max="3350" width="10.85546875" customWidth="1"/>
    <col min="3351" max="3351" width="11.140625" customWidth="1"/>
    <col min="3352" max="3352" width="6.7109375" customWidth="1"/>
    <col min="3353" max="3353" width="7.85546875" customWidth="1"/>
    <col min="3354" max="3354" width="6.42578125" customWidth="1"/>
    <col min="3356" max="3356" width="10.42578125" customWidth="1"/>
    <col min="3357" max="3357" width="6.140625" customWidth="1"/>
    <col min="3358" max="3360" width="8.85546875" customWidth="1"/>
    <col min="3361" max="3361" width="5.85546875" customWidth="1"/>
    <col min="3362" max="3362" width="6.42578125" customWidth="1"/>
    <col min="3363" max="3363" width="6" customWidth="1"/>
    <col min="3364" max="3364" width="5.5703125" customWidth="1"/>
    <col min="3365" max="3365" width="6" customWidth="1"/>
    <col min="3366" max="3366" width="5.5703125" customWidth="1"/>
    <col min="3367" max="3368" width="6" customWidth="1"/>
    <col min="3369" max="3369" width="6.28515625" customWidth="1"/>
    <col min="3370" max="3370" width="8.85546875" customWidth="1"/>
    <col min="3584" max="3584" width="10.5703125" customWidth="1"/>
    <col min="3585" max="3585" width="9.85546875" customWidth="1"/>
    <col min="3586" max="3586" width="13.140625" customWidth="1"/>
    <col min="3587" max="3587" width="16.140625" customWidth="1"/>
    <col min="3588" max="3588" width="5.7109375" customWidth="1"/>
    <col min="3589" max="3589" width="6" customWidth="1"/>
    <col min="3590" max="3590" width="5.5703125" customWidth="1"/>
    <col min="3591" max="3591" width="8.85546875" customWidth="1"/>
    <col min="3592" max="3592" width="5.28515625" customWidth="1"/>
    <col min="3593" max="3593" width="5.5703125" customWidth="1"/>
    <col min="3594" max="3594" width="5.7109375" customWidth="1"/>
    <col min="3595" max="3595" width="4.85546875" customWidth="1"/>
    <col min="3596" max="3596" width="5.5703125" customWidth="1"/>
    <col min="3597" max="3597" width="5" customWidth="1"/>
    <col min="3598" max="3598" width="5.140625" customWidth="1"/>
    <col min="3599" max="3599" width="5.42578125" customWidth="1"/>
    <col min="3600" max="3600" width="4.7109375" customWidth="1"/>
    <col min="3601" max="3601" width="5" customWidth="1"/>
    <col min="3602" max="3602" width="5.85546875" customWidth="1"/>
    <col min="3603" max="3604" width="5.7109375" customWidth="1"/>
    <col min="3605" max="3605" width="5.28515625" customWidth="1"/>
    <col min="3606" max="3606" width="10.85546875" customWidth="1"/>
    <col min="3607" max="3607" width="11.140625" customWidth="1"/>
    <col min="3608" max="3608" width="6.7109375" customWidth="1"/>
    <col min="3609" max="3609" width="7.85546875" customWidth="1"/>
    <col min="3610" max="3610" width="6.42578125" customWidth="1"/>
    <col min="3612" max="3612" width="10.42578125" customWidth="1"/>
    <col min="3613" max="3613" width="6.140625" customWidth="1"/>
    <col min="3614" max="3616" width="8.85546875" customWidth="1"/>
    <col min="3617" max="3617" width="5.85546875" customWidth="1"/>
    <col min="3618" max="3618" width="6.42578125" customWidth="1"/>
    <col min="3619" max="3619" width="6" customWidth="1"/>
    <col min="3620" max="3620" width="5.5703125" customWidth="1"/>
    <col min="3621" max="3621" width="6" customWidth="1"/>
    <col min="3622" max="3622" width="5.5703125" customWidth="1"/>
    <col min="3623" max="3624" width="6" customWidth="1"/>
    <col min="3625" max="3625" width="6.28515625" customWidth="1"/>
    <col min="3626" max="3626" width="8.85546875" customWidth="1"/>
    <col min="3840" max="3840" width="10.5703125" customWidth="1"/>
    <col min="3841" max="3841" width="9.85546875" customWidth="1"/>
    <col min="3842" max="3842" width="13.140625" customWidth="1"/>
    <col min="3843" max="3843" width="16.140625" customWidth="1"/>
    <col min="3844" max="3844" width="5.7109375" customWidth="1"/>
    <col min="3845" max="3845" width="6" customWidth="1"/>
    <col min="3846" max="3846" width="5.5703125" customWidth="1"/>
    <col min="3847" max="3847" width="8.85546875" customWidth="1"/>
    <col min="3848" max="3848" width="5.28515625" customWidth="1"/>
    <col min="3849" max="3849" width="5.5703125" customWidth="1"/>
    <col min="3850" max="3850" width="5.7109375" customWidth="1"/>
    <col min="3851" max="3851" width="4.85546875" customWidth="1"/>
    <col min="3852" max="3852" width="5.5703125" customWidth="1"/>
    <col min="3853" max="3853" width="5" customWidth="1"/>
    <col min="3854" max="3854" width="5.140625" customWidth="1"/>
    <col min="3855" max="3855" width="5.42578125" customWidth="1"/>
    <col min="3856" max="3856" width="4.7109375" customWidth="1"/>
    <col min="3857" max="3857" width="5" customWidth="1"/>
    <col min="3858" max="3858" width="5.85546875" customWidth="1"/>
    <col min="3859" max="3860" width="5.7109375" customWidth="1"/>
    <col min="3861" max="3861" width="5.28515625" customWidth="1"/>
    <col min="3862" max="3862" width="10.85546875" customWidth="1"/>
    <col min="3863" max="3863" width="11.140625" customWidth="1"/>
    <col min="3864" max="3864" width="6.7109375" customWidth="1"/>
    <col min="3865" max="3865" width="7.85546875" customWidth="1"/>
    <col min="3866" max="3866" width="6.42578125" customWidth="1"/>
    <col min="3868" max="3868" width="10.42578125" customWidth="1"/>
    <col min="3869" max="3869" width="6.140625" customWidth="1"/>
    <col min="3870" max="3872" width="8.85546875" customWidth="1"/>
    <col min="3873" max="3873" width="5.85546875" customWidth="1"/>
    <col min="3874" max="3874" width="6.42578125" customWidth="1"/>
    <col min="3875" max="3875" width="6" customWidth="1"/>
    <col min="3876" max="3876" width="5.5703125" customWidth="1"/>
    <col min="3877" max="3877" width="6" customWidth="1"/>
    <col min="3878" max="3878" width="5.5703125" customWidth="1"/>
    <col min="3879" max="3880" width="6" customWidth="1"/>
    <col min="3881" max="3881" width="6.28515625" customWidth="1"/>
    <col min="3882" max="3882" width="8.85546875" customWidth="1"/>
    <col min="4096" max="4096" width="10.5703125" customWidth="1"/>
    <col min="4097" max="4097" width="9.85546875" customWidth="1"/>
    <col min="4098" max="4098" width="13.140625" customWidth="1"/>
    <col min="4099" max="4099" width="16.140625" customWidth="1"/>
    <col min="4100" max="4100" width="5.7109375" customWidth="1"/>
    <col min="4101" max="4101" width="6" customWidth="1"/>
    <col min="4102" max="4102" width="5.5703125" customWidth="1"/>
    <col min="4103" max="4103" width="8.85546875" customWidth="1"/>
    <col min="4104" max="4104" width="5.28515625" customWidth="1"/>
    <col min="4105" max="4105" width="5.5703125" customWidth="1"/>
    <col min="4106" max="4106" width="5.7109375" customWidth="1"/>
    <col min="4107" max="4107" width="4.85546875" customWidth="1"/>
    <col min="4108" max="4108" width="5.5703125" customWidth="1"/>
    <col min="4109" max="4109" width="5" customWidth="1"/>
    <col min="4110" max="4110" width="5.140625" customWidth="1"/>
    <col min="4111" max="4111" width="5.42578125" customWidth="1"/>
    <col min="4112" max="4112" width="4.7109375" customWidth="1"/>
    <col min="4113" max="4113" width="5" customWidth="1"/>
    <col min="4114" max="4114" width="5.85546875" customWidth="1"/>
    <col min="4115" max="4116" width="5.7109375" customWidth="1"/>
    <col min="4117" max="4117" width="5.28515625" customWidth="1"/>
    <col min="4118" max="4118" width="10.85546875" customWidth="1"/>
    <col min="4119" max="4119" width="11.140625" customWidth="1"/>
    <col min="4120" max="4120" width="6.7109375" customWidth="1"/>
    <col min="4121" max="4121" width="7.85546875" customWidth="1"/>
    <col min="4122" max="4122" width="6.42578125" customWidth="1"/>
    <col min="4124" max="4124" width="10.42578125" customWidth="1"/>
    <col min="4125" max="4125" width="6.140625" customWidth="1"/>
    <col min="4126" max="4128" width="8.85546875" customWidth="1"/>
    <col min="4129" max="4129" width="5.85546875" customWidth="1"/>
    <col min="4130" max="4130" width="6.42578125" customWidth="1"/>
    <col min="4131" max="4131" width="6" customWidth="1"/>
    <col min="4132" max="4132" width="5.5703125" customWidth="1"/>
    <col min="4133" max="4133" width="6" customWidth="1"/>
    <col min="4134" max="4134" width="5.5703125" customWidth="1"/>
    <col min="4135" max="4136" width="6" customWidth="1"/>
    <col min="4137" max="4137" width="6.28515625" customWidth="1"/>
    <col min="4138" max="4138" width="8.85546875" customWidth="1"/>
    <col min="4352" max="4352" width="10.5703125" customWidth="1"/>
    <col min="4353" max="4353" width="9.85546875" customWidth="1"/>
    <col min="4354" max="4354" width="13.140625" customWidth="1"/>
    <col min="4355" max="4355" width="16.140625" customWidth="1"/>
    <col min="4356" max="4356" width="5.7109375" customWidth="1"/>
    <col min="4357" max="4357" width="6" customWidth="1"/>
    <col min="4358" max="4358" width="5.5703125" customWidth="1"/>
    <col min="4359" max="4359" width="8.85546875" customWidth="1"/>
    <col min="4360" max="4360" width="5.28515625" customWidth="1"/>
    <col min="4361" max="4361" width="5.5703125" customWidth="1"/>
    <col min="4362" max="4362" width="5.7109375" customWidth="1"/>
    <col min="4363" max="4363" width="4.85546875" customWidth="1"/>
    <col min="4364" max="4364" width="5.5703125" customWidth="1"/>
    <col min="4365" max="4365" width="5" customWidth="1"/>
    <col min="4366" max="4366" width="5.140625" customWidth="1"/>
    <col min="4367" max="4367" width="5.42578125" customWidth="1"/>
    <col min="4368" max="4368" width="4.7109375" customWidth="1"/>
    <col min="4369" max="4369" width="5" customWidth="1"/>
    <col min="4370" max="4370" width="5.85546875" customWidth="1"/>
    <col min="4371" max="4372" width="5.7109375" customWidth="1"/>
    <col min="4373" max="4373" width="5.28515625" customWidth="1"/>
    <col min="4374" max="4374" width="10.85546875" customWidth="1"/>
    <col min="4375" max="4375" width="11.140625" customWidth="1"/>
    <col min="4376" max="4376" width="6.7109375" customWidth="1"/>
    <col min="4377" max="4377" width="7.85546875" customWidth="1"/>
    <col min="4378" max="4378" width="6.42578125" customWidth="1"/>
    <col min="4380" max="4380" width="10.42578125" customWidth="1"/>
    <col min="4381" max="4381" width="6.140625" customWidth="1"/>
    <col min="4382" max="4384" width="8.85546875" customWidth="1"/>
    <col min="4385" max="4385" width="5.85546875" customWidth="1"/>
    <col min="4386" max="4386" width="6.42578125" customWidth="1"/>
    <col min="4387" max="4387" width="6" customWidth="1"/>
    <col min="4388" max="4388" width="5.5703125" customWidth="1"/>
    <col min="4389" max="4389" width="6" customWidth="1"/>
    <col min="4390" max="4390" width="5.5703125" customWidth="1"/>
    <col min="4391" max="4392" width="6" customWidth="1"/>
    <col min="4393" max="4393" width="6.28515625" customWidth="1"/>
    <col min="4394" max="4394" width="8.85546875" customWidth="1"/>
    <col min="4608" max="4608" width="10.5703125" customWidth="1"/>
    <col min="4609" max="4609" width="9.85546875" customWidth="1"/>
    <col min="4610" max="4610" width="13.140625" customWidth="1"/>
    <col min="4611" max="4611" width="16.140625" customWidth="1"/>
    <col min="4612" max="4612" width="5.7109375" customWidth="1"/>
    <col min="4613" max="4613" width="6" customWidth="1"/>
    <col min="4614" max="4614" width="5.5703125" customWidth="1"/>
    <col min="4615" max="4615" width="8.85546875" customWidth="1"/>
    <col min="4616" max="4616" width="5.28515625" customWidth="1"/>
    <col min="4617" max="4617" width="5.5703125" customWidth="1"/>
    <col min="4618" max="4618" width="5.7109375" customWidth="1"/>
    <col min="4619" max="4619" width="4.85546875" customWidth="1"/>
    <col min="4620" max="4620" width="5.5703125" customWidth="1"/>
    <col min="4621" max="4621" width="5" customWidth="1"/>
    <col min="4622" max="4622" width="5.140625" customWidth="1"/>
    <col min="4623" max="4623" width="5.42578125" customWidth="1"/>
    <col min="4624" max="4624" width="4.7109375" customWidth="1"/>
    <col min="4625" max="4625" width="5" customWidth="1"/>
    <col min="4626" max="4626" width="5.85546875" customWidth="1"/>
    <col min="4627" max="4628" width="5.7109375" customWidth="1"/>
    <col min="4629" max="4629" width="5.28515625" customWidth="1"/>
    <col min="4630" max="4630" width="10.85546875" customWidth="1"/>
    <col min="4631" max="4631" width="11.140625" customWidth="1"/>
    <col min="4632" max="4632" width="6.7109375" customWidth="1"/>
    <col min="4633" max="4633" width="7.85546875" customWidth="1"/>
    <col min="4634" max="4634" width="6.42578125" customWidth="1"/>
    <col min="4636" max="4636" width="10.42578125" customWidth="1"/>
    <col min="4637" max="4637" width="6.140625" customWidth="1"/>
    <col min="4638" max="4640" width="8.85546875" customWidth="1"/>
    <col min="4641" max="4641" width="5.85546875" customWidth="1"/>
    <col min="4642" max="4642" width="6.42578125" customWidth="1"/>
    <col min="4643" max="4643" width="6" customWidth="1"/>
    <col min="4644" max="4644" width="5.5703125" customWidth="1"/>
    <col min="4645" max="4645" width="6" customWidth="1"/>
    <col min="4646" max="4646" width="5.5703125" customWidth="1"/>
    <col min="4647" max="4648" width="6" customWidth="1"/>
    <col min="4649" max="4649" width="6.28515625" customWidth="1"/>
    <col min="4650" max="4650" width="8.85546875" customWidth="1"/>
    <col min="4864" max="4864" width="10.5703125" customWidth="1"/>
    <col min="4865" max="4865" width="9.85546875" customWidth="1"/>
    <col min="4866" max="4866" width="13.140625" customWidth="1"/>
    <col min="4867" max="4867" width="16.140625" customWidth="1"/>
    <col min="4868" max="4868" width="5.7109375" customWidth="1"/>
    <col min="4869" max="4869" width="6" customWidth="1"/>
    <col min="4870" max="4870" width="5.5703125" customWidth="1"/>
    <col min="4871" max="4871" width="8.85546875" customWidth="1"/>
    <col min="4872" max="4872" width="5.28515625" customWidth="1"/>
    <col min="4873" max="4873" width="5.5703125" customWidth="1"/>
    <col min="4874" max="4874" width="5.7109375" customWidth="1"/>
    <col min="4875" max="4875" width="4.85546875" customWidth="1"/>
    <col min="4876" max="4876" width="5.5703125" customWidth="1"/>
    <col min="4877" max="4877" width="5" customWidth="1"/>
    <col min="4878" max="4878" width="5.140625" customWidth="1"/>
    <col min="4879" max="4879" width="5.42578125" customWidth="1"/>
    <col min="4880" max="4880" width="4.7109375" customWidth="1"/>
    <col min="4881" max="4881" width="5" customWidth="1"/>
    <col min="4882" max="4882" width="5.85546875" customWidth="1"/>
    <col min="4883" max="4884" width="5.7109375" customWidth="1"/>
    <col min="4885" max="4885" width="5.28515625" customWidth="1"/>
    <col min="4886" max="4886" width="10.85546875" customWidth="1"/>
    <col min="4887" max="4887" width="11.140625" customWidth="1"/>
    <col min="4888" max="4888" width="6.7109375" customWidth="1"/>
    <col min="4889" max="4889" width="7.85546875" customWidth="1"/>
    <col min="4890" max="4890" width="6.42578125" customWidth="1"/>
    <col min="4892" max="4892" width="10.42578125" customWidth="1"/>
    <col min="4893" max="4893" width="6.140625" customWidth="1"/>
    <col min="4894" max="4896" width="8.85546875" customWidth="1"/>
    <col min="4897" max="4897" width="5.85546875" customWidth="1"/>
    <col min="4898" max="4898" width="6.42578125" customWidth="1"/>
    <col min="4899" max="4899" width="6" customWidth="1"/>
    <col min="4900" max="4900" width="5.5703125" customWidth="1"/>
    <col min="4901" max="4901" width="6" customWidth="1"/>
    <col min="4902" max="4902" width="5.5703125" customWidth="1"/>
    <col min="4903" max="4904" width="6" customWidth="1"/>
    <col min="4905" max="4905" width="6.28515625" customWidth="1"/>
    <col min="4906" max="4906" width="8.85546875" customWidth="1"/>
    <col min="5120" max="5120" width="10.5703125" customWidth="1"/>
    <col min="5121" max="5121" width="9.85546875" customWidth="1"/>
    <col min="5122" max="5122" width="13.140625" customWidth="1"/>
    <col min="5123" max="5123" width="16.140625" customWidth="1"/>
    <col min="5124" max="5124" width="5.7109375" customWidth="1"/>
    <col min="5125" max="5125" width="6" customWidth="1"/>
    <col min="5126" max="5126" width="5.5703125" customWidth="1"/>
    <col min="5127" max="5127" width="8.85546875" customWidth="1"/>
    <col min="5128" max="5128" width="5.28515625" customWidth="1"/>
    <col min="5129" max="5129" width="5.5703125" customWidth="1"/>
    <col min="5130" max="5130" width="5.7109375" customWidth="1"/>
    <col min="5131" max="5131" width="4.85546875" customWidth="1"/>
    <col min="5132" max="5132" width="5.5703125" customWidth="1"/>
    <col min="5133" max="5133" width="5" customWidth="1"/>
    <col min="5134" max="5134" width="5.140625" customWidth="1"/>
    <col min="5135" max="5135" width="5.42578125" customWidth="1"/>
    <col min="5136" max="5136" width="4.7109375" customWidth="1"/>
    <col min="5137" max="5137" width="5" customWidth="1"/>
    <col min="5138" max="5138" width="5.85546875" customWidth="1"/>
    <col min="5139" max="5140" width="5.7109375" customWidth="1"/>
    <col min="5141" max="5141" width="5.28515625" customWidth="1"/>
    <col min="5142" max="5142" width="10.85546875" customWidth="1"/>
    <col min="5143" max="5143" width="11.140625" customWidth="1"/>
    <col min="5144" max="5144" width="6.7109375" customWidth="1"/>
    <col min="5145" max="5145" width="7.85546875" customWidth="1"/>
    <col min="5146" max="5146" width="6.42578125" customWidth="1"/>
    <col min="5148" max="5148" width="10.42578125" customWidth="1"/>
    <col min="5149" max="5149" width="6.140625" customWidth="1"/>
    <col min="5150" max="5152" width="8.85546875" customWidth="1"/>
    <col min="5153" max="5153" width="5.85546875" customWidth="1"/>
    <col min="5154" max="5154" width="6.42578125" customWidth="1"/>
    <col min="5155" max="5155" width="6" customWidth="1"/>
    <col min="5156" max="5156" width="5.5703125" customWidth="1"/>
    <col min="5157" max="5157" width="6" customWidth="1"/>
    <col min="5158" max="5158" width="5.5703125" customWidth="1"/>
    <col min="5159" max="5160" width="6" customWidth="1"/>
    <col min="5161" max="5161" width="6.28515625" customWidth="1"/>
    <col min="5162" max="5162" width="8.85546875" customWidth="1"/>
    <col min="5376" max="5376" width="10.5703125" customWidth="1"/>
    <col min="5377" max="5377" width="9.85546875" customWidth="1"/>
    <col min="5378" max="5378" width="13.140625" customWidth="1"/>
    <col min="5379" max="5379" width="16.140625" customWidth="1"/>
    <col min="5380" max="5380" width="5.7109375" customWidth="1"/>
    <col min="5381" max="5381" width="6" customWidth="1"/>
    <col min="5382" max="5382" width="5.5703125" customWidth="1"/>
    <col min="5383" max="5383" width="8.85546875" customWidth="1"/>
    <col min="5384" max="5384" width="5.28515625" customWidth="1"/>
    <col min="5385" max="5385" width="5.5703125" customWidth="1"/>
    <col min="5386" max="5386" width="5.7109375" customWidth="1"/>
    <col min="5387" max="5387" width="4.85546875" customWidth="1"/>
    <col min="5388" max="5388" width="5.5703125" customWidth="1"/>
    <col min="5389" max="5389" width="5" customWidth="1"/>
    <col min="5390" max="5390" width="5.140625" customWidth="1"/>
    <col min="5391" max="5391" width="5.42578125" customWidth="1"/>
    <col min="5392" max="5392" width="4.7109375" customWidth="1"/>
    <col min="5393" max="5393" width="5" customWidth="1"/>
    <col min="5394" max="5394" width="5.85546875" customWidth="1"/>
    <col min="5395" max="5396" width="5.7109375" customWidth="1"/>
    <col min="5397" max="5397" width="5.28515625" customWidth="1"/>
    <col min="5398" max="5398" width="10.85546875" customWidth="1"/>
    <col min="5399" max="5399" width="11.140625" customWidth="1"/>
    <col min="5400" max="5400" width="6.7109375" customWidth="1"/>
    <col min="5401" max="5401" width="7.85546875" customWidth="1"/>
    <col min="5402" max="5402" width="6.42578125" customWidth="1"/>
    <col min="5404" max="5404" width="10.42578125" customWidth="1"/>
    <col min="5405" max="5405" width="6.140625" customWidth="1"/>
    <col min="5406" max="5408" width="8.85546875" customWidth="1"/>
    <col min="5409" max="5409" width="5.85546875" customWidth="1"/>
    <col min="5410" max="5410" width="6.42578125" customWidth="1"/>
    <col min="5411" max="5411" width="6" customWidth="1"/>
    <col min="5412" max="5412" width="5.5703125" customWidth="1"/>
    <col min="5413" max="5413" width="6" customWidth="1"/>
    <col min="5414" max="5414" width="5.5703125" customWidth="1"/>
    <col min="5415" max="5416" width="6" customWidth="1"/>
    <col min="5417" max="5417" width="6.28515625" customWidth="1"/>
    <col min="5418" max="5418" width="8.85546875" customWidth="1"/>
    <col min="5632" max="5632" width="10.5703125" customWidth="1"/>
    <col min="5633" max="5633" width="9.85546875" customWidth="1"/>
    <col min="5634" max="5634" width="13.140625" customWidth="1"/>
    <col min="5635" max="5635" width="16.140625" customWidth="1"/>
    <col min="5636" max="5636" width="5.7109375" customWidth="1"/>
    <col min="5637" max="5637" width="6" customWidth="1"/>
    <col min="5638" max="5638" width="5.5703125" customWidth="1"/>
    <col min="5639" max="5639" width="8.85546875" customWidth="1"/>
    <col min="5640" max="5640" width="5.28515625" customWidth="1"/>
    <col min="5641" max="5641" width="5.5703125" customWidth="1"/>
    <col min="5642" max="5642" width="5.7109375" customWidth="1"/>
    <col min="5643" max="5643" width="4.85546875" customWidth="1"/>
    <col min="5644" max="5644" width="5.5703125" customWidth="1"/>
    <col min="5645" max="5645" width="5" customWidth="1"/>
    <col min="5646" max="5646" width="5.140625" customWidth="1"/>
    <col min="5647" max="5647" width="5.42578125" customWidth="1"/>
    <col min="5648" max="5648" width="4.7109375" customWidth="1"/>
    <col min="5649" max="5649" width="5" customWidth="1"/>
    <col min="5650" max="5650" width="5.85546875" customWidth="1"/>
    <col min="5651" max="5652" width="5.7109375" customWidth="1"/>
    <col min="5653" max="5653" width="5.28515625" customWidth="1"/>
    <col min="5654" max="5654" width="10.85546875" customWidth="1"/>
    <col min="5655" max="5655" width="11.140625" customWidth="1"/>
    <col min="5656" max="5656" width="6.7109375" customWidth="1"/>
    <col min="5657" max="5657" width="7.85546875" customWidth="1"/>
    <col min="5658" max="5658" width="6.42578125" customWidth="1"/>
    <col min="5660" max="5660" width="10.42578125" customWidth="1"/>
    <col min="5661" max="5661" width="6.140625" customWidth="1"/>
    <col min="5662" max="5664" width="8.85546875" customWidth="1"/>
    <col min="5665" max="5665" width="5.85546875" customWidth="1"/>
    <col min="5666" max="5666" width="6.42578125" customWidth="1"/>
    <col min="5667" max="5667" width="6" customWidth="1"/>
    <col min="5668" max="5668" width="5.5703125" customWidth="1"/>
    <col min="5669" max="5669" width="6" customWidth="1"/>
    <col min="5670" max="5670" width="5.5703125" customWidth="1"/>
    <col min="5671" max="5672" width="6" customWidth="1"/>
    <col min="5673" max="5673" width="6.28515625" customWidth="1"/>
    <col min="5674" max="5674" width="8.85546875" customWidth="1"/>
    <col min="5888" max="5888" width="10.5703125" customWidth="1"/>
    <col min="5889" max="5889" width="9.85546875" customWidth="1"/>
    <col min="5890" max="5890" width="13.140625" customWidth="1"/>
    <col min="5891" max="5891" width="16.140625" customWidth="1"/>
    <col min="5892" max="5892" width="5.7109375" customWidth="1"/>
    <col min="5893" max="5893" width="6" customWidth="1"/>
    <col min="5894" max="5894" width="5.5703125" customWidth="1"/>
    <col min="5895" max="5895" width="8.85546875" customWidth="1"/>
    <col min="5896" max="5896" width="5.28515625" customWidth="1"/>
    <col min="5897" max="5897" width="5.5703125" customWidth="1"/>
    <col min="5898" max="5898" width="5.7109375" customWidth="1"/>
    <col min="5899" max="5899" width="4.85546875" customWidth="1"/>
    <col min="5900" max="5900" width="5.5703125" customWidth="1"/>
    <col min="5901" max="5901" width="5" customWidth="1"/>
    <col min="5902" max="5902" width="5.140625" customWidth="1"/>
    <col min="5903" max="5903" width="5.42578125" customWidth="1"/>
    <col min="5904" max="5904" width="4.7109375" customWidth="1"/>
    <col min="5905" max="5905" width="5" customWidth="1"/>
    <col min="5906" max="5906" width="5.85546875" customWidth="1"/>
    <col min="5907" max="5908" width="5.7109375" customWidth="1"/>
    <col min="5909" max="5909" width="5.28515625" customWidth="1"/>
    <col min="5910" max="5910" width="10.85546875" customWidth="1"/>
    <col min="5911" max="5911" width="11.140625" customWidth="1"/>
    <col min="5912" max="5912" width="6.7109375" customWidth="1"/>
    <col min="5913" max="5913" width="7.85546875" customWidth="1"/>
    <col min="5914" max="5914" width="6.42578125" customWidth="1"/>
    <col min="5916" max="5916" width="10.42578125" customWidth="1"/>
    <col min="5917" max="5917" width="6.140625" customWidth="1"/>
    <col min="5918" max="5920" width="8.85546875" customWidth="1"/>
    <col min="5921" max="5921" width="5.85546875" customWidth="1"/>
    <col min="5922" max="5922" width="6.42578125" customWidth="1"/>
    <col min="5923" max="5923" width="6" customWidth="1"/>
    <col min="5924" max="5924" width="5.5703125" customWidth="1"/>
    <col min="5925" max="5925" width="6" customWidth="1"/>
    <col min="5926" max="5926" width="5.5703125" customWidth="1"/>
    <col min="5927" max="5928" width="6" customWidth="1"/>
    <col min="5929" max="5929" width="6.28515625" customWidth="1"/>
    <col min="5930" max="5930" width="8.85546875" customWidth="1"/>
    <col min="6144" max="6144" width="10.5703125" customWidth="1"/>
    <col min="6145" max="6145" width="9.85546875" customWidth="1"/>
    <col min="6146" max="6146" width="13.140625" customWidth="1"/>
    <col min="6147" max="6147" width="16.140625" customWidth="1"/>
    <col min="6148" max="6148" width="5.7109375" customWidth="1"/>
    <col min="6149" max="6149" width="6" customWidth="1"/>
    <col min="6150" max="6150" width="5.5703125" customWidth="1"/>
    <col min="6151" max="6151" width="8.85546875" customWidth="1"/>
    <col min="6152" max="6152" width="5.28515625" customWidth="1"/>
    <col min="6153" max="6153" width="5.5703125" customWidth="1"/>
    <col min="6154" max="6154" width="5.7109375" customWidth="1"/>
    <col min="6155" max="6155" width="4.85546875" customWidth="1"/>
    <col min="6156" max="6156" width="5.5703125" customWidth="1"/>
    <col min="6157" max="6157" width="5" customWidth="1"/>
    <col min="6158" max="6158" width="5.140625" customWidth="1"/>
    <col min="6159" max="6159" width="5.42578125" customWidth="1"/>
    <col min="6160" max="6160" width="4.7109375" customWidth="1"/>
    <col min="6161" max="6161" width="5" customWidth="1"/>
    <col min="6162" max="6162" width="5.85546875" customWidth="1"/>
    <col min="6163" max="6164" width="5.7109375" customWidth="1"/>
    <col min="6165" max="6165" width="5.28515625" customWidth="1"/>
    <col min="6166" max="6166" width="10.85546875" customWidth="1"/>
    <col min="6167" max="6167" width="11.140625" customWidth="1"/>
    <col min="6168" max="6168" width="6.7109375" customWidth="1"/>
    <col min="6169" max="6169" width="7.85546875" customWidth="1"/>
    <col min="6170" max="6170" width="6.42578125" customWidth="1"/>
    <col min="6172" max="6172" width="10.42578125" customWidth="1"/>
    <col min="6173" max="6173" width="6.140625" customWidth="1"/>
    <col min="6174" max="6176" width="8.85546875" customWidth="1"/>
    <col min="6177" max="6177" width="5.85546875" customWidth="1"/>
    <col min="6178" max="6178" width="6.42578125" customWidth="1"/>
    <col min="6179" max="6179" width="6" customWidth="1"/>
    <col min="6180" max="6180" width="5.5703125" customWidth="1"/>
    <col min="6181" max="6181" width="6" customWidth="1"/>
    <col min="6182" max="6182" width="5.5703125" customWidth="1"/>
    <col min="6183" max="6184" width="6" customWidth="1"/>
    <col min="6185" max="6185" width="6.28515625" customWidth="1"/>
    <col min="6186" max="6186" width="8.85546875" customWidth="1"/>
    <col min="6400" max="6400" width="10.5703125" customWidth="1"/>
    <col min="6401" max="6401" width="9.85546875" customWidth="1"/>
    <col min="6402" max="6402" width="13.140625" customWidth="1"/>
    <col min="6403" max="6403" width="16.140625" customWidth="1"/>
    <col min="6404" max="6404" width="5.7109375" customWidth="1"/>
    <col min="6405" max="6405" width="6" customWidth="1"/>
    <col min="6406" max="6406" width="5.5703125" customWidth="1"/>
    <col min="6407" max="6407" width="8.85546875" customWidth="1"/>
    <col min="6408" max="6408" width="5.28515625" customWidth="1"/>
    <col min="6409" max="6409" width="5.5703125" customWidth="1"/>
    <col min="6410" max="6410" width="5.7109375" customWidth="1"/>
    <col min="6411" max="6411" width="4.85546875" customWidth="1"/>
    <col min="6412" max="6412" width="5.5703125" customWidth="1"/>
    <col min="6413" max="6413" width="5" customWidth="1"/>
    <col min="6414" max="6414" width="5.140625" customWidth="1"/>
    <col min="6415" max="6415" width="5.42578125" customWidth="1"/>
    <col min="6416" max="6416" width="4.7109375" customWidth="1"/>
    <col min="6417" max="6417" width="5" customWidth="1"/>
    <col min="6418" max="6418" width="5.85546875" customWidth="1"/>
    <col min="6419" max="6420" width="5.7109375" customWidth="1"/>
    <col min="6421" max="6421" width="5.28515625" customWidth="1"/>
    <col min="6422" max="6422" width="10.85546875" customWidth="1"/>
    <col min="6423" max="6423" width="11.140625" customWidth="1"/>
    <col min="6424" max="6424" width="6.7109375" customWidth="1"/>
    <col min="6425" max="6425" width="7.85546875" customWidth="1"/>
    <col min="6426" max="6426" width="6.42578125" customWidth="1"/>
    <col min="6428" max="6428" width="10.42578125" customWidth="1"/>
    <col min="6429" max="6429" width="6.140625" customWidth="1"/>
    <col min="6430" max="6432" width="8.85546875" customWidth="1"/>
    <col min="6433" max="6433" width="5.85546875" customWidth="1"/>
    <col min="6434" max="6434" width="6.42578125" customWidth="1"/>
    <col min="6435" max="6435" width="6" customWidth="1"/>
    <col min="6436" max="6436" width="5.5703125" customWidth="1"/>
    <col min="6437" max="6437" width="6" customWidth="1"/>
    <col min="6438" max="6438" width="5.5703125" customWidth="1"/>
    <col min="6439" max="6440" width="6" customWidth="1"/>
    <col min="6441" max="6441" width="6.28515625" customWidth="1"/>
    <col min="6442" max="6442" width="8.85546875" customWidth="1"/>
    <col min="6656" max="6656" width="10.5703125" customWidth="1"/>
    <col min="6657" max="6657" width="9.85546875" customWidth="1"/>
    <col min="6658" max="6658" width="13.140625" customWidth="1"/>
    <col min="6659" max="6659" width="16.140625" customWidth="1"/>
    <col min="6660" max="6660" width="5.7109375" customWidth="1"/>
    <col min="6661" max="6661" width="6" customWidth="1"/>
    <col min="6662" max="6662" width="5.5703125" customWidth="1"/>
    <col min="6663" max="6663" width="8.85546875" customWidth="1"/>
    <col min="6664" max="6664" width="5.28515625" customWidth="1"/>
    <col min="6665" max="6665" width="5.5703125" customWidth="1"/>
    <col min="6666" max="6666" width="5.7109375" customWidth="1"/>
    <col min="6667" max="6667" width="4.85546875" customWidth="1"/>
    <col min="6668" max="6668" width="5.5703125" customWidth="1"/>
    <col min="6669" max="6669" width="5" customWidth="1"/>
    <col min="6670" max="6670" width="5.140625" customWidth="1"/>
    <col min="6671" max="6671" width="5.42578125" customWidth="1"/>
    <col min="6672" max="6672" width="4.7109375" customWidth="1"/>
    <col min="6673" max="6673" width="5" customWidth="1"/>
    <col min="6674" max="6674" width="5.85546875" customWidth="1"/>
    <col min="6675" max="6676" width="5.7109375" customWidth="1"/>
    <col min="6677" max="6677" width="5.28515625" customWidth="1"/>
    <col min="6678" max="6678" width="10.85546875" customWidth="1"/>
    <col min="6679" max="6679" width="11.140625" customWidth="1"/>
    <col min="6680" max="6680" width="6.7109375" customWidth="1"/>
    <col min="6681" max="6681" width="7.85546875" customWidth="1"/>
    <col min="6682" max="6682" width="6.42578125" customWidth="1"/>
    <col min="6684" max="6684" width="10.42578125" customWidth="1"/>
    <col min="6685" max="6685" width="6.140625" customWidth="1"/>
    <col min="6686" max="6688" width="8.85546875" customWidth="1"/>
    <col min="6689" max="6689" width="5.85546875" customWidth="1"/>
    <col min="6690" max="6690" width="6.42578125" customWidth="1"/>
    <col min="6691" max="6691" width="6" customWidth="1"/>
    <col min="6692" max="6692" width="5.5703125" customWidth="1"/>
    <col min="6693" max="6693" width="6" customWidth="1"/>
    <col min="6694" max="6694" width="5.5703125" customWidth="1"/>
    <col min="6695" max="6696" width="6" customWidth="1"/>
    <col min="6697" max="6697" width="6.28515625" customWidth="1"/>
    <col min="6698" max="6698" width="8.85546875" customWidth="1"/>
    <col min="6912" max="6912" width="10.5703125" customWidth="1"/>
    <col min="6913" max="6913" width="9.85546875" customWidth="1"/>
    <col min="6914" max="6914" width="13.140625" customWidth="1"/>
    <col min="6915" max="6915" width="16.140625" customWidth="1"/>
    <col min="6916" max="6916" width="5.7109375" customWidth="1"/>
    <col min="6917" max="6917" width="6" customWidth="1"/>
    <col min="6918" max="6918" width="5.5703125" customWidth="1"/>
    <col min="6919" max="6919" width="8.85546875" customWidth="1"/>
    <col min="6920" max="6920" width="5.28515625" customWidth="1"/>
    <col min="6921" max="6921" width="5.5703125" customWidth="1"/>
    <col min="6922" max="6922" width="5.7109375" customWidth="1"/>
    <col min="6923" max="6923" width="4.85546875" customWidth="1"/>
    <col min="6924" max="6924" width="5.5703125" customWidth="1"/>
    <col min="6925" max="6925" width="5" customWidth="1"/>
    <col min="6926" max="6926" width="5.140625" customWidth="1"/>
    <col min="6927" max="6927" width="5.42578125" customWidth="1"/>
    <col min="6928" max="6928" width="4.7109375" customWidth="1"/>
    <col min="6929" max="6929" width="5" customWidth="1"/>
    <col min="6930" max="6930" width="5.85546875" customWidth="1"/>
    <col min="6931" max="6932" width="5.7109375" customWidth="1"/>
    <col min="6933" max="6933" width="5.28515625" customWidth="1"/>
    <col min="6934" max="6934" width="10.85546875" customWidth="1"/>
    <col min="6935" max="6935" width="11.140625" customWidth="1"/>
    <col min="6936" max="6936" width="6.7109375" customWidth="1"/>
    <col min="6937" max="6937" width="7.85546875" customWidth="1"/>
    <col min="6938" max="6938" width="6.42578125" customWidth="1"/>
    <col min="6940" max="6940" width="10.42578125" customWidth="1"/>
    <col min="6941" max="6941" width="6.140625" customWidth="1"/>
    <col min="6942" max="6944" width="8.85546875" customWidth="1"/>
    <col min="6945" max="6945" width="5.85546875" customWidth="1"/>
    <col min="6946" max="6946" width="6.42578125" customWidth="1"/>
    <col min="6947" max="6947" width="6" customWidth="1"/>
    <col min="6948" max="6948" width="5.5703125" customWidth="1"/>
    <col min="6949" max="6949" width="6" customWidth="1"/>
    <col min="6950" max="6950" width="5.5703125" customWidth="1"/>
    <col min="6951" max="6952" width="6" customWidth="1"/>
    <col min="6953" max="6953" width="6.28515625" customWidth="1"/>
    <col min="6954" max="6954" width="8.85546875" customWidth="1"/>
    <col min="7168" max="7168" width="10.5703125" customWidth="1"/>
    <col min="7169" max="7169" width="9.85546875" customWidth="1"/>
    <col min="7170" max="7170" width="13.140625" customWidth="1"/>
    <col min="7171" max="7171" width="16.140625" customWidth="1"/>
    <col min="7172" max="7172" width="5.7109375" customWidth="1"/>
    <col min="7173" max="7173" width="6" customWidth="1"/>
    <col min="7174" max="7174" width="5.5703125" customWidth="1"/>
    <col min="7175" max="7175" width="8.85546875" customWidth="1"/>
    <col min="7176" max="7176" width="5.28515625" customWidth="1"/>
    <col min="7177" max="7177" width="5.5703125" customWidth="1"/>
    <col min="7178" max="7178" width="5.7109375" customWidth="1"/>
    <col min="7179" max="7179" width="4.85546875" customWidth="1"/>
    <col min="7180" max="7180" width="5.5703125" customWidth="1"/>
    <col min="7181" max="7181" width="5" customWidth="1"/>
    <col min="7182" max="7182" width="5.140625" customWidth="1"/>
    <col min="7183" max="7183" width="5.42578125" customWidth="1"/>
    <col min="7184" max="7184" width="4.7109375" customWidth="1"/>
    <col min="7185" max="7185" width="5" customWidth="1"/>
    <col min="7186" max="7186" width="5.85546875" customWidth="1"/>
    <col min="7187" max="7188" width="5.7109375" customWidth="1"/>
    <col min="7189" max="7189" width="5.28515625" customWidth="1"/>
    <col min="7190" max="7190" width="10.85546875" customWidth="1"/>
    <col min="7191" max="7191" width="11.140625" customWidth="1"/>
    <col min="7192" max="7192" width="6.7109375" customWidth="1"/>
    <col min="7193" max="7193" width="7.85546875" customWidth="1"/>
    <col min="7194" max="7194" width="6.42578125" customWidth="1"/>
    <col min="7196" max="7196" width="10.42578125" customWidth="1"/>
    <col min="7197" max="7197" width="6.140625" customWidth="1"/>
    <col min="7198" max="7200" width="8.85546875" customWidth="1"/>
    <col min="7201" max="7201" width="5.85546875" customWidth="1"/>
    <col min="7202" max="7202" width="6.42578125" customWidth="1"/>
    <col min="7203" max="7203" width="6" customWidth="1"/>
    <col min="7204" max="7204" width="5.5703125" customWidth="1"/>
    <col min="7205" max="7205" width="6" customWidth="1"/>
    <col min="7206" max="7206" width="5.5703125" customWidth="1"/>
    <col min="7207" max="7208" width="6" customWidth="1"/>
    <col min="7209" max="7209" width="6.28515625" customWidth="1"/>
    <col min="7210" max="7210" width="8.85546875" customWidth="1"/>
    <col min="7424" max="7424" width="10.5703125" customWidth="1"/>
    <col min="7425" max="7425" width="9.85546875" customWidth="1"/>
    <col min="7426" max="7426" width="13.140625" customWidth="1"/>
    <col min="7427" max="7427" width="16.140625" customWidth="1"/>
    <col min="7428" max="7428" width="5.7109375" customWidth="1"/>
    <col min="7429" max="7429" width="6" customWidth="1"/>
    <col min="7430" max="7430" width="5.5703125" customWidth="1"/>
    <col min="7431" max="7431" width="8.85546875" customWidth="1"/>
    <col min="7432" max="7432" width="5.28515625" customWidth="1"/>
    <col min="7433" max="7433" width="5.5703125" customWidth="1"/>
    <col min="7434" max="7434" width="5.7109375" customWidth="1"/>
    <col min="7435" max="7435" width="4.85546875" customWidth="1"/>
    <col min="7436" max="7436" width="5.5703125" customWidth="1"/>
    <col min="7437" max="7437" width="5" customWidth="1"/>
    <col min="7438" max="7438" width="5.140625" customWidth="1"/>
    <col min="7439" max="7439" width="5.42578125" customWidth="1"/>
    <col min="7440" max="7440" width="4.7109375" customWidth="1"/>
    <col min="7441" max="7441" width="5" customWidth="1"/>
    <col min="7442" max="7442" width="5.85546875" customWidth="1"/>
    <col min="7443" max="7444" width="5.7109375" customWidth="1"/>
    <col min="7445" max="7445" width="5.28515625" customWidth="1"/>
    <col min="7446" max="7446" width="10.85546875" customWidth="1"/>
    <col min="7447" max="7447" width="11.140625" customWidth="1"/>
    <col min="7448" max="7448" width="6.7109375" customWidth="1"/>
    <col min="7449" max="7449" width="7.85546875" customWidth="1"/>
    <col min="7450" max="7450" width="6.42578125" customWidth="1"/>
    <col min="7452" max="7452" width="10.42578125" customWidth="1"/>
    <col min="7453" max="7453" width="6.140625" customWidth="1"/>
    <col min="7454" max="7456" width="8.85546875" customWidth="1"/>
    <col min="7457" max="7457" width="5.85546875" customWidth="1"/>
    <col min="7458" max="7458" width="6.42578125" customWidth="1"/>
    <col min="7459" max="7459" width="6" customWidth="1"/>
    <col min="7460" max="7460" width="5.5703125" customWidth="1"/>
    <col min="7461" max="7461" width="6" customWidth="1"/>
    <col min="7462" max="7462" width="5.5703125" customWidth="1"/>
    <col min="7463" max="7464" width="6" customWidth="1"/>
    <col min="7465" max="7465" width="6.28515625" customWidth="1"/>
    <col min="7466" max="7466" width="8.85546875" customWidth="1"/>
    <col min="7680" max="7680" width="10.5703125" customWidth="1"/>
    <col min="7681" max="7681" width="9.85546875" customWidth="1"/>
    <col min="7682" max="7682" width="13.140625" customWidth="1"/>
    <col min="7683" max="7683" width="16.140625" customWidth="1"/>
    <col min="7684" max="7684" width="5.7109375" customWidth="1"/>
    <col min="7685" max="7685" width="6" customWidth="1"/>
    <col min="7686" max="7686" width="5.5703125" customWidth="1"/>
    <col min="7687" max="7687" width="8.85546875" customWidth="1"/>
    <col min="7688" max="7688" width="5.28515625" customWidth="1"/>
    <col min="7689" max="7689" width="5.5703125" customWidth="1"/>
    <col min="7690" max="7690" width="5.7109375" customWidth="1"/>
    <col min="7691" max="7691" width="4.85546875" customWidth="1"/>
    <col min="7692" max="7692" width="5.5703125" customWidth="1"/>
    <col min="7693" max="7693" width="5" customWidth="1"/>
    <col min="7694" max="7694" width="5.140625" customWidth="1"/>
    <col min="7695" max="7695" width="5.42578125" customWidth="1"/>
    <col min="7696" max="7696" width="4.7109375" customWidth="1"/>
    <col min="7697" max="7697" width="5" customWidth="1"/>
    <col min="7698" max="7698" width="5.85546875" customWidth="1"/>
    <col min="7699" max="7700" width="5.7109375" customWidth="1"/>
    <col min="7701" max="7701" width="5.28515625" customWidth="1"/>
    <col min="7702" max="7702" width="10.85546875" customWidth="1"/>
    <col min="7703" max="7703" width="11.140625" customWidth="1"/>
    <col min="7704" max="7704" width="6.7109375" customWidth="1"/>
    <col min="7705" max="7705" width="7.85546875" customWidth="1"/>
    <col min="7706" max="7706" width="6.42578125" customWidth="1"/>
    <col min="7708" max="7708" width="10.42578125" customWidth="1"/>
    <col min="7709" max="7709" width="6.140625" customWidth="1"/>
    <col min="7710" max="7712" width="8.85546875" customWidth="1"/>
    <col min="7713" max="7713" width="5.85546875" customWidth="1"/>
    <col min="7714" max="7714" width="6.42578125" customWidth="1"/>
    <col min="7715" max="7715" width="6" customWidth="1"/>
    <col min="7716" max="7716" width="5.5703125" customWidth="1"/>
    <col min="7717" max="7717" width="6" customWidth="1"/>
    <col min="7718" max="7718" width="5.5703125" customWidth="1"/>
    <col min="7719" max="7720" width="6" customWidth="1"/>
    <col min="7721" max="7721" width="6.28515625" customWidth="1"/>
    <col min="7722" max="7722" width="8.85546875" customWidth="1"/>
    <col min="7936" max="7936" width="10.5703125" customWidth="1"/>
    <col min="7937" max="7937" width="9.85546875" customWidth="1"/>
    <col min="7938" max="7938" width="13.140625" customWidth="1"/>
    <col min="7939" max="7939" width="16.140625" customWidth="1"/>
    <col min="7940" max="7940" width="5.7109375" customWidth="1"/>
    <col min="7941" max="7941" width="6" customWidth="1"/>
    <col min="7942" max="7942" width="5.5703125" customWidth="1"/>
    <col min="7943" max="7943" width="8.85546875" customWidth="1"/>
    <col min="7944" max="7944" width="5.28515625" customWidth="1"/>
    <col min="7945" max="7945" width="5.5703125" customWidth="1"/>
    <col min="7946" max="7946" width="5.7109375" customWidth="1"/>
    <col min="7947" max="7947" width="4.85546875" customWidth="1"/>
    <col min="7948" max="7948" width="5.5703125" customWidth="1"/>
    <col min="7949" max="7949" width="5" customWidth="1"/>
    <col min="7950" max="7950" width="5.140625" customWidth="1"/>
    <col min="7951" max="7951" width="5.42578125" customWidth="1"/>
    <col min="7952" max="7952" width="4.7109375" customWidth="1"/>
    <col min="7953" max="7953" width="5" customWidth="1"/>
    <col min="7954" max="7954" width="5.85546875" customWidth="1"/>
    <col min="7955" max="7956" width="5.7109375" customWidth="1"/>
    <col min="7957" max="7957" width="5.28515625" customWidth="1"/>
    <col min="7958" max="7958" width="10.85546875" customWidth="1"/>
    <col min="7959" max="7959" width="11.140625" customWidth="1"/>
    <col min="7960" max="7960" width="6.7109375" customWidth="1"/>
    <col min="7961" max="7961" width="7.85546875" customWidth="1"/>
    <col min="7962" max="7962" width="6.42578125" customWidth="1"/>
    <col min="7964" max="7964" width="10.42578125" customWidth="1"/>
    <col min="7965" max="7965" width="6.140625" customWidth="1"/>
    <col min="7966" max="7968" width="8.85546875" customWidth="1"/>
    <col min="7969" max="7969" width="5.85546875" customWidth="1"/>
    <col min="7970" max="7970" width="6.42578125" customWidth="1"/>
    <col min="7971" max="7971" width="6" customWidth="1"/>
    <col min="7972" max="7972" width="5.5703125" customWidth="1"/>
    <col min="7973" max="7973" width="6" customWidth="1"/>
    <col min="7974" max="7974" width="5.5703125" customWidth="1"/>
    <col min="7975" max="7976" width="6" customWidth="1"/>
    <col min="7977" max="7977" width="6.28515625" customWidth="1"/>
    <col min="7978" max="7978" width="8.85546875" customWidth="1"/>
    <col min="8192" max="8192" width="10.5703125" customWidth="1"/>
    <col min="8193" max="8193" width="9.85546875" customWidth="1"/>
    <col min="8194" max="8194" width="13.140625" customWidth="1"/>
    <col min="8195" max="8195" width="16.140625" customWidth="1"/>
    <col min="8196" max="8196" width="5.7109375" customWidth="1"/>
    <col min="8197" max="8197" width="6" customWidth="1"/>
    <col min="8198" max="8198" width="5.5703125" customWidth="1"/>
    <col min="8199" max="8199" width="8.85546875" customWidth="1"/>
    <col min="8200" max="8200" width="5.28515625" customWidth="1"/>
    <col min="8201" max="8201" width="5.5703125" customWidth="1"/>
    <col min="8202" max="8202" width="5.7109375" customWidth="1"/>
    <col min="8203" max="8203" width="4.85546875" customWidth="1"/>
    <col min="8204" max="8204" width="5.5703125" customWidth="1"/>
    <col min="8205" max="8205" width="5" customWidth="1"/>
    <col min="8206" max="8206" width="5.140625" customWidth="1"/>
    <col min="8207" max="8207" width="5.42578125" customWidth="1"/>
    <col min="8208" max="8208" width="4.7109375" customWidth="1"/>
    <col min="8209" max="8209" width="5" customWidth="1"/>
    <col min="8210" max="8210" width="5.85546875" customWidth="1"/>
    <col min="8211" max="8212" width="5.7109375" customWidth="1"/>
    <col min="8213" max="8213" width="5.28515625" customWidth="1"/>
    <col min="8214" max="8214" width="10.85546875" customWidth="1"/>
    <col min="8215" max="8215" width="11.140625" customWidth="1"/>
    <col min="8216" max="8216" width="6.7109375" customWidth="1"/>
    <col min="8217" max="8217" width="7.85546875" customWidth="1"/>
    <col min="8218" max="8218" width="6.42578125" customWidth="1"/>
    <col min="8220" max="8220" width="10.42578125" customWidth="1"/>
    <col min="8221" max="8221" width="6.140625" customWidth="1"/>
    <col min="8222" max="8224" width="8.85546875" customWidth="1"/>
    <col min="8225" max="8225" width="5.85546875" customWidth="1"/>
    <col min="8226" max="8226" width="6.42578125" customWidth="1"/>
    <col min="8227" max="8227" width="6" customWidth="1"/>
    <col min="8228" max="8228" width="5.5703125" customWidth="1"/>
    <col min="8229" max="8229" width="6" customWidth="1"/>
    <col min="8230" max="8230" width="5.5703125" customWidth="1"/>
    <col min="8231" max="8232" width="6" customWidth="1"/>
    <col min="8233" max="8233" width="6.28515625" customWidth="1"/>
    <col min="8234" max="8234" width="8.85546875" customWidth="1"/>
    <col min="8448" max="8448" width="10.5703125" customWidth="1"/>
    <col min="8449" max="8449" width="9.85546875" customWidth="1"/>
    <col min="8450" max="8450" width="13.140625" customWidth="1"/>
    <col min="8451" max="8451" width="16.140625" customWidth="1"/>
    <col min="8452" max="8452" width="5.7109375" customWidth="1"/>
    <col min="8453" max="8453" width="6" customWidth="1"/>
    <col min="8454" max="8454" width="5.5703125" customWidth="1"/>
    <col min="8455" max="8455" width="8.85546875" customWidth="1"/>
    <col min="8456" max="8456" width="5.28515625" customWidth="1"/>
    <col min="8457" max="8457" width="5.5703125" customWidth="1"/>
    <col min="8458" max="8458" width="5.7109375" customWidth="1"/>
    <col min="8459" max="8459" width="4.85546875" customWidth="1"/>
    <col min="8460" max="8460" width="5.5703125" customWidth="1"/>
    <col min="8461" max="8461" width="5" customWidth="1"/>
    <col min="8462" max="8462" width="5.140625" customWidth="1"/>
    <col min="8463" max="8463" width="5.42578125" customWidth="1"/>
    <col min="8464" max="8464" width="4.7109375" customWidth="1"/>
    <col min="8465" max="8465" width="5" customWidth="1"/>
    <col min="8466" max="8466" width="5.85546875" customWidth="1"/>
    <col min="8467" max="8468" width="5.7109375" customWidth="1"/>
    <col min="8469" max="8469" width="5.28515625" customWidth="1"/>
    <col min="8470" max="8470" width="10.85546875" customWidth="1"/>
    <col min="8471" max="8471" width="11.140625" customWidth="1"/>
    <col min="8472" max="8472" width="6.7109375" customWidth="1"/>
    <col min="8473" max="8473" width="7.85546875" customWidth="1"/>
    <col min="8474" max="8474" width="6.42578125" customWidth="1"/>
    <col min="8476" max="8476" width="10.42578125" customWidth="1"/>
    <col min="8477" max="8477" width="6.140625" customWidth="1"/>
    <col min="8478" max="8480" width="8.85546875" customWidth="1"/>
    <col min="8481" max="8481" width="5.85546875" customWidth="1"/>
    <col min="8482" max="8482" width="6.42578125" customWidth="1"/>
    <col min="8483" max="8483" width="6" customWidth="1"/>
    <col min="8484" max="8484" width="5.5703125" customWidth="1"/>
    <col min="8485" max="8485" width="6" customWidth="1"/>
    <col min="8486" max="8486" width="5.5703125" customWidth="1"/>
    <col min="8487" max="8488" width="6" customWidth="1"/>
    <col min="8489" max="8489" width="6.28515625" customWidth="1"/>
    <col min="8490" max="8490" width="8.85546875" customWidth="1"/>
    <col min="8704" max="8704" width="10.5703125" customWidth="1"/>
    <col min="8705" max="8705" width="9.85546875" customWidth="1"/>
    <col min="8706" max="8706" width="13.140625" customWidth="1"/>
    <col min="8707" max="8707" width="16.140625" customWidth="1"/>
    <col min="8708" max="8708" width="5.7109375" customWidth="1"/>
    <col min="8709" max="8709" width="6" customWidth="1"/>
    <col min="8710" max="8710" width="5.5703125" customWidth="1"/>
    <col min="8711" max="8711" width="8.85546875" customWidth="1"/>
    <col min="8712" max="8712" width="5.28515625" customWidth="1"/>
    <col min="8713" max="8713" width="5.5703125" customWidth="1"/>
    <col min="8714" max="8714" width="5.7109375" customWidth="1"/>
    <col min="8715" max="8715" width="4.85546875" customWidth="1"/>
    <col min="8716" max="8716" width="5.5703125" customWidth="1"/>
    <col min="8717" max="8717" width="5" customWidth="1"/>
    <col min="8718" max="8718" width="5.140625" customWidth="1"/>
    <col min="8719" max="8719" width="5.42578125" customWidth="1"/>
    <col min="8720" max="8720" width="4.7109375" customWidth="1"/>
    <col min="8721" max="8721" width="5" customWidth="1"/>
    <col min="8722" max="8722" width="5.85546875" customWidth="1"/>
    <col min="8723" max="8724" width="5.7109375" customWidth="1"/>
    <col min="8725" max="8725" width="5.28515625" customWidth="1"/>
    <col min="8726" max="8726" width="10.85546875" customWidth="1"/>
    <col min="8727" max="8727" width="11.140625" customWidth="1"/>
    <col min="8728" max="8728" width="6.7109375" customWidth="1"/>
    <col min="8729" max="8729" width="7.85546875" customWidth="1"/>
    <col min="8730" max="8730" width="6.42578125" customWidth="1"/>
    <col min="8732" max="8732" width="10.42578125" customWidth="1"/>
    <col min="8733" max="8733" width="6.140625" customWidth="1"/>
    <col min="8734" max="8736" width="8.85546875" customWidth="1"/>
    <col min="8737" max="8737" width="5.85546875" customWidth="1"/>
    <col min="8738" max="8738" width="6.42578125" customWidth="1"/>
    <col min="8739" max="8739" width="6" customWidth="1"/>
    <col min="8740" max="8740" width="5.5703125" customWidth="1"/>
    <col min="8741" max="8741" width="6" customWidth="1"/>
    <col min="8742" max="8742" width="5.5703125" customWidth="1"/>
    <col min="8743" max="8744" width="6" customWidth="1"/>
    <col min="8745" max="8745" width="6.28515625" customWidth="1"/>
    <col min="8746" max="8746" width="8.85546875" customWidth="1"/>
    <col min="8960" max="8960" width="10.5703125" customWidth="1"/>
    <col min="8961" max="8961" width="9.85546875" customWidth="1"/>
    <col min="8962" max="8962" width="13.140625" customWidth="1"/>
    <col min="8963" max="8963" width="16.140625" customWidth="1"/>
    <col min="8964" max="8964" width="5.7109375" customWidth="1"/>
    <col min="8965" max="8965" width="6" customWidth="1"/>
    <col min="8966" max="8966" width="5.5703125" customWidth="1"/>
    <col min="8967" max="8967" width="8.85546875" customWidth="1"/>
    <col min="8968" max="8968" width="5.28515625" customWidth="1"/>
    <col min="8969" max="8969" width="5.5703125" customWidth="1"/>
    <col min="8970" max="8970" width="5.7109375" customWidth="1"/>
    <col min="8971" max="8971" width="4.85546875" customWidth="1"/>
    <col min="8972" max="8972" width="5.5703125" customWidth="1"/>
    <col min="8973" max="8973" width="5" customWidth="1"/>
    <col min="8974" max="8974" width="5.140625" customWidth="1"/>
    <col min="8975" max="8975" width="5.42578125" customWidth="1"/>
    <col min="8976" max="8976" width="4.7109375" customWidth="1"/>
    <col min="8977" max="8977" width="5" customWidth="1"/>
    <col min="8978" max="8978" width="5.85546875" customWidth="1"/>
    <col min="8979" max="8980" width="5.7109375" customWidth="1"/>
    <col min="8981" max="8981" width="5.28515625" customWidth="1"/>
    <col min="8982" max="8982" width="10.85546875" customWidth="1"/>
    <col min="8983" max="8983" width="11.140625" customWidth="1"/>
    <col min="8984" max="8984" width="6.7109375" customWidth="1"/>
    <col min="8985" max="8985" width="7.85546875" customWidth="1"/>
    <col min="8986" max="8986" width="6.42578125" customWidth="1"/>
    <col min="8988" max="8988" width="10.42578125" customWidth="1"/>
    <col min="8989" max="8989" width="6.140625" customWidth="1"/>
    <col min="8990" max="8992" width="8.85546875" customWidth="1"/>
    <col min="8993" max="8993" width="5.85546875" customWidth="1"/>
    <col min="8994" max="8994" width="6.42578125" customWidth="1"/>
    <col min="8995" max="8995" width="6" customWidth="1"/>
    <col min="8996" max="8996" width="5.5703125" customWidth="1"/>
    <col min="8997" max="8997" width="6" customWidth="1"/>
    <col min="8998" max="8998" width="5.5703125" customWidth="1"/>
    <col min="8999" max="9000" width="6" customWidth="1"/>
    <col min="9001" max="9001" width="6.28515625" customWidth="1"/>
    <col min="9002" max="9002" width="8.85546875" customWidth="1"/>
    <col min="9216" max="9216" width="10.5703125" customWidth="1"/>
    <col min="9217" max="9217" width="9.85546875" customWidth="1"/>
    <col min="9218" max="9218" width="13.140625" customWidth="1"/>
    <col min="9219" max="9219" width="16.140625" customWidth="1"/>
    <col min="9220" max="9220" width="5.7109375" customWidth="1"/>
    <col min="9221" max="9221" width="6" customWidth="1"/>
    <col min="9222" max="9222" width="5.5703125" customWidth="1"/>
    <col min="9223" max="9223" width="8.85546875" customWidth="1"/>
    <col min="9224" max="9224" width="5.28515625" customWidth="1"/>
    <col min="9225" max="9225" width="5.5703125" customWidth="1"/>
    <col min="9226" max="9226" width="5.7109375" customWidth="1"/>
    <col min="9227" max="9227" width="4.85546875" customWidth="1"/>
    <col min="9228" max="9228" width="5.5703125" customWidth="1"/>
    <col min="9229" max="9229" width="5" customWidth="1"/>
    <col min="9230" max="9230" width="5.140625" customWidth="1"/>
    <col min="9231" max="9231" width="5.42578125" customWidth="1"/>
    <col min="9232" max="9232" width="4.7109375" customWidth="1"/>
    <col min="9233" max="9233" width="5" customWidth="1"/>
    <col min="9234" max="9234" width="5.85546875" customWidth="1"/>
    <col min="9235" max="9236" width="5.7109375" customWidth="1"/>
    <col min="9237" max="9237" width="5.28515625" customWidth="1"/>
    <col min="9238" max="9238" width="10.85546875" customWidth="1"/>
    <col min="9239" max="9239" width="11.140625" customWidth="1"/>
    <col min="9240" max="9240" width="6.7109375" customWidth="1"/>
    <col min="9241" max="9241" width="7.85546875" customWidth="1"/>
    <col min="9242" max="9242" width="6.42578125" customWidth="1"/>
    <col min="9244" max="9244" width="10.42578125" customWidth="1"/>
    <col min="9245" max="9245" width="6.140625" customWidth="1"/>
    <col min="9246" max="9248" width="8.85546875" customWidth="1"/>
    <col min="9249" max="9249" width="5.85546875" customWidth="1"/>
    <col min="9250" max="9250" width="6.42578125" customWidth="1"/>
    <col min="9251" max="9251" width="6" customWidth="1"/>
    <col min="9252" max="9252" width="5.5703125" customWidth="1"/>
    <col min="9253" max="9253" width="6" customWidth="1"/>
    <col min="9254" max="9254" width="5.5703125" customWidth="1"/>
    <col min="9255" max="9256" width="6" customWidth="1"/>
    <col min="9257" max="9257" width="6.28515625" customWidth="1"/>
    <col min="9258" max="9258" width="8.85546875" customWidth="1"/>
    <col min="9472" max="9472" width="10.5703125" customWidth="1"/>
    <col min="9473" max="9473" width="9.85546875" customWidth="1"/>
    <col min="9474" max="9474" width="13.140625" customWidth="1"/>
    <col min="9475" max="9475" width="16.140625" customWidth="1"/>
    <col min="9476" max="9476" width="5.7109375" customWidth="1"/>
    <col min="9477" max="9477" width="6" customWidth="1"/>
    <col min="9478" max="9478" width="5.5703125" customWidth="1"/>
    <col min="9479" max="9479" width="8.85546875" customWidth="1"/>
    <col min="9480" max="9480" width="5.28515625" customWidth="1"/>
    <col min="9481" max="9481" width="5.5703125" customWidth="1"/>
    <col min="9482" max="9482" width="5.7109375" customWidth="1"/>
    <col min="9483" max="9483" width="4.85546875" customWidth="1"/>
    <col min="9484" max="9484" width="5.5703125" customWidth="1"/>
    <col min="9485" max="9485" width="5" customWidth="1"/>
    <col min="9486" max="9486" width="5.140625" customWidth="1"/>
    <col min="9487" max="9487" width="5.42578125" customWidth="1"/>
    <col min="9488" max="9488" width="4.7109375" customWidth="1"/>
    <col min="9489" max="9489" width="5" customWidth="1"/>
    <col min="9490" max="9490" width="5.85546875" customWidth="1"/>
    <col min="9491" max="9492" width="5.7109375" customWidth="1"/>
    <col min="9493" max="9493" width="5.28515625" customWidth="1"/>
    <col min="9494" max="9494" width="10.85546875" customWidth="1"/>
    <col min="9495" max="9495" width="11.140625" customWidth="1"/>
    <col min="9496" max="9496" width="6.7109375" customWidth="1"/>
    <col min="9497" max="9497" width="7.85546875" customWidth="1"/>
    <col min="9498" max="9498" width="6.42578125" customWidth="1"/>
    <col min="9500" max="9500" width="10.42578125" customWidth="1"/>
    <col min="9501" max="9501" width="6.140625" customWidth="1"/>
    <col min="9502" max="9504" width="8.85546875" customWidth="1"/>
    <col min="9505" max="9505" width="5.85546875" customWidth="1"/>
    <col min="9506" max="9506" width="6.42578125" customWidth="1"/>
    <col min="9507" max="9507" width="6" customWidth="1"/>
    <col min="9508" max="9508" width="5.5703125" customWidth="1"/>
    <col min="9509" max="9509" width="6" customWidth="1"/>
    <col min="9510" max="9510" width="5.5703125" customWidth="1"/>
    <col min="9511" max="9512" width="6" customWidth="1"/>
    <col min="9513" max="9513" width="6.28515625" customWidth="1"/>
    <col min="9514" max="9514" width="8.85546875" customWidth="1"/>
    <col min="9728" max="9728" width="10.5703125" customWidth="1"/>
    <col min="9729" max="9729" width="9.85546875" customWidth="1"/>
    <col min="9730" max="9730" width="13.140625" customWidth="1"/>
    <col min="9731" max="9731" width="16.140625" customWidth="1"/>
    <col min="9732" max="9732" width="5.7109375" customWidth="1"/>
    <col min="9733" max="9733" width="6" customWidth="1"/>
    <col min="9734" max="9734" width="5.5703125" customWidth="1"/>
    <col min="9735" max="9735" width="8.85546875" customWidth="1"/>
    <col min="9736" max="9736" width="5.28515625" customWidth="1"/>
    <col min="9737" max="9737" width="5.5703125" customWidth="1"/>
    <col min="9738" max="9738" width="5.7109375" customWidth="1"/>
    <col min="9739" max="9739" width="4.85546875" customWidth="1"/>
    <col min="9740" max="9740" width="5.5703125" customWidth="1"/>
    <col min="9741" max="9741" width="5" customWidth="1"/>
    <col min="9742" max="9742" width="5.140625" customWidth="1"/>
    <col min="9743" max="9743" width="5.42578125" customWidth="1"/>
    <col min="9744" max="9744" width="4.7109375" customWidth="1"/>
    <col min="9745" max="9745" width="5" customWidth="1"/>
    <col min="9746" max="9746" width="5.85546875" customWidth="1"/>
    <col min="9747" max="9748" width="5.7109375" customWidth="1"/>
    <col min="9749" max="9749" width="5.28515625" customWidth="1"/>
    <col min="9750" max="9750" width="10.85546875" customWidth="1"/>
    <col min="9751" max="9751" width="11.140625" customWidth="1"/>
    <col min="9752" max="9752" width="6.7109375" customWidth="1"/>
    <col min="9753" max="9753" width="7.85546875" customWidth="1"/>
    <col min="9754" max="9754" width="6.42578125" customWidth="1"/>
    <col min="9756" max="9756" width="10.42578125" customWidth="1"/>
    <col min="9757" max="9757" width="6.140625" customWidth="1"/>
    <col min="9758" max="9760" width="8.85546875" customWidth="1"/>
    <col min="9761" max="9761" width="5.85546875" customWidth="1"/>
    <col min="9762" max="9762" width="6.42578125" customWidth="1"/>
    <col min="9763" max="9763" width="6" customWidth="1"/>
    <col min="9764" max="9764" width="5.5703125" customWidth="1"/>
    <col min="9765" max="9765" width="6" customWidth="1"/>
    <col min="9766" max="9766" width="5.5703125" customWidth="1"/>
    <col min="9767" max="9768" width="6" customWidth="1"/>
    <col min="9769" max="9769" width="6.28515625" customWidth="1"/>
    <col min="9770" max="9770" width="8.85546875" customWidth="1"/>
    <col min="9984" max="9984" width="10.5703125" customWidth="1"/>
    <col min="9985" max="9985" width="9.85546875" customWidth="1"/>
    <col min="9986" max="9986" width="13.140625" customWidth="1"/>
    <col min="9987" max="9987" width="16.140625" customWidth="1"/>
    <col min="9988" max="9988" width="5.7109375" customWidth="1"/>
    <col min="9989" max="9989" width="6" customWidth="1"/>
    <col min="9990" max="9990" width="5.5703125" customWidth="1"/>
    <col min="9991" max="9991" width="8.85546875" customWidth="1"/>
    <col min="9992" max="9992" width="5.28515625" customWidth="1"/>
    <col min="9993" max="9993" width="5.5703125" customWidth="1"/>
    <col min="9994" max="9994" width="5.7109375" customWidth="1"/>
    <col min="9995" max="9995" width="4.85546875" customWidth="1"/>
    <col min="9996" max="9996" width="5.5703125" customWidth="1"/>
    <col min="9997" max="9997" width="5" customWidth="1"/>
    <col min="9998" max="9998" width="5.140625" customWidth="1"/>
    <col min="9999" max="9999" width="5.42578125" customWidth="1"/>
    <col min="10000" max="10000" width="4.7109375" customWidth="1"/>
    <col min="10001" max="10001" width="5" customWidth="1"/>
    <col min="10002" max="10002" width="5.85546875" customWidth="1"/>
    <col min="10003" max="10004" width="5.7109375" customWidth="1"/>
    <col min="10005" max="10005" width="5.28515625" customWidth="1"/>
    <col min="10006" max="10006" width="10.85546875" customWidth="1"/>
    <col min="10007" max="10007" width="11.140625" customWidth="1"/>
    <col min="10008" max="10008" width="6.7109375" customWidth="1"/>
    <col min="10009" max="10009" width="7.85546875" customWidth="1"/>
    <col min="10010" max="10010" width="6.42578125" customWidth="1"/>
    <col min="10012" max="10012" width="10.42578125" customWidth="1"/>
    <col min="10013" max="10013" width="6.140625" customWidth="1"/>
    <col min="10014" max="10016" width="8.85546875" customWidth="1"/>
    <col min="10017" max="10017" width="5.85546875" customWidth="1"/>
    <col min="10018" max="10018" width="6.42578125" customWidth="1"/>
    <col min="10019" max="10019" width="6" customWidth="1"/>
    <col min="10020" max="10020" width="5.5703125" customWidth="1"/>
    <col min="10021" max="10021" width="6" customWidth="1"/>
    <col min="10022" max="10022" width="5.5703125" customWidth="1"/>
    <col min="10023" max="10024" width="6" customWidth="1"/>
    <col min="10025" max="10025" width="6.28515625" customWidth="1"/>
    <col min="10026" max="10026" width="8.85546875" customWidth="1"/>
    <col min="10240" max="10240" width="10.5703125" customWidth="1"/>
    <col min="10241" max="10241" width="9.85546875" customWidth="1"/>
    <col min="10242" max="10242" width="13.140625" customWidth="1"/>
    <col min="10243" max="10243" width="16.140625" customWidth="1"/>
    <col min="10244" max="10244" width="5.7109375" customWidth="1"/>
    <col min="10245" max="10245" width="6" customWidth="1"/>
    <col min="10246" max="10246" width="5.5703125" customWidth="1"/>
    <col min="10247" max="10247" width="8.85546875" customWidth="1"/>
    <col min="10248" max="10248" width="5.28515625" customWidth="1"/>
    <col min="10249" max="10249" width="5.5703125" customWidth="1"/>
    <col min="10250" max="10250" width="5.7109375" customWidth="1"/>
    <col min="10251" max="10251" width="4.85546875" customWidth="1"/>
    <col min="10252" max="10252" width="5.5703125" customWidth="1"/>
    <col min="10253" max="10253" width="5" customWidth="1"/>
    <col min="10254" max="10254" width="5.140625" customWidth="1"/>
    <col min="10255" max="10255" width="5.42578125" customWidth="1"/>
    <col min="10256" max="10256" width="4.7109375" customWidth="1"/>
    <col min="10257" max="10257" width="5" customWidth="1"/>
    <col min="10258" max="10258" width="5.85546875" customWidth="1"/>
    <col min="10259" max="10260" width="5.7109375" customWidth="1"/>
    <col min="10261" max="10261" width="5.28515625" customWidth="1"/>
    <col min="10262" max="10262" width="10.85546875" customWidth="1"/>
    <col min="10263" max="10263" width="11.140625" customWidth="1"/>
    <col min="10264" max="10264" width="6.7109375" customWidth="1"/>
    <col min="10265" max="10265" width="7.85546875" customWidth="1"/>
    <col min="10266" max="10266" width="6.42578125" customWidth="1"/>
    <col min="10268" max="10268" width="10.42578125" customWidth="1"/>
    <col min="10269" max="10269" width="6.140625" customWidth="1"/>
    <col min="10270" max="10272" width="8.85546875" customWidth="1"/>
    <col min="10273" max="10273" width="5.85546875" customWidth="1"/>
    <col min="10274" max="10274" width="6.42578125" customWidth="1"/>
    <col min="10275" max="10275" width="6" customWidth="1"/>
    <col min="10276" max="10276" width="5.5703125" customWidth="1"/>
    <col min="10277" max="10277" width="6" customWidth="1"/>
    <col min="10278" max="10278" width="5.5703125" customWidth="1"/>
    <col min="10279" max="10280" width="6" customWidth="1"/>
    <col min="10281" max="10281" width="6.28515625" customWidth="1"/>
    <col min="10282" max="10282" width="8.85546875" customWidth="1"/>
    <col min="10496" max="10496" width="10.5703125" customWidth="1"/>
    <col min="10497" max="10497" width="9.85546875" customWidth="1"/>
    <col min="10498" max="10498" width="13.140625" customWidth="1"/>
    <col min="10499" max="10499" width="16.140625" customWidth="1"/>
    <col min="10500" max="10500" width="5.7109375" customWidth="1"/>
    <col min="10501" max="10501" width="6" customWidth="1"/>
    <col min="10502" max="10502" width="5.5703125" customWidth="1"/>
    <col min="10503" max="10503" width="8.85546875" customWidth="1"/>
    <col min="10504" max="10504" width="5.28515625" customWidth="1"/>
    <col min="10505" max="10505" width="5.5703125" customWidth="1"/>
    <col min="10506" max="10506" width="5.7109375" customWidth="1"/>
    <col min="10507" max="10507" width="4.85546875" customWidth="1"/>
    <col min="10508" max="10508" width="5.5703125" customWidth="1"/>
    <col min="10509" max="10509" width="5" customWidth="1"/>
    <col min="10510" max="10510" width="5.140625" customWidth="1"/>
    <col min="10511" max="10511" width="5.42578125" customWidth="1"/>
    <col min="10512" max="10512" width="4.7109375" customWidth="1"/>
    <col min="10513" max="10513" width="5" customWidth="1"/>
    <col min="10514" max="10514" width="5.85546875" customWidth="1"/>
    <col min="10515" max="10516" width="5.7109375" customWidth="1"/>
    <col min="10517" max="10517" width="5.28515625" customWidth="1"/>
    <col min="10518" max="10518" width="10.85546875" customWidth="1"/>
    <col min="10519" max="10519" width="11.140625" customWidth="1"/>
    <col min="10520" max="10520" width="6.7109375" customWidth="1"/>
    <col min="10521" max="10521" width="7.85546875" customWidth="1"/>
    <col min="10522" max="10522" width="6.42578125" customWidth="1"/>
    <col min="10524" max="10524" width="10.42578125" customWidth="1"/>
    <col min="10525" max="10525" width="6.140625" customWidth="1"/>
    <col min="10526" max="10528" width="8.85546875" customWidth="1"/>
    <col min="10529" max="10529" width="5.85546875" customWidth="1"/>
    <col min="10530" max="10530" width="6.42578125" customWidth="1"/>
    <col min="10531" max="10531" width="6" customWidth="1"/>
    <col min="10532" max="10532" width="5.5703125" customWidth="1"/>
    <col min="10533" max="10533" width="6" customWidth="1"/>
    <col min="10534" max="10534" width="5.5703125" customWidth="1"/>
    <col min="10535" max="10536" width="6" customWidth="1"/>
    <col min="10537" max="10537" width="6.28515625" customWidth="1"/>
    <col min="10538" max="10538" width="8.85546875" customWidth="1"/>
    <col min="10752" max="10752" width="10.5703125" customWidth="1"/>
    <col min="10753" max="10753" width="9.85546875" customWidth="1"/>
    <col min="10754" max="10754" width="13.140625" customWidth="1"/>
    <col min="10755" max="10755" width="16.140625" customWidth="1"/>
    <col min="10756" max="10756" width="5.7109375" customWidth="1"/>
    <col min="10757" max="10757" width="6" customWidth="1"/>
    <col min="10758" max="10758" width="5.5703125" customWidth="1"/>
    <col min="10759" max="10759" width="8.85546875" customWidth="1"/>
    <col min="10760" max="10760" width="5.28515625" customWidth="1"/>
    <col min="10761" max="10761" width="5.5703125" customWidth="1"/>
    <col min="10762" max="10762" width="5.7109375" customWidth="1"/>
    <col min="10763" max="10763" width="4.85546875" customWidth="1"/>
    <col min="10764" max="10764" width="5.5703125" customWidth="1"/>
    <col min="10765" max="10765" width="5" customWidth="1"/>
    <col min="10766" max="10766" width="5.140625" customWidth="1"/>
    <col min="10767" max="10767" width="5.42578125" customWidth="1"/>
    <col min="10768" max="10768" width="4.7109375" customWidth="1"/>
    <col min="10769" max="10769" width="5" customWidth="1"/>
    <col min="10770" max="10770" width="5.85546875" customWidth="1"/>
    <col min="10771" max="10772" width="5.7109375" customWidth="1"/>
    <col min="10773" max="10773" width="5.28515625" customWidth="1"/>
    <col min="10774" max="10774" width="10.85546875" customWidth="1"/>
    <col min="10775" max="10775" width="11.140625" customWidth="1"/>
    <col min="10776" max="10776" width="6.7109375" customWidth="1"/>
    <col min="10777" max="10777" width="7.85546875" customWidth="1"/>
    <col min="10778" max="10778" width="6.42578125" customWidth="1"/>
    <col min="10780" max="10780" width="10.42578125" customWidth="1"/>
    <col min="10781" max="10781" width="6.140625" customWidth="1"/>
    <col min="10782" max="10784" width="8.85546875" customWidth="1"/>
    <col min="10785" max="10785" width="5.85546875" customWidth="1"/>
    <col min="10786" max="10786" width="6.42578125" customWidth="1"/>
    <col min="10787" max="10787" width="6" customWidth="1"/>
    <col min="10788" max="10788" width="5.5703125" customWidth="1"/>
    <col min="10789" max="10789" width="6" customWidth="1"/>
    <col min="10790" max="10790" width="5.5703125" customWidth="1"/>
    <col min="10791" max="10792" width="6" customWidth="1"/>
    <col min="10793" max="10793" width="6.28515625" customWidth="1"/>
    <col min="10794" max="10794" width="8.85546875" customWidth="1"/>
    <col min="11008" max="11008" width="10.5703125" customWidth="1"/>
    <col min="11009" max="11009" width="9.85546875" customWidth="1"/>
    <col min="11010" max="11010" width="13.140625" customWidth="1"/>
    <col min="11011" max="11011" width="16.140625" customWidth="1"/>
    <col min="11012" max="11012" width="5.7109375" customWidth="1"/>
    <col min="11013" max="11013" width="6" customWidth="1"/>
    <col min="11014" max="11014" width="5.5703125" customWidth="1"/>
    <col min="11015" max="11015" width="8.85546875" customWidth="1"/>
    <col min="11016" max="11016" width="5.28515625" customWidth="1"/>
    <col min="11017" max="11017" width="5.5703125" customWidth="1"/>
    <col min="11018" max="11018" width="5.7109375" customWidth="1"/>
    <col min="11019" max="11019" width="4.85546875" customWidth="1"/>
    <col min="11020" max="11020" width="5.5703125" customWidth="1"/>
    <col min="11021" max="11021" width="5" customWidth="1"/>
    <col min="11022" max="11022" width="5.140625" customWidth="1"/>
    <col min="11023" max="11023" width="5.42578125" customWidth="1"/>
    <col min="11024" max="11024" width="4.7109375" customWidth="1"/>
    <col min="11025" max="11025" width="5" customWidth="1"/>
    <col min="11026" max="11026" width="5.85546875" customWidth="1"/>
    <col min="11027" max="11028" width="5.7109375" customWidth="1"/>
    <col min="11029" max="11029" width="5.28515625" customWidth="1"/>
    <col min="11030" max="11030" width="10.85546875" customWidth="1"/>
    <col min="11031" max="11031" width="11.140625" customWidth="1"/>
    <col min="11032" max="11032" width="6.7109375" customWidth="1"/>
    <col min="11033" max="11033" width="7.85546875" customWidth="1"/>
    <col min="11034" max="11034" width="6.42578125" customWidth="1"/>
    <col min="11036" max="11036" width="10.42578125" customWidth="1"/>
    <col min="11037" max="11037" width="6.140625" customWidth="1"/>
    <col min="11038" max="11040" width="8.85546875" customWidth="1"/>
    <col min="11041" max="11041" width="5.85546875" customWidth="1"/>
    <col min="11042" max="11042" width="6.42578125" customWidth="1"/>
    <col min="11043" max="11043" width="6" customWidth="1"/>
    <col min="11044" max="11044" width="5.5703125" customWidth="1"/>
    <col min="11045" max="11045" width="6" customWidth="1"/>
    <col min="11046" max="11046" width="5.5703125" customWidth="1"/>
    <col min="11047" max="11048" width="6" customWidth="1"/>
    <col min="11049" max="11049" width="6.28515625" customWidth="1"/>
    <col min="11050" max="11050" width="8.85546875" customWidth="1"/>
    <col min="11264" max="11264" width="10.5703125" customWidth="1"/>
    <col min="11265" max="11265" width="9.85546875" customWidth="1"/>
    <col min="11266" max="11266" width="13.140625" customWidth="1"/>
    <col min="11267" max="11267" width="16.140625" customWidth="1"/>
    <col min="11268" max="11268" width="5.7109375" customWidth="1"/>
    <col min="11269" max="11269" width="6" customWidth="1"/>
    <col min="11270" max="11270" width="5.5703125" customWidth="1"/>
    <col min="11271" max="11271" width="8.85546875" customWidth="1"/>
    <col min="11272" max="11272" width="5.28515625" customWidth="1"/>
    <col min="11273" max="11273" width="5.5703125" customWidth="1"/>
    <col min="11274" max="11274" width="5.7109375" customWidth="1"/>
    <col min="11275" max="11275" width="4.85546875" customWidth="1"/>
    <col min="11276" max="11276" width="5.5703125" customWidth="1"/>
    <col min="11277" max="11277" width="5" customWidth="1"/>
    <col min="11278" max="11278" width="5.140625" customWidth="1"/>
    <col min="11279" max="11279" width="5.42578125" customWidth="1"/>
    <col min="11280" max="11280" width="4.7109375" customWidth="1"/>
    <col min="11281" max="11281" width="5" customWidth="1"/>
    <col min="11282" max="11282" width="5.85546875" customWidth="1"/>
    <col min="11283" max="11284" width="5.7109375" customWidth="1"/>
    <col min="11285" max="11285" width="5.28515625" customWidth="1"/>
    <col min="11286" max="11286" width="10.85546875" customWidth="1"/>
    <col min="11287" max="11287" width="11.140625" customWidth="1"/>
    <col min="11288" max="11288" width="6.7109375" customWidth="1"/>
    <col min="11289" max="11289" width="7.85546875" customWidth="1"/>
    <col min="11290" max="11290" width="6.42578125" customWidth="1"/>
    <col min="11292" max="11292" width="10.42578125" customWidth="1"/>
    <col min="11293" max="11293" width="6.140625" customWidth="1"/>
    <col min="11294" max="11296" width="8.85546875" customWidth="1"/>
    <col min="11297" max="11297" width="5.85546875" customWidth="1"/>
    <col min="11298" max="11298" width="6.42578125" customWidth="1"/>
    <col min="11299" max="11299" width="6" customWidth="1"/>
    <col min="11300" max="11300" width="5.5703125" customWidth="1"/>
    <col min="11301" max="11301" width="6" customWidth="1"/>
    <col min="11302" max="11302" width="5.5703125" customWidth="1"/>
    <col min="11303" max="11304" width="6" customWidth="1"/>
    <col min="11305" max="11305" width="6.28515625" customWidth="1"/>
    <col min="11306" max="11306" width="8.85546875" customWidth="1"/>
    <col min="11520" max="11520" width="10.5703125" customWidth="1"/>
    <col min="11521" max="11521" width="9.85546875" customWidth="1"/>
    <col min="11522" max="11522" width="13.140625" customWidth="1"/>
    <col min="11523" max="11523" width="16.140625" customWidth="1"/>
    <col min="11524" max="11524" width="5.7109375" customWidth="1"/>
    <col min="11525" max="11525" width="6" customWidth="1"/>
    <col min="11526" max="11526" width="5.5703125" customWidth="1"/>
    <col min="11527" max="11527" width="8.85546875" customWidth="1"/>
    <col min="11528" max="11528" width="5.28515625" customWidth="1"/>
    <col min="11529" max="11529" width="5.5703125" customWidth="1"/>
    <col min="11530" max="11530" width="5.7109375" customWidth="1"/>
    <col min="11531" max="11531" width="4.85546875" customWidth="1"/>
    <col min="11532" max="11532" width="5.5703125" customWidth="1"/>
    <col min="11533" max="11533" width="5" customWidth="1"/>
    <col min="11534" max="11534" width="5.140625" customWidth="1"/>
    <col min="11535" max="11535" width="5.42578125" customWidth="1"/>
    <col min="11536" max="11536" width="4.7109375" customWidth="1"/>
    <col min="11537" max="11537" width="5" customWidth="1"/>
    <col min="11538" max="11538" width="5.85546875" customWidth="1"/>
    <col min="11539" max="11540" width="5.7109375" customWidth="1"/>
    <col min="11541" max="11541" width="5.28515625" customWidth="1"/>
    <col min="11542" max="11542" width="10.85546875" customWidth="1"/>
    <col min="11543" max="11543" width="11.140625" customWidth="1"/>
    <col min="11544" max="11544" width="6.7109375" customWidth="1"/>
    <col min="11545" max="11545" width="7.85546875" customWidth="1"/>
    <col min="11546" max="11546" width="6.42578125" customWidth="1"/>
    <col min="11548" max="11548" width="10.42578125" customWidth="1"/>
    <col min="11549" max="11549" width="6.140625" customWidth="1"/>
    <col min="11550" max="11552" width="8.85546875" customWidth="1"/>
    <col min="11553" max="11553" width="5.85546875" customWidth="1"/>
    <col min="11554" max="11554" width="6.42578125" customWidth="1"/>
    <col min="11555" max="11555" width="6" customWidth="1"/>
    <col min="11556" max="11556" width="5.5703125" customWidth="1"/>
    <col min="11557" max="11557" width="6" customWidth="1"/>
    <col min="11558" max="11558" width="5.5703125" customWidth="1"/>
    <col min="11559" max="11560" width="6" customWidth="1"/>
    <col min="11561" max="11561" width="6.28515625" customWidth="1"/>
    <col min="11562" max="11562" width="8.85546875" customWidth="1"/>
    <col min="11776" max="11776" width="10.5703125" customWidth="1"/>
    <col min="11777" max="11777" width="9.85546875" customWidth="1"/>
    <col min="11778" max="11778" width="13.140625" customWidth="1"/>
    <col min="11779" max="11779" width="16.140625" customWidth="1"/>
    <col min="11780" max="11780" width="5.7109375" customWidth="1"/>
    <col min="11781" max="11781" width="6" customWidth="1"/>
    <col min="11782" max="11782" width="5.5703125" customWidth="1"/>
    <col min="11783" max="11783" width="8.85546875" customWidth="1"/>
    <col min="11784" max="11784" width="5.28515625" customWidth="1"/>
    <col min="11785" max="11785" width="5.5703125" customWidth="1"/>
    <col min="11786" max="11786" width="5.7109375" customWidth="1"/>
    <col min="11787" max="11787" width="4.85546875" customWidth="1"/>
    <col min="11788" max="11788" width="5.5703125" customWidth="1"/>
    <col min="11789" max="11789" width="5" customWidth="1"/>
    <col min="11790" max="11790" width="5.140625" customWidth="1"/>
    <col min="11791" max="11791" width="5.42578125" customWidth="1"/>
    <col min="11792" max="11792" width="4.7109375" customWidth="1"/>
    <col min="11793" max="11793" width="5" customWidth="1"/>
    <col min="11794" max="11794" width="5.85546875" customWidth="1"/>
    <col min="11795" max="11796" width="5.7109375" customWidth="1"/>
    <col min="11797" max="11797" width="5.28515625" customWidth="1"/>
    <col min="11798" max="11798" width="10.85546875" customWidth="1"/>
    <col min="11799" max="11799" width="11.140625" customWidth="1"/>
    <col min="11800" max="11800" width="6.7109375" customWidth="1"/>
    <col min="11801" max="11801" width="7.85546875" customWidth="1"/>
    <col min="11802" max="11802" width="6.42578125" customWidth="1"/>
    <col min="11804" max="11804" width="10.42578125" customWidth="1"/>
    <col min="11805" max="11805" width="6.140625" customWidth="1"/>
    <col min="11806" max="11808" width="8.85546875" customWidth="1"/>
    <col min="11809" max="11809" width="5.85546875" customWidth="1"/>
    <col min="11810" max="11810" width="6.42578125" customWidth="1"/>
    <col min="11811" max="11811" width="6" customWidth="1"/>
    <col min="11812" max="11812" width="5.5703125" customWidth="1"/>
    <col min="11813" max="11813" width="6" customWidth="1"/>
    <col min="11814" max="11814" width="5.5703125" customWidth="1"/>
    <col min="11815" max="11816" width="6" customWidth="1"/>
    <col min="11817" max="11817" width="6.28515625" customWidth="1"/>
    <col min="11818" max="11818" width="8.85546875" customWidth="1"/>
    <col min="12032" max="12032" width="10.5703125" customWidth="1"/>
    <col min="12033" max="12033" width="9.85546875" customWidth="1"/>
    <col min="12034" max="12034" width="13.140625" customWidth="1"/>
    <col min="12035" max="12035" width="16.140625" customWidth="1"/>
    <col min="12036" max="12036" width="5.7109375" customWidth="1"/>
    <col min="12037" max="12037" width="6" customWidth="1"/>
    <col min="12038" max="12038" width="5.5703125" customWidth="1"/>
    <col min="12039" max="12039" width="8.85546875" customWidth="1"/>
    <col min="12040" max="12040" width="5.28515625" customWidth="1"/>
    <col min="12041" max="12041" width="5.5703125" customWidth="1"/>
    <col min="12042" max="12042" width="5.7109375" customWidth="1"/>
    <col min="12043" max="12043" width="4.85546875" customWidth="1"/>
    <col min="12044" max="12044" width="5.5703125" customWidth="1"/>
    <col min="12045" max="12045" width="5" customWidth="1"/>
    <col min="12046" max="12046" width="5.140625" customWidth="1"/>
    <col min="12047" max="12047" width="5.42578125" customWidth="1"/>
    <col min="12048" max="12048" width="4.7109375" customWidth="1"/>
    <col min="12049" max="12049" width="5" customWidth="1"/>
    <col min="12050" max="12050" width="5.85546875" customWidth="1"/>
    <col min="12051" max="12052" width="5.7109375" customWidth="1"/>
    <col min="12053" max="12053" width="5.28515625" customWidth="1"/>
    <col min="12054" max="12054" width="10.85546875" customWidth="1"/>
    <col min="12055" max="12055" width="11.140625" customWidth="1"/>
    <col min="12056" max="12056" width="6.7109375" customWidth="1"/>
    <col min="12057" max="12057" width="7.85546875" customWidth="1"/>
    <col min="12058" max="12058" width="6.42578125" customWidth="1"/>
    <col min="12060" max="12060" width="10.42578125" customWidth="1"/>
    <col min="12061" max="12061" width="6.140625" customWidth="1"/>
    <col min="12062" max="12064" width="8.85546875" customWidth="1"/>
    <col min="12065" max="12065" width="5.85546875" customWidth="1"/>
    <col min="12066" max="12066" width="6.42578125" customWidth="1"/>
    <col min="12067" max="12067" width="6" customWidth="1"/>
    <col min="12068" max="12068" width="5.5703125" customWidth="1"/>
    <col min="12069" max="12069" width="6" customWidth="1"/>
    <col min="12070" max="12070" width="5.5703125" customWidth="1"/>
    <col min="12071" max="12072" width="6" customWidth="1"/>
    <col min="12073" max="12073" width="6.28515625" customWidth="1"/>
    <col min="12074" max="12074" width="8.85546875" customWidth="1"/>
    <col min="12288" max="12288" width="10.5703125" customWidth="1"/>
    <col min="12289" max="12289" width="9.85546875" customWidth="1"/>
    <col min="12290" max="12290" width="13.140625" customWidth="1"/>
    <col min="12291" max="12291" width="16.140625" customWidth="1"/>
    <col min="12292" max="12292" width="5.7109375" customWidth="1"/>
    <col min="12293" max="12293" width="6" customWidth="1"/>
    <col min="12294" max="12294" width="5.5703125" customWidth="1"/>
    <col min="12295" max="12295" width="8.85546875" customWidth="1"/>
    <col min="12296" max="12296" width="5.28515625" customWidth="1"/>
    <col min="12297" max="12297" width="5.5703125" customWidth="1"/>
    <col min="12298" max="12298" width="5.7109375" customWidth="1"/>
    <col min="12299" max="12299" width="4.85546875" customWidth="1"/>
    <col min="12300" max="12300" width="5.5703125" customWidth="1"/>
    <col min="12301" max="12301" width="5" customWidth="1"/>
    <col min="12302" max="12302" width="5.140625" customWidth="1"/>
    <col min="12303" max="12303" width="5.42578125" customWidth="1"/>
    <col min="12304" max="12304" width="4.7109375" customWidth="1"/>
    <col min="12305" max="12305" width="5" customWidth="1"/>
    <col min="12306" max="12306" width="5.85546875" customWidth="1"/>
    <col min="12307" max="12308" width="5.7109375" customWidth="1"/>
    <col min="12309" max="12309" width="5.28515625" customWidth="1"/>
    <col min="12310" max="12310" width="10.85546875" customWidth="1"/>
    <col min="12311" max="12311" width="11.140625" customWidth="1"/>
    <col min="12312" max="12312" width="6.7109375" customWidth="1"/>
    <col min="12313" max="12313" width="7.85546875" customWidth="1"/>
    <col min="12314" max="12314" width="6.42578125" customWidth="1"/>
    <col min="12316" max="12316" width="10.42578125" customWidth="1"/>
    <col min="12317" max="12317" width="6.140625" customWidth="1"/>
    <col min="12318" max="12320" width="8.85546875" customWidth="1"/>
    <col min="12321" max="12321" width="5.85546875" customWidth="1"/>
    <col min="12322" max="12322" width="6.42578125" customWidth="1"/>
    <col min="12323" max="12323" width="6" customWidth="1"/>
    <col min="12324" max="12324" width="5.5703125" customWidth="1"/>
    <col min="12325" max="12325" width="6" customWidth="1"/>
    <col min="12326" max="12326" width="5.5703125" customWidth="1"/>
    <col min="12327" max="12328" width="6" customWidth="1"/>
    <col min="12329" max="12329" width="6.28515625" customWidth="1"/>
    <col min="12330" max="12330" width="8.85546875" customWidth="1"/>
    <col min="12544" max="12544" width="10.5703125" customWidth="1"/>
    <col min="12545" max="12545" width="9.85546875" customWidth="1"/>
    <col min="12546" max="12546" width="13.140625" customWidth="1"/>
    <col min="12547" max="12547" width="16.140625" customWidth="1"/>
    <col min="12548" max="12548" width="5.7109375" customWidth="1"/>
    <col min="12549" max="12549" width="6" customWidth="1"/>
    <col min="12550" max="12550" width="5.5703125" customWidth="1"/>
    <col min="12551" max="12551" width="8.85546875" customWidth="1"/>
    <col min="12552" max="12552" width="5.28515625" customWidth="1"/>
    <col min="12553" max="12553" width="5.5703125" customWidth="1"/>
    <col min="12554" max="12554" width="5.7109375" customWidth="1"/>
    <col min="12555" max="12555" width="4.85546875" customWidth="1"/>
    <col min="12556" max="12556" width="5.5703125" customWidth="1"/>
    <col min="12557" max="12557" width="5" customWidth="1"/>
    <col min="12558" max="12558" width="5.140625" customWidth="1"/>
    <col min="12559" max="12559" width="5.42578125" customWidth="1"/>
    <col min="12560" max="12560" width="4.7109375" customWidth="1"/>
    <col min="12561" max="12561" width="5" customWidth="1"/>
    <col min="12562" max="12562" width="5.85546875" customWidth="1"/>
    <col min="12563" max="12564" width="5.7109375" customWidth="1"/>
    <col min="12565" max="12565" width="5.28515625" customWidth="1"/>
    <col min="12566" max="12566" width="10.85546875" customWidth="1"/>
    <col min="12567" max="12567" width="11.140625" customWidth="1"/>
    <col min="12568" max="12568" width="6.7109375" customWidth="1"/>
    <col min="12569" max="12569" width="7.85546875" customWidth="1"/>
    <col min="12570" max="12570" width="6.42578125" customWidth="1"/>
    <col min="12572" max="12572" width="10.42578125" customWidth="1"/>
    <col min="12573" max="12573" width="6.140625" customWidth="1"/>
    <col min="12574" max="12576" width="8.85546875" customWidth="1"/>
    <col min="12577" max="12577" width="5.85546875" customWidth="1"/>
    <col min="12578" max="12578" width="6.42578125" customWidth="1"/>
    <col min="12579" max="12579" width="6" customWidth="1"/>
    <col min="12580" max="12580" width="5.5703125" customWidth="1"/>
    <col min="12581" max="12581" width="6" customWidth="1"/>
    <col min="12582" max="12582" width="5.5703125" customWidth="1"/>
    <col min="12583" max="12584" width="6" customWidth="1"/>
    <col min="12585" max="12585" width="6.28515625" customWidth="1"/>
    <col min="12586" max="12586" width="8.85546875" customWidth="1"/>
    <col min="12800" max="12800" width="10.5703125" customWidth="1"/>
    <col min="12801" max="12801" width="9.85546875" customWidth="1"/>
    <col min="12802" max="12802" width="13.140625" customWidth="1"/>
    <col min="12803" max="12803" width="16.140625" customWidth="1"/>
    <col min="12804" max="12804" width="5.7109375" customWidth="1"/>
    <col min="12805" max="12805" width="6" customWidth="1"/>
    <col min="12806" max="12806" width="5.5703125" customWidth="1"/>
    <col min="12807" max="12807" width="8.85546875" customWidth="1"/>
    <col min="12808" max="12808" width="5.28515625" customWidth="1"/>
    <col min="12809" max="12809" width="5.5703125" customWidth="1"/>
    <col min="12810" max="12810" width="5.7109375" customWidth="1"/>
    <col min="12811" max="12811" width="4.85546875" customWidth="1"/>
    <col min="12812" max="12812" width="5.5703125" customWidth="1"/>
    <col min="12813" max="12813" width="5" customWidth="1"/>
    <col min="12814" max="12814" width="5.140625" customWidth="1"/>
    <col min="12815" max="12815" width="5.42578125" customWidth="1"/>
    <col min="12816" max="12816" width="4.7109375" customWidth="1"/>
    <col min="12817" max="12817" width="5" customWidth="1"/>
    <col min="12818" max="12818" width="5.85546875" customWidth="1"/>
    <col min="12819" max="12820" width="5.7109375" customWidth="1"/>
    <col min="12821" max="12821" width="5.28515625" customWidth="1"/>
    <col min="12822" max="12822" width="10.85546875" customWidth="1"/>
    <col min="12823" max="12823" width="11.140625" customWidth="1"/>
    <col min="12824" max="12824" width="6.7109375" customWidth="1"/>
    <col min="12825" max="12825" width="7.85546875" customWidth="1"/>
    <col min="12826" max="12826" width="6.42578125" customWidth="1"/>
    <col min="12828" max="12828" width="10.42578125" customWidth="1"/>
    <col min="12829" max="12829" width="6.140625" customWidth="1"/>
    <col min="12830" max="12832" width="8.85546875" customWidth="1"/>
    <col min="12833" max="12833" width="5.85546875" customWidth="1"/>
    <col min="12834" max="12834" width="6.42578125" customWidth="1"/>
    <col min="12835" max="12835" width="6" customWidth="1"/>
    <col min="12836" max="12836" width="5.5703125" customWidth="1"/>
    <col min="12837" max="12837" width="6" customWidth="1"/>
    <col min="12838" max="12838" width="5.5703125" customWidth="1"/>
    <col min="12839" max="12840" width="6" customWidth="1"/>
    <col min="12841" max="12841" width="6.28515625" customWidth="1"/>
    <col min="12842" max="12842" width="8.85546875" customWidth="1"/>
    <col min="13056" max="13056" width="10.5703125" customWidth="1"/>
    <col min="13057" max="13057" width="9.85546875" customWidth="1"/>
    <col min="13058" max="13058" width="13.140625" customWidth="1"/>
    <col min="13059" max="13059" width="16.140625" customWidth="1"/>
    <col min="13060" max="13060" width="5.7109375" customWidth="1"/>
    <col min="13061" max="13061" width="6" customWidth="1"/>
    <col min="13062" max="13062" width="5.5703125" customWidth="1"/>
    <col min="13063" max="13063" width="8.85546875" customWidth="1"/>
    <col min="13064" max="13064" width="5.28515625" customWidth="1"/>
    <col min="13065" max="13065" width="5.5703125" customWidth="1"/>
    <col min="13066" max="13066" width="5.7109375" customWidth="1"/>
    <col min="13067" max="13067" width="4.85546875" customWidth="1"/>
    <col min="13068" max="13068" width="5.5703125" customWidth="1"/>
    <col min="13069" max="13069" width="5" customWidth="1"/>
    <col min="13070" max="13070" width="5.140625" customWidth="1"/>
    <col min="13071" max="13071" width="5.42578125" customWidth="1"/>
    <col min="13072" max="13072" width="4.7109375" customWidth="1"/>
    <col min="13073" max="13073" width="5" customWidth="1"/>
    <col min="13074" max="13074" width="5.85546875" customWidth="1"/>
    <col min="13075" max="13076" width="5.7109375" customWidth="1"/>
    <col min="13077" max="13077" width="5.28515625" customWidth="1"/>
    <col min="13078" max="13078" width="10.85546875" customWidth="1"/>
    <col min="13079" max="13079" width="11.140625" customWidth="1"/>
    <col min="13080" max="13080" width="6.7109375" customWidth="1"/>
    <col min="13081" max="13081" width="7.85546875" customWidth="1"/>
    <col min="13082" max="13082" width="6.42578125" customWidth="1"/>
    <col min="13084" max="13084" width="10.42578125" customWidth="1"/>
    <col min="13085" max="13085" width="6.140625" customWidth="1"/>
    <col min="13086" max="13088" width="8.85546875" customWidth="1"/>
    <col min="13089" max="13089" width="5.85546875" customWidth="1"/>
    <col min="13090" max="13090" width="6.42578125" customWidth="1"/>
    <col min="13091" max="13091" width="6" customWidth="1"/>
    <col min="13092" max="13092" width="5.5703125" customWidth="1"/>
    <col min="13093" max="13093" width="6" customWidth="1"/>
    <col min="13094" max="13094" width="5.5703125" customWidth="1"/>
    <col min="13095" max="13096" width="6" customWidth="1"/>
    <col min="13097" max="13097" width="6.28515625" customWidth="1"/>
    <col min="13098" max="13098" width="8.85546875" customWidth="1"/>
    <col min="13312" max="13312" width="10.5703125" customWidth="1"/>
    <col min="13313" max="13313" width="9.85546875" customWidth="1"/>
    <col min="13314" max="13314" width="13.140625" customWidth="1"/>
    <col min="13315" max="13315" width="16.140625" customWidth="1"/>
    <col min="13316" max="13316" width="5.7109375" customWidth="1"/>
    <col min="13317" max="13317" width="6" customWidth="1"/>
    <col min="13318" max="13318" width="5.5703125" customWidth="1"/>
    <col min="13319" max="13319" width="8.85546875" customWidth="1"/>
    <col min="13320" max="13320" width="5.28515625" customWidth="1"/>
    <col min="13321" max="13321" width="5.5703125" customWidth="1"/>
    <col min="13322" max="13322" width="5.7109375" customWidth="1"/>
    <col min="13323" max="13323" width="4.85546875" customWidth="1"/>
    <col min="13324" max="13324" width="5.5703125" customWidth="1"/>
    <col min="13325" max="13325" width="5" customWidth="1"/>
    <col min="13326" max="13326" width="5.140625" customWidth="1"/>
    <col min="13327" max="13327" width="5.42578125" customWidth="1"/>
    <col min="13328" max="13328" width="4.7109375" customWidth="1"/>
    <col min="13329" max="13329" width="5" customWidth="1"/>
    <col min="13330" max="13330" width="5.85546875" customWidth="1"/>
    <col min="13331" max="13332" width="5.7109375" customWidth="1"/>
    <col min="13333" max="13333" width="5.28515625" customWidth="1"/>
    <col min="13334" max="13334" width="10.85546875" customWidth="1"/>
    <col min="13335" max="13335" width="11.140625" customWidth="1"/>
    <col min="13336" max="13336" width="6.7109375" customWidth="1"/>
    <col min="13337" max="13337" width="7.85546875" customWidth="1"/>
    <col min="13338" max="13338" width="6.42578125" customWidth="1"/>
    <col min="13340" max="13340" width="10.42578125" customWidth="1"/>
    <col min="13341" max="13341" width="6.140625" customWidth="1"/>
    <col min="13342" max="13344" width="8.85546875" customWidth="1"/>
    <col min="13345" max="13345" width="5.85546875" customWidth="1"/>
    <col min="13346" max="13346" width="6.42578125" customWidth="1"/>
    <col min="13347" max="13347" width="6" customWidth="1"/>
    <col min="13348" max="13348" width="5.5703125" customWidth="1"/>
    <col min="13349" max="13349" width="6" customWidth="1"/>
    <col min="13350" max="13350" width="5.5703125" customWidth="1"/>
    <col min="13351" max="13352" width="6" customWidth="1"/>
    <col min="13353" max="13353" width="6.28515625" customWidth="1"/>
    <col min="13354" max="13354" width="8.85546875" customWidth="1"/>
    <col min="13568" max="13568" width="10.5703125" customWidth="1"/>
    <col min="13569" max="13569" width="9.85546875" customWidth="1"/>
    <col min="13570" max="13570" width="13.140625" customWidth="1"/>
    <col min="13571" max="13571" width="16.140625" customWidth="1"/>
    <col min="13572" max="13572" width="5.7109375" customWidth="1"/>
    <col min="13573" max="13573" width="6" customWidth="1"/>
    <col min="13574" max="13574" width="5.5703125" customWidth="1"/>
    <col min="13575" max="13575" width="8.85546875" customWidth="1"/>
    <col min="13576" max="13576" width="5.28515625" customWidth="1"/>
    <col min="13577" max="13577" width="5.5703125" customWidth="1"/>
    <col min="13578" max="13578" width="5.7109375" customWidth="1"/>
    <col min="13579" max="13579" width="4.85546875" customWidth="1"/>
    <col min="13580" max="13580" width="5.5703125" customWidth="1"/>
    <col min="13581" max="13581" width="5" customWidth="1"/>
    <col min="13582" max="13582" width="5.140625" customWidth="1"/>
    <col min="13583" max="13583" width="5.42578125" customWidth="1"/>
    <col min="13584" max="13584" width="4.7109375" customWidth="1"/>
    <col min="13585" max="13585" width="5" customWidth="1"/>
    <col min="13586" max="13586" width="5.85546875" customWidth="1"/>
    <col min="13587" max="13588" width="5.7109375" customWidth="1"/>
    <col min="13589" max="13589" width="5.28515625" customWidth="1"/>
    <col min="13590" max="13590" width="10.85546875" customWidth="1"/>
    <col min="13591" max="13591" width="11.140625" customWidth="1"/>
    <col min="13592" max="13592" width="6.7109375" customWidth="1"/>
    <col min="13593" max="13593" width="7.85546875" customWidth="1"/>
    <col min="13594" max="13594" width="6.42578125" customWidth="1"/>
    <col min="13596" max="13596" width="10.42578125" customWidth="1"/>
    <col min="13597" max="13597" width="6.140625" customWidth="1"/>
    <col min="13598" max="13600" width="8.85546875" customWidth="1"/>
    <col min="13601" max="13601" width="5.85546875" customWidth="1"/>
    <col min="13602" max="13602" width="6.42578125" customWidth="1"/>
    <col min="13603" max="13603" width="6" customWidth="1"/>
    <col min="13604" max="13604" width="5.5703125" customWidth="1"/>
    <col min="13605" max="13605" width="6" customWidth="1"/>
    <col min="13606" max="13606" width="5.5703125" customWidth="1"/>
    <col min="13607" max="13608" width="6" customWidth="1"/>
    <col min="13609" max="13609" width="6.28515625" customWidth="1"/>
    <col min="13610" max="13610" width="8.85546875" customWidth="1"/>
    <col min="13824" max="13824" width="10.5703125" customWidth="1"/>
    <col min="13825" max="13825" width="9.85546875" customWidth="1"/>
    <col min="13826" max="13826" width="13.140625" customWidth="1"/>
    <col min="13827" max="13827" width="16.140625" customWidth="1"/>
    <col min="13828" max="13828" width="5.7109375" customWidth="1"/>
    <col min="13829" max="13829" width="6" customWidth="1"/>
    <col min="13830" max="13830" width="5.5703125" customWidth="1"/>
    <col min="13831" max="13831" width="8.85546875" customWidth="1"/>
    <col min="13832" max="13832" width="5.28515625" customWidth="1"/>
    <col min="13833" max="13833" width="5.5703125" customWidth="1"/>
    <col min="13834" max="13834" width="5.7109375" customWidth="1"/>
    <col min="13835" max="13835" width="4.85546875" customWidth="1"/>
    <col min="13836" max="13836" width="5.5703125" customWidth="1"/>
    <col min="13837" max="13837" width="5" customWidth="1"/>
    <col min="13838" max="13838" width="5.140625" customWidth="1"/>
    <col min="13839" max="13839" width="5.42578125" customWidth="1"/>
    <col min="13840" max="13840" width="4.7109375" customWidth="1"/>
    <col min="13841" max="13841" width="5" customWidth="1"/>
    <col min="13842" max="13842" width="5.85546875" customWidth="1"/>
    <col min="13843" max="13844" width="5.7109375" customWidth="1"/>
    <col min="13845" max="13845" width="5.28515625" customWidth="1"/>
    <col min="13846" max="13846" width="10.85546875" customWidth="1"/>
    <col min="13847" max="13847" width="11.140625" customWidth="1"/>
    <col min="13848" max="13848" width="6.7109375" customWidth="1"/>
    <col min="13849" max="13849" width="7.85546875" customWidth="1"/>
    <col min="13850" max="13850" width="6.42578125" customWidth="1"/>
    <col min="13852" max="13852" width="10.42578125" customWidth="1"/>
    <col min="13853" max="13853" width="6.140625" customWidth="1"/>
    <col min="13854" max="13856" width="8.85546875" customWidth="1"/>
    <col min="13857" max="13857" width="5.85546875" customWidth="1"/>
    <col min="13858" max="13858" width="6.42578125" customWidth="1"/>
    <col min="13859" max="13859" width="6" customWidth="1"/>
    <col min="13860" max="13860" width="5.5703125" customWidth="1"/>
    <col min="13861" max="13861" width="6" customWidth="1"/>
    <col min="13862" max="13862" width="5.5703125" customWidth="1"/>
    <col min="13863" max="13864" width="6" customWidth="1"/>
    <col min="13865" max="13865" width="6.28515625" customWidth="1"/>
    <col min="13866" max="13866" width="8.85546875" customWidth="1"/>
    <col min="14080" max="14080" width="10.5703125" customWidth="1"/>
    <col min="14081" max="14081" width="9.85546875" customWidth="1"/>
    <col min="14082" max="14082" width="13.140625" customWidth="1"/>
    <col min="14083" max="14083" width="16.140625" customWidth="1"/>
    <col min="14084" max="14084" width="5.7109375" customWidth="1"/>
    <col min="14085" max="14085" width="6" customWidth="1"/>
    <col min="14086" max="14086" width="5.5703125" customWidth="1"/>
    <col min="14087" max="14087" width="8.85546875" customWidth="1"/>
    <col min="14088" max="14088" width="5.28515625" customWidth="1"/>
    <col min="14089" max="14089" width="5.5703125" customWidth="1"/>
    <col min="14090" max="14090" width="5.7109375" customWidth="1"/>
    <col min="14091" max="14091" width="4.85546875" customWidth="1"/>
    <col min="14092" max="14092" width="5.5703125" customWidth="1"/>
    <col min="14093" max="14093" width="5" customWidth="1"/>
    <col min="14094" max="14094" width="5.140625" customWidth="1"/>
    <col min="14095" max="14095" width="5.42578125" customWidth="1"/>
    <col min="14096" max="14096" width="4.7109375" customWidth="1"/>
    <col min="14097" max="14097" width="5" customWidth="1"/>
    <col min="14098" max="14098" width="5.85546875" customWidth="1"/>
    <col min="14099" max="14100" width="5.7109375" customWidth="1"/>
    <col min="14101" max="14101" width="5.28515625" customWidth="1"/>
    <col min="14102" max="14102" width="10.85546875" customWidth="1"/>
    <col min="14103" max="14103" width="11.140625" customWidth="1"/>
    <col min="14104" max="14104" width="6.7109375" customWidth="1"/>
    <col min="14105" max="14105" width="7.85546875" customWidth="1"/>
    <col min="14106" max="14106" width="6.42578125" customWidth="1"/>
    <col min="14108" max="14108" width="10.42578125" customWidth="1"/>
    <col min="14109" max="14109" width="6.140625" customWidth="1"/>
    <col min="14110" max="14112" width="8.85546875" customWidth="1"/>
    <col min="14113" max="14113" width="5.85546875" customWidth="1"/>
    <col min="14114" max="14114" width="6.42578125" customWidth="1"/>
    <col min="14115" max="14115" width="6" customWidth="1"/>
    <col min="14116" max="14116" width="5.5703125" customWidth="1"/>
    <col min="14117" max="14117" width="6" customWidth="1"/>
    <col min="14118" max="14118" width="5.5703125" customWidth="1"/>
    <col min="14119" max="14120" width="6" customWidth="1"/>
    <col min="14121" max="14121" width="6.28515625" customWidth="1"/>
    <col min="14122" max="14122" width="8.85546875" customWidth="1"/>
    <col min="14336" max="14336" width="10.5703125" customWidth="1"/>
    <col min="14337" max="14337" width="9.85546875" customWidth="1"/>
    <col min="14338" max="14338" width="13.140625" customWidth="1"/>
    <col min="14339" max="14339" width="16.140625" customWidth="1"/>
    <col min="14340" max="14340" width="5.7109375" customWidth="1"/>
    <col min="14341" max="14341" width="6" customWidth="1"/>
    <col min="14342" max="14342" width="5.5703125" customWidth="1"/>
    <col min="14343" max="14343" width="8.85546875" customWidth="1"/>
    <col min="14344" max="14344" width="5.28515625" customWidth="1"/>
    <col min="14345" max="14345" width="5.5703125" customWidth="1"/>
    <col min="14346" max="14346" width="5.7109375" customWidth="1"/>
    <col min="14347" max="14347" width="4.85546875" customWidth="1"/>
    <col min="14348" max="14348" width="5.5703125" customWidth="1"/>
    <col min="14349" max="14349" width="5" customWidth="1"/>
    <col min="14350" max="14350" width="5.140625" customWidth="1"/>
    <col min="14351" max="14351" width="5.42578125" customWidth="1"/>
    <col min="14352" max="14352" width="4.7109375" customWidth="1"/>
    <col min="14353" max="14353" width="5" customWidth="1"/>
    <col min="14354" max="14354" width="5.85546875" customWidth="1"/>
    <col min="14355" max="14356" width="5.7109375" customWidth="1"/>
    <col min="14357" max="14357" width="5.28515625" customWidth="1"/>
    <col min="14358" max="14358" width="10.85546875" customWidth="1"/>
    <col min="14359" max="14359" width="11.140625" customWidth="1"/>
    <col min="14360" max="14360" width="6.7109375" customWidth="1"/>
    <col min="14361" max="14361" width="7.85546875" customWidth="1"/>
    <col min="14362" max="14362" width="6.42578125" customWidth="1"/>
    <col min="14364" max="14364" width="10.42578125" customWidth="1"/>
    <col min="14365" max="14365" width="6.140625" customWidth="1"/>
    <col min="14366" max="14368" width="8.85546875" customWidth="1"/>
    <col min="14369" max="14369" width="5.85546875" customWidth="1"/>
    <col min="14370" max="14370" width="6.42578125" customWidth="1"/>
    <col min="14371" max="14371" width="6" customWidth="1"/>
    <col min="14372" max="14372" width="5.5703125" customWidth="1"/>
    <col min="14373" max="14373" width="6" customWidth="1"/>
    <col min="14374" max="14374" width="5.5703125" customWidth="1"/>
    <col min="14375" max="14376" width="6" customWidth="1"/>
    <col min="14377" max="14377" width="6.28515625" customWidth="1"/>
    <col min="14378" max="14378" width="8.85546875" customWidth="1"/>
    <col min="14592" max="14592" width="10.5703125" customWidth="1"/>
    <col min="14593" max="14593" width="9.85546875" customWidth="1"/>
    <col min="14594" max="14594" width="13.140625" customWidth="1"/>
    <col min="14595" max="14595" width="16.140625" customWidth="1"/>
    <col min="14596" max="14596" width="5.7109375" customWidth="1"/>
    <col min="14597" max="14597" width="6" customWidth="1"/>
    <col min="14598" max="14598" width="5.5703125" customWidth="1"/>
    <col min="14599" max="14599" width="8.85546875" customWidth="1"/>
    <col min="14600" max="14600" width="5.28515625" customWidth="1"/>
    <col min="14601" max="14601" width="5.5703125" customWidth="1"/>
    <col min="14602" max="14602" width="5.7109375" customWidth="1"/>
    <col min="14603" max="14603" width="4.85546875" customWidth="1"/>
    <col min="14604" max="14604" width="5.5703125" customWidth="1"/>
    <col min="14605" max="14605" width="5" customWidth="1"/>
    <col min="14606" max="14606" width="5.140625" customWidth="1"/>
    <col min="14607" max="14607" width="5.42578125" customWidth="1"/>
    <col min="14608" max="14608" width="4.7109375" customWidth="1"/>
    <col min="14609" max="14609" width="5" customWidth="1"/>
    <col min="14610" max="14610" width="5.85546875" customWidth="1"/>
    <col min="14611" max="14612" width="5.7109375" customWidth="1"/>
    <col min="14613" max="14613" width="5.28515625" customWidth="1"/>
    <col min="14614" max="14614" width="10.85546875" customWidth="1"/>
    <col min="14615" max="14615" width="11.140625" customWidth="1"/>
    <col min="14616" max="14616" width="6.7109375" customWidth="1"/>
    <col min="14617" max="14617" width="7.85546875" customWidth="1"/>
    <col min="14618" max="14618" width="6.42578125" customWidth="1"/>
    <col min="14620" max="14620" width="10.42578125" customWidth="1"/>
    <col min="14621" max="14621" width="6.140625" customWidth="1"/>
    <col min="14622" max="14624" width="8.85546875" customWidth="1"/>
    <col min="14625" max="14625" width="5.85546875" customWidth="1"/>
    <col min="14626" max="14626" width="6.42578125" customWidth="1"/>
    <col min="14627" max="14627" width="6" customWidth="1"/>
    <col min="14628" max="14628" width="5.5703125" customWidth="1"/>
    <col min="14629" max="14629" width="6" customWidth="1"/>
    <col min="14630" max="14630" width="5.5703125" customWidth="1"/>
    <col min="14631" max="14632" width="6" customWidth="1"/>
    <col min="14633" max="14633" width="6.28515625" customWidth="1"/>
    <col min="14634" max="14634" width="8.85546875" customWidth="1"/>
    <col min="14848" max="14848" width="10.5703125" customWidth="1"/>
    <col min="14849" max="14849" width="9.85546875" customWidth="1"/>
    <col min="14850" max="14850" width="13.140625" customWidth="1"/>
    <col min="14851" max="14851" width="16.140625" customWidth="1"/>
    <col min="14852" max="14852" width="5.7109375" customWidth="1"/>
    <col min="14853" max="14853" width="6" customWidth="1"/>
    <col min="14854" max="14854" width="5.5703125" customWidth="1"/>
    <col min="14855" max="14855" width="8.85546875" customWidth="1"/>
    <col min="14856" max="14856" width="5.28515625" customWidth="1"/>
    <col min="14857" max="14857" width="5.5703125" customWidth="1"/>
    <col min="14858" max="14858" width="5.7109375" customWidth="1"/>
    <col min="14859" max="14859" width="4.85546875" customWidth="1"/>
    <col min="14860" max="14860" width="5.5703125" customWidth="1"/>
    <col min="14861" max="14861" width="5" customWidth="1"/>
    <col min="14862" max="14862" width="5.140625" customWidth="1"/>
    <col min="14863" max="14863" width="5.42578125" customWidth="1"/>
    <col min="14864" max="14864" width="4.7109375" customWidth="1"/>
    <col min="14865" max="14865" width="5" customWidth="1"/>
    <col min="14866" max="14866" width="5.85546875" customWidth="1"/>
    <col min="14867" max="14868" width="5.7109375" customWidth="1"/>
    <col min="14869" max="14869" width="5.28515625" customWidth="1"/>
    <col min="14870" max="14870" width="10.85546875" customWidth="1"/>
    <col min="14871" max="14871" width="11.140625" customWidth="1"/>
    <col min="14872" max="14872" width="6.7109375" customWidth="1"/>
    <col min="14873" max="14873" width="7.85546875" customWidth="1"/>
    <col min="14874" max="14874" width="6.42578125" customWidth="1"/>
    <col min="14876" max="14876" width="10.42578125" customWidth="1"/>
    <col min="14877" max="14877" width="6.140625" customWidth="1"/>
    <col min="14878" max="14880" width="8.85546875" customWidth="1"/>
    <col min="14881" max="14881" width="5.85546875" customWidth="1"/>
    <col min="14882" max="14882" width="6.42578125" customWidth="1"/>
    <col min="14883" max="14883" width="6" customWidth="1"/>
    <col min="14884" max="14884" width="5.5703125" customWidth="1"/>
    <col min="14885" max="14885" width="6" customWidth="1"/>
    <col min="14886" max="14886" width="5.5703125" customWidth="1"/>
    <col min="14887" max="14888" width="6" customWidth="1"/>
    <col min="14889" max="14889" width="6.28515625" customWidth="1"/>
    <col min="14890" max="14890" width="8.85546875" customWidth="1"/>
    <col min="15104" max="15104" width="10.5703125" customWidth="1"/>
    <col min="15105" max="15105" width="9.85546875" customWidth="1"/>
    <col min="15106" max="15106" width="13.140625" customWidth="1"/>
    <col min="15107" max="15107" width="16.140625" customWidth="1"/>
    <col min="15108" max="15108" width="5.7109375" customWidth="1"/>
    <col min="15109" max="15109" width="6" customWidth="1"/>
    <col min="15110" max="15110" width="5.5703125" customWidth="1"/>
    <col min="15111" max="15111" width="8.85546875" customWidth="1"/>
    <col min="15112" max="15112" width="5.28515625" customWidth="1"/>
    <col min="15113" max="15113" width="5.5703125" customWidth="1"/>
    <col min="15114" max="15114" width="5.7109375" customWidth="1"/>
    <col min="15115" max="15115" width="4.85546875" customWidth="1"/>
    <col min="15116" max="15116" width="5.5703125" customWidth="1"/>
    <col min="15117" max="15117" width="5" customWidth="1"/>
    <col min="15118" max="15118" width="5.140625" customWidth="1"/>
    <col min="15119" max="15119" width="5.42578125" customWidth="1"/>
    <col min="15120" max="15120" width="4.7109375" customWidth="1"/>
    <col min="15121" max="15121" width="5" customWidth="1"/>
    <col min="15122" max="15122" width="5.85546875" customWidth="1"/>
    <col min="15123" max="15124" width="5.7109375" customWidth="1"/>
    <col min="15125" max="15125" width="5.28515625" customWidth="1"/>
    <col min="15126" max="15126" width="10.85546875" customWidth="1"/>
    <col min="15127" max="15127" width="11.140625" customWidth="1"/>
    <col min="15128" max="15128" width="6.7109375" customWidth="1"/>
    <col min="15129" max="15129" width="7.85546875" customWidth="1"/>
    <col min="15130" max="15130" width="6.42578125" customWidth="1"/>
    <col min="15132" max="15132" width="10.42578125" customWidth="1"/>
    <col min="15133" max="15133" width="6.140625" customWidth="1"/>
    <col min="15134" max="15136" width="8.85546875" customWidth="1"/>
    <col min="15137" max="15137" width="5.85546875" customWidth="1"/>
    <col min="15138" max="15138" width="6.42578125" customWidth="1"/>
    <col min="15139" max="15139" width="6" customWidth="1"/>
    <col min="15140" max="15140" width="5.5703125" customWidth="1"/>
    <col min="15141" max="15141" width="6" customWidth="1"/>
    <col min="15142" max="15142" width="5.5703125" customWidth="1"/>
    <col min="15143" max="15144" width="6" customWidth="1"/>
    <col min="15145" max="15145" width="6.28515625" customWidth="1"/>
    <col min="15146" max="15146" width="8.85546875" customWidth="1"/>
    <col min="15360" max="15360" width="10.5703125" customWidth="1"/>
    <col min="15361" max="15361" width="9.85546875" customWidth="1"/>
    <col min="15362" max="15362" width="13.140625" customWidth="1"/>
    <col min="15363" max="15363" width="16.140625" customWidth="1"/>
    <col min="15364" max="15364" width="5.7109375" customWidth="1"/>
    <col min="15365" max="15365" width="6" customWidth="1"/>
    <col min="15366" max="15366" width="5.5703125" customWidth="1"/>
    <col min="15367" max="15367" width="8.85546875" customWidth="1"/>
    <col min="15368" max="15368" width="5.28515625" customWidth="1"/>
    <col min="15369" max="15369" width="5.5703125" customWidth="1"/>
    <col min="15370" max="15370" width="5.7109375" customWidth="1"/>
    <col min="15371" max="15371" width="4.85546875" customWidth="1"/>
    <col min="15372" max="15372" width="5.5703125" customWidth="1"/>
    <col min="15373" max="15373" width="5" customWidth="1"/>
    <col min="15374" max="15374" width="5.140625" customWidth="1"/>
    <col min="15375" max="15375" width="5.42578125" customWidth="1"/>
    <col min="15376" max="15376" width="4.7109375" customWidth="1"/>
    <col min="15377" max="15377" width="5" customWidth="1"/>
    <col min="15378" max="15378" width="5.85546875" customWidth="1"/>
    <col min="15379" max="15380" width="5.7109375" customWidth="1"/>
    <col min="15381" max="15381" width="5.28515625" customWidth="1"/>
    <col min="15382" max="15382" width="10.85546875" customWidth="1"/>
    <col min="15383" max="15383" width="11.140625" customWidth="1"/>
    <col min="15384" max="15384" width="6.7109375" customWidth="1"/>
    <col min="15385" max="15385" width="7.85546875" customWidth="1"/>
    <col min="15386" max="15386" width="6.42578125" customWidth="1"/>
    <col min="15388" max="15388" width="10.42578125" customWidth="1"/>
    <col min="15389" max="15389" width="6.140625" customWidth="1"/>
    <col min="15390" max="15392" width="8.85546875" customWidth="1"/>
    <col min="15393" max="15393" width="5.85546875" customWidth="1"/>
    <col min="15394" max="15394" width="6.42578125" customWidth="1"/>
    <col min="15395" max="15395" width="6" customWidth="1"/>
    <col min="15396" max="15396" width="5.5703125" customWidth="1"/>
    <col min="15397" max="15397" width="6" customWidth="1"/>
    <col min="15398" max="15398" width="5.5703125" customWidth="1"/>
    <col min="15399" max="15400" width="6" customWidth="1"/>
    <col min="15401" max="15401" width="6.28515625" customWidth="1"/>
    <col min="15402" max="15402" width="8.85546875" customWidth="1"/>
    <col min="15616" max="15616" width="10.5703125" customWidth="1"/>
    <col min="15617" max="15617" width="9.85546875" customWidth="1"/>
    <col min="15618" max="15618" width="13.140625" customWidth="1"/>
    <col min="15619" max="15619" width="16.140625" customWidth="1"/>
    <col min="15620" max="15620" width="5.7109375" customWidth="1"/>
    <col min="15621" max="15621" width="6" customWidth="1"/>
    <col min="15622" max="15622" width="5.5703125" customWidth="1"/>
    <col min="15623" max="15623" width="8.85546875" customWidth="1"/>
    <col min="15624" max="15624" width="5.28515625" customWidth="1"/>
    <col min="15625" max="15625" width="5.5703125" customWidth="1"/>
    <col min="15626" max="15626" width="5.7109375" customWidth="1"/>
    <col min="15627" max="15627" width="4.85546875" customWidth="1"/>
    <col min="15628" max="15628" width="5.5703125" customWidth="1"/>
    <col min="15629" max="15629" width="5" customWidth="1"/>
    <col min="15630" max="15630" width="5.140625" customWidth="1"/>
    <col min="15631" max="15631" width="5.42578125" customWidth="1"/>
    <col min="15632" max="15632" width="4.7109375" customWidth="1"/>
    <col min="15633" max="15633" width="5" customWidth="1"/>
    <col min="15634" max="15634" width="5.85546875" customWidth="1"/>
    <col min="15635" max="15636" width="5.7109375" customWidth="1"/>
    <col min="15637" max="15637" width="5.28515625" customWidth="1"/>
    <col min="15638" max="15638" width="10.85546875" customWidth="1"/>
    <col min="15639" max="15639" width="11.140625" customWidth="1"/>
    <col min="15640" max="15640" width="6.7109375" customWidth="1"/>
    <col min="15641" max="15641" width="7.85546875" customWidth="1"/>
    <col min="15642" max="15642" width="6.42578125" customWidth="1"/>
    <col min="15644" max="15644" width="10.42578125" customWidth="1"/>
    <col min="15645" max="15645" width="6.140625" customWidth="1"/>
    <col min="15646" max="15648" width="8.85546875" customWidth="1"/>
    <col min="15649" max="15649" width="5.85546875" customWidth="1"/>
    <col min="15650" max="15650" width="6.42578125" customWidth="1"/>
    <col min="15651" max="15651" width="6" customWidth="1"/>
    <col min="15652" max="15652" width="5.5703125" customWidth="1"/>
    <col min="15653" max="15653" width="6" customWidth="1"/>
    <col min="15654" max="15654" width="5.5703125" customWidth="1"/>
    <col min="15655" max="15656" width="6" customWidth="1"/>
    <col min="15657" max="15657" width="6.28515625" customWidth="1"/>
    <col min="15658" max="15658" width="8.85546875" customWidth="1"/>
    <col min="15872" max="15872" width="10.5703125" customWidth="1"/>
    <col min="15873" max="15873" width="9.85546875" customWidth="1"/>
    <col min="15874" max="15874" width="13.140625" customWidth="1"/>
    <col min="15875" max="15875" width="16.140625" customWidth="1"/>
    <col min="15876" max="15876" width="5.7109375" customWidth="1"/>
    <col min="15877" max="15877" width="6" customWidth="1"/>
    <col min="15878" max="15878" width="5.5703125" customWidth="1"/>
    <col min="15879" max="15879" width="8.85546875" customWidth="1"/>
    <col min="15880" max="15880" width="5.28515625" customWidth="1"/>
    <col min="15881" max="15881" width="5.5703125" customWidth="1"/>
    <col min="15882" max="15882" width="5.7109375" customWidth="1"/>
    <col min="15883" max="15883" width="4.85546875" customWidth="1"/>
    <col min="15884" max="15884" width="5.5703125" customWidth="1"/>
    <col min="15885" max="15885" width="5" customWidth="1"/>
    <col min="15886" max="15886" width="5.140625" customWidth="1"/>
    <col min="15887" max="15887" width="5.42578125" customWidth="1"/>
    <col min="15888" max="15888" width="4.7109375" customWidth="1"/>
    <col min="15889" max="15889" width="5" customWidth="1"/>
    <col min="15890" max="15890" width="5.85546875" customWidth="1"/>
    <col min="15891" max="15892" width="5.7109375" customWidth="1"/>
    <col min="15893" max="15893" width="5.28515625" customWidth="1"/>
    <col min="15894" max="15894" width="10.85546875" customWidth="1"/>
    <col min="15895" max="15895" width="11.140625" customWidth="1"/>
    <col min="15896" max="15896" width="6.7109375" customWidth="1"/>
    <col min="15897" max="15897" width="7.85546875" customWidth="1"/>
    <col min="15898" max="15898" width="6.42578125" customWidth="1"/>
    <col min="15900" max="15900" width="10.42578125" customWidth="1"/>
    <col min="15901" max="15901" width="6.140625" customWidth="1"/>
    <col min="15902" max="15904" width="8.85546875" customWidth="1"/>
    <col min="15905" max="15905" width="5.85546875" customWidth="1"/>
    <col min="15906" max="15906" width="6.42578125" customWidth="1"/>
    <col min="15907" max="15907" width="6" customWidth="1"/>
    <col min="15908" max="15908" width="5.5703125" customWidth="1"/>
    <col min="15909" max="15909" width="6" customWidth="1"/>
    <col min="15910" max="15910" width="5.5703125" customWidth="1"/>
    <col min="15911" max="15912" width="6" customWidth="1"/>
    <col min="15913" max="15913" width="6.28515625" customWidth="1"/>
    <col min="15914" max="15914" width="8.85546875" customWidth="1"/>
    <col min="16128" max="16128" width="10.5703125" customWidth="1"/>
    <col min="16129" max="16129" width="9.85546875" customWidth="1"/>
    <col min="16130" max="16130" width="13.140625" customWidth="1"/>
    <col min="16131" max="16131" width="16.140625" customWidth="1"/>
    <col min="16132" max="16132" width="5.7109375" customWidth="1"/>
    <col min="16133" max="16133" width="6" customWidth="1"/>
    <col min="16134" max="16134" width="5.5703125" customWidth="1"/>
    <col min="16135" max="16135" width="8.85546875" customWidth="1"/>
    <col min="16136" max="16136" width="5.28515625" customWidth="1"/>
    <col min="16137" max="16137" width="5.5703125" customWidth="1"/>
    <col min="16138" max="16138" width="5.7109375" customWidth="1"/>
    <col min="16139" max="16139" width="4.85546875" customWidth="1"/>
    <col min="16140" max="16140" width="5.5703125" customWidth="1"/>
    <col min="16141" max="16141" width="5" customWidth="1"/>
    <col min="16142" max="16142" width="5.140625" customWidth="1"/>
    <col min="16143" max="16143" width="5.42578125" customWidth="1"/>
    <col min="16144" max="16144" width="4.7109375" customWidth="1"/>
    <col min="16145" max="16145" width="5" customWidth="1"/>
    <col min="16146" max="16146" width="5.85546875" customWidth="1"/>
    <col min="16147" max="16148" width="5.7109375" customWidth="1"/>
    <col min="16149" max="16149" width="5.28515625" customWidth="1"/>
    <col min="16150" max="16150" width="10.85546875" customWidth="1"/>
    <col min="16151" max="16151" width="11.140625" customWidth="1"/>
    <col min="16152" max="16152" width="6.7109375" customWidth="1"/>
    <col min="16153" max="16153" width="7.85546875" customWidth="1"/>
    <col min="16154" max="16154" width="6.42578125" customWidth="1"/>
    <col min="16156" max="16156" width="10.42578125" customWidth="1"/>
    <col min="16157" max="16157" width="6.140625" customWidth="1"/>
    <col min="16158" max="16160" width="8.85546875" customWidth="1"/>
    <col min="16161" max="16161" width="5.85546875" customWidth="1"/>
    <col min="16162" max="16162" width="6.42578125" customWidth="1"/>
    <col min="16163" max="16163" width="6" customWidth="1"/>
    <col min="16164" max="16164" width="5.5703125" customWidth="1"/>
    <col min="16165" max="16165" width="6" customWidth="1"/>
    <col min="16166" max="16166" width="5.5703125" customWidth="1"/>
    <col min="16167" max="16168" width="6" customWidth="1"/>
    <col min="16169" max="16169" width="6.28515625" customWidth="1"/>
    <col min="16170" max="16170" width="8.85546875" customWidth="1"/>
  </cols>
  <sheetData>
    <row r="1" spans="1:23" x14ac:dyDescent="0.25">
      <c r="B1" s="1" t="s">
        <v>403</v>
      </c>
      <c r="J1" s="164"/>
      <c r="K1" s="164"/>
      <c r="L1" s="164"/>
      <c r="M1" s="164"/>
      <c r="N1" s="164"/>
      <c r="O1" s="164"/>
      <c r="P1" s="164"/>
      <c r="Q1" s="164"/>
      <c r="R1" s="179"/>
      <c r="S1" s="180"/>
      <c r="T1" s="164"/>
    </row>
    <row r="2" spans="1:23" x14ac:dyDescent="0.25">
      <c r="B2" s="274" t="s">
        <v>538</v>
      </c>
      <c r="C2" s="3"/>
      <c r="D2" s="143"/>
      <c r="I2" s="182"/>
      <c r="J2" s="183"/>
      <c r="K2" s="178"/>
    </row>
    <row r="3" spans="1:23" x14ac:dyDescent="0.25">
      <c r="B3" s="3"/>
      <c r="C3" s="3"/>
      <c r="D3" s="143"/>
      <c r="I3" s="182"/>
      <c r="J3" s="183"/>
      <c r="K3" s="178"/>
    </row>
    <row r="4" spans="1:23" x14ac:dyDescent="0.25">
      <c r="B4" s="2" t="s">
        <v>381</v>
      </c>
      <c r="C4" s="2" t="s">
        <v>12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3</v>
      </c>
      <c r="J4" s="2" t="s">
        <v>3</v>
      </c>
      <c r="K4" s="2" t="s">
        <v>1</v>
      </c>
      <c r="L4" s="2" t="s">
        <v>1</v>
      </c>
      <c r="M4" s="2" t="s">
        <v>2</v>
      </c>
      <c r="N4" s="195" t="s">
        <v>4</v>
      </c>
      <c r="O4" s="2" t="s">
        <v>5</v>
      </c>
      <c r="P4" s="2" t="s">
        <v>5</v>
      </c>
      <c r="Q4" s="2" t="s">
        <v>5</v>
      </c>
      <c r="R4" s="2" t="s">
        <v>382</v>
      </c>
      <c r="S4" s="2" t="s">
        <v>382</v>
      </c>
      <c r="T4" s="2" t="s">
        <v>382</v>
      </c>
      <c r="U4" s="2" t="s">
        <v>276</v>
      </c>
      <c r="V4" s="184"/>
      <c r="W4" s="184"/>
    </row>
    <row r="5" spans="1:23" x14ac:dyDescent="0.25">
      <c r="B5" s="2" t="s">
        <v>383</v>
      </c>
      <c r="C5" s="2" t="s">
        <v>11</v>
      </c>
      <c r="D5" s="2" t="s">
        <v>158</v>
      </c>
      <c r="E5" s="195" t="s">
        <v>170</v>
      </c>
      <c r="F5" s="195" t="s">
        <v>384</v>
      </c>
      <c r="G5" s="195" t="s">
        <v>385</v>
      </c>
      <c r="H5" s="195" t="s">
        <v>173</v>
      </c>
      <c r="I5" s="195" t="s">
        <v>384</v>
      </c>
      <c r="J5" s="195" t="s">
        <v>386</v>
      </c>
      <c r="K5" s="195" t="s">
        <v>387</v>
      </c>
      <c r="L5" s="195" t="s">
        <v>388</v>
      </c>
      <c r="M5" s="195" t="s">
        <v>384</v>
      </c>
      <c r="N5" s="195" t="s">
        <v>384</v>
      </c>
      <c r="O5" s="195" t="s">
        <v>384</v>
      </c>
      <c r="P5" s="2" t="s">
        <v>255</v>
      </c>
      <c r="Q5" s="2" t="s">
        <v>172</v>
      </c>
      <c r="R5" s="195" t="s">
        <v>384</v>
      </c>
      <c r="S5" s="2" t="s">
        <v>389</v>
      </c>
      <c r="T5" s="2" t="s">
        <v>390</v>
      </c>
      <c r="U5" s="195" t="s">
        <v>391</v>
      </c>
      <c r="V5" s="178"/>
      <c r="W5" s="178"/>
    </row>
    <row r="6" spans="1:23" x14ac:dyDescent="0.25">
      <c r="B6" s="178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78"/>
      <c r="Q6" s="178"/>
      <c r="R6" s="182"/>
      <c r="S6" s="178"/>
      <c r="T6" s="178"/>
      <c r="U6" s="182"/>
    </row>
    <row r="7" spans="1:23" x14ac:dyDescent="0.25">
      <c r="B7" s="18" t="s">
        <v>560</v>
      </c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</row>
    <row r="8" spans="1:23" x14ac:dyDescent="0.25">
      <c r="B8" s="183" t="s">
        <v>87</v>
      </c>
      <c r="C8" s="186" t="s">
        <v>80</v>
      </c>
      <c r="D8" s="184">
        <v>3.84</v>
      </c>
      <c r="E8" s="188">
        <v>0.1459835401505048</v>
      </c>
      <c r="F8" s="188">
        <v>0.40799622345625036</v>
      </c>
      <c r="G8" s="184">
        <v>0.48379555277853592</v>
      </c>
      <c r="H8" s="188">
        <v>0.23686136799205768</v>
      </c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</row>
    <row r="9" spans="1:23" x14ac:dyDescent="0.25">
      <c r="B9" s="183" t="s">
        <v>85</v>
      </c>
      <c r="C9" s="16" t="s">
        <v>81</v>
      </c>
      <c r="D9" s="184">
        <v>3.45</v>
      </c>
      <c r="E9" s="188">
        <v>0.26693778673218516</v>
      </c>
      <c r="F9" s="188">
        <v>0.38707746660934828</v>
      </c>
      <c r="G9" s="184">
        <v>0.42048501610562206</v>
      </c>
      <c r="H9" s="188">
        <v>0.20893698591801013</v>
      </c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3" x14ac:dyDescent="0.25">
      <c r="B10" s="183" t="s">
        <v>86</v>
      </c>
      <c r="C10" s="16" t="s">
        <v>7</v>
      </c>
      <c r="D10" s="184">
        <v>2.3199999999999998</v>
      </c>
      <c r="E10" s="188">
        <v>0.45378899113686699</v>
      </c>
      <c r="F10" s="188">
        <v>0.42004568408877441</v>
      </c>
      <c r="G10" s="184">
        <v>0.46886799085630365</v>
      </c>
      <c r="H10" s="188">
        <v>0.2263449261471927</v>
      </c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</row>
    <row r="11" spans="1:23" x14ac:dyDescent="0.25">
      <c r="B11" s="183" t="s">
        <v>88</v>
      </c>
      <c r="C11" s="16" t="s">
        <v>81</v>
      </c>
      <c r="D11" s="184">
        <v>2.54</v>
      </c>
      <c r="E11" s="188">
        <v>2.6186225432263205E-2</v>
      </c>
      <c r="F11" s="188">
        <v>0.38730097892813042</v>
      </c>
      <c r="G11" s="184">
        <v>0.41532451569444762</v>
      </c>
      <c r="H11" s="188">
        <v>0.40889479067779932</v>
      </c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W11" s="190"/>
    </row>
    <row r="12" spans="1:23" x14ac:dyDescent="0.25">
      <c r="B12" s="183"/>
      <c r="C12" s="16"/>
      <c r="D12" s="184"/>
      <c r="E12" s="188"/>
      <c r="F12" s="188"/>
      <c r="G12" s="184"/>
      <c r="H12" s="18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W12" s="190"/>
    </row>
    <row r="13" spans="1:23" x14ac:dyDescent="0.25">
      <c r="B13" s="34" t="s">
        <v>466</v>
      </c>
      <c r="C13" s="3"/>
      <c r="D13" s="143"/>
      <c r="E13" s="199"/>
      <c r="F13" s="199"/>
      <c r="G13" s="199"/>
      <c r="H13" s="199"/>
      <c r="I13" s="199"/>
      <c r="J13" s="199"/>
      <c r="K13" s="182"/>
      <c r="L13" s="182"/>
      <c r="M13" s="182"/>
      <c r="N13" s="182"/>
      <c r="O13" s="182"/>
      <c r="P13" s="178"/>
      <c r="Q13" s="178"/>
      <c r="R13" s="182"/>
      <c r="S13" s="178"/>
      <c r="T13" s="178"/>
      <c r="U13" s="182"/>
    </row>
    <row r="14" spans="1:23" x14ac:dyDescent="0.25">
      <c r="A14" s="173"/>
      <c r="B14" s="200" t="s">
        <v>171</v>
      </c>
      <c r="C14" s="173" t="s">
        <v>80</v>
      </c>
      <c r="D14" s="201">
        <v>3.23</v>
      </c>
      <c r="E14" s="202">
        <v>-0.14055762678279921</v>
      </c>
      <c r="F14" s="202">
        <v>0.47340182129016889</v>
      </c>
      <c r="G14" s="203">
        <v>0.54003320789324227</v>
      </c>
      <c r="H14" s="202">
        <v>8.6670446690761113E-2</v>
      </c>
      <c r="I14" s="202"/>
      <c r="J14" s="202"/>
      <c r="K14" s="188">
        <v>3.092782540330941</v>
      </c>
      <c r="L14" s="188">
        <v>0.95421063219134106</v>
      </c>
      <c r="M14" s="188"/>
      <c r="N14" s="178"/>
      <c r="O14" s="178"/>
      <c r="P14" s="178"/>
      <c r="Q14" s="178"/>
      <c r="R14" s="178"/>
      <c r="S14" s="178"/>
      <c r="T14" s="178"/>
      <c r="U14" s="188">
        <v>6.210779273997568E-2</v>
      </c>
    </row>
    <row r="15" spans="1:23" x14ac:dyDescent="0.25">
      <c r="A15" s="173"/>
      <c r="B15" s="200">
        <v>43973</v>
      </c>
      <c r="C15" s="173" t="s">
        <v>80</v>
      </c>
      <c r="D15" s="201">
        <v>2.46</v>
      </c>
      <c r="E15" s="202">
        <v>-4.3354456664308136E-2</v>
      </c>
      <c r="F15" s="202">
        <v>0.37276872151062179</v>
      </c>
      <c r="G15" s="203">
        <v>0.42701664273590972</v>
      </c>
      <c r="H15" s="202">
        <v>0.18557438125990153</v>
      </c>
      <c r="I15" s="143"/>
      <c r="J15" s="143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</row>
    <row r="16" spans="1:23" x14ac:dyDescent="0.25">
      <c r="A16" s="173"/>
      <c r="B16" s="200">
        <v>43978</v>
      </c>
      <c r="C16" s="173" t="s">
        <v>4</v>
      </c>
      <c r="D16" s="201">
        <v>2.88</v>
      </c>
      <c r="E16" s="202">
        <v>6.6220783129019994E-2</v>
      </c>
      <c r="F16" s="202">
        <v>0.34176788222285925</v>
      </c>
      <c r="G16" s="203">
        <v>0.38348737660818433</v>
      </c>
      <c r="H16" s="202">
        <v>0.15874548574648467</v>
      </c>
      <c r="I16" s="143"/>
      <c r="J16" s="143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</row>
    <row r="17" spans="1:23" x14ac:dyDescent="0.25">
      <c r="A17" s="173"/>
      <c r="B17" s="200">
        <v>43981</v>
      </c>
      <c r="C17" s="173" t="s">
        <v>4</v>
      </c>
      <c r="D17" s="201">
        <v>2.4900000000000002</v>
      </c>
      <c r="E17" s="202">
        <v>2.9101357339777579E-2</v>
      </c>
      <c r="F17" s="202">
        <v>0.43678424501595725</v>
      </c>
      <c r="G17" s="203">
        <v>0.452929204411682</v>
      </c>
      <c r="H17" s="202">
        <v>0.30882062928443677</v>
      </c>
      <c r="I17" s="143"/>
      <c r="J17" s="143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</row>
    <row r="18" spans="1:23" x14ac:dyDescent="0.25">
      <c r="A18" s="176"/>
      <c r="B18" s="200" t="s">
        <v>18</v>
      </c>
      <c r="C18" s="176" t="s">
        <v>81</v>
      </c>
      <c r="D18" s="201">
        <v>3.14</v>
      </c>
      <c r="E18" s="202">
        <v>7.1384851945675509E-2</v>
      </c>
      <c r="F18" s="202">
        <v>0.32912888758384984</v>
      </c>
      <c r="G18" s="203">
        <v>0.36768576340482212</v>
      </c>
      <c r="H18" s="202">
        <v>0.1921123094864694</v>
      </c>
      <c r="I18" s="202">
        <v>0.38811774995753895</v>
      </c>
      <c r="J18" s="202">
        <v>8.5510782083303719E-2</v>
      </c>
      <c r="K18" s="188">
        <v>3.0711730004756714</v>
      </c>
      <c r="L18" s="188">
        <v>0.82550979822618364</v>
      </c>
      <c r="M18" s="188"/>
      <c r="N18" s="178"/>
      <c r="O18" s="178"/>
      <c r="P18" s="178"/>
      <c r="Q18" s="178"/>
      <c r="R18" s="178"/>
      <c r="S18" s="178"/>
      <c r="T18" s="178"/>
      <c r="U18" s="188">
        <v>0.25980461723050935</v>
      </c>
    </row>
    <row r="19" spans="1:23" x14ac:dyDescent="0.25">
      <c r="A19" s="173"/>
      <c r="B19" s="173">
        <v>43993</v>
      </c>
      <c r="C19" s="176" t="s">
        <v>81</v>
      </c>
      <c r="D19" s="143"/>
      <c r="E19" s="143"/>
      <c r="F19" s="143"/>
      <c r="G19" s="143"/>
      <c r="H19" s="143"/>
      <c r="I19" s="202">
        <v>0.40053151415301308</v>
      </c>
      <c r="J19" s="202">
        <v>8.2540467936665932E-2</v>
      </c>
      <c r="K19" s="178"/>
      <c r="L19" s="178"/>
      <c r="M19" s="188"/>
      <c r="N19" s="188">
        <v>0.52855384668717875</v>
      </c>
      <c r="O19" s="178"/>
      <c r="P19" s="178"/>
      <c r="Q19" s="178"/>
      <c r="R19" s="178"/>
      <c r="S19" s="178"/>
      <c r="T19" s="178"/>
      <c r="U19" s="178"/>
    </row>
    <row r="20" spans="1:23" x14ac:dyDescent="0.25">
      <c r="A20" s="176"/>
      <c r="B20" s="200" t="s">
        <v>284</v>
      </c>
      <c r="C20" s="176" t="s">
        <v>81</v>
      </c>
      <c r="D20" s="201">
        <v>2.2999999999999998</v>
      </c>
      <c r="E20" s="202">
        <v>0.18187433957406729</v>
      </c>
      <c r="F20" s="202">
        <v>0.33680846413861831</v>
      </c>
      <c r="G20" s="203">
        <v>0.37165319614530351</v>
      </c>
      <c r="H20" s="202">
        <v>0.30757408711000245</v>
      </c>
      <c r="I20" s="202">
        <v>0.35384979097261604</v>
      </c>
      <c r="J20" s="202">
        <v>8.5817283439526854E-2</v>
      </c>
      <c r="K20" s="188">
        <v>3.0442298295507131</v>
      </c>
      <c r="L20" s="188">
        <v>0.82340412288392995</v>
      </c>
      <c r="M20" s="188"/>
      <c r="N20" s="178"/>
      <c r="O20" s="178"/>
      <c r="P20" s="178"/>
      <c r="Q20" s="178"/>
      <c r="R20" s="178"/>
      <c r="S20" s="178"/>
      <c r="T20" s="178"/>
      <c r="U20" s="188">
        <v>0.3194744091171457</v>
      </c>
    </row>
    <row r="21" spans="1:23" x14ac:dyDescent="0.25">
      <c r="A21" s="173"/>
      <c r="B21" s="200">
        <v>43998</v>
      </c>
      <c r="C21" s="176" t="s">
        <v>81</v>
      </c>
      <c r="D21" s="201">
        <v>2.39</v>
      </c>
      <c r="E21" s="202">
        <v>0.10907040255020349</v>
      </c>
      <c r="F21" s="202">
        <v>0.35505208526475573</v>
      </c>
      <c r="G21" s="203">
        <v>0.38533869289255834</v>
      </c>
      <c r="H21" s="202">
        <v>0.38025822032407008</v>
      </c>
      <c r="I21" s="143"/>
      <c r="J21" s="143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</row>
    <row r="22" spans="1:23" x14ac:dyDescent="0.25">
      <c r="A22" s="173"/>
      <c r="B22" s="200" t="s">
        <v>19</v>
      </c>
      <c r="C22" s="176" t="s">
        <v>81</v>
      </c>
      <c r="D22" s="201">
        <v>1.94</v>
      </c>
      <c r="E22" s="202">
        <v>0.27103647955136873</v>
      </c>
      <c r="F22" s="202">
        <v>0.32964387750098439</v>
      </c>
      <c r="G22" s="203">
        <v>0.40549951651109284</v>
      </c>
      <c r="H22" s="202">
        <v>0.31747993483107906</v>
      </c>
      <c r="I22" s="202">
        <v>0.38475030066321098</v>
      </c>
      <c r="J22" s="202">
        <v>8.3688466253555027E-2</v>
      </c>
      <c r="K22" s="188">
        <v>3.0542026707814203</v>
      </c>
      <c r="L22" s="188">
        <v>0.81415522251899453</v>
      </c>
      <c r="M22" s="188"/>
      <c r="N22" s="178"/>
      <c r="O22" s="178"/>
      <c r="P22" s="178"/>
      <c r="Q22" s="178"/>
      <c r="R22" s="178"/>
      <c r="S22" s="178"/>
      <c r="T22" s="178"/>
      <c r="U22" s="188">
        <v>0.31480545019761369</v>
      </c>
    </row>
    <row r="23" spans="1:23" x14ac:dyDescent="0.25">
      <c r="A23" s="176"/>
      <c r="B23" s="173">
        <v>44013</v>
      </c>
      <c r="C23" s="176" t="s">
        <v>81</v>
      </c>
      <c r="D23" s="143"/>
      <c r="E23" s="143"/>
      <c r="F23" s="143"/>
      <c r="G23" s="143"/>
      <c r="H23" s="143"/>
      <c r="I23" s="202">
        <v>0.43065700525351486</v>
      </c>
      <c r="J23" s="202">
        <v>0.10720705668226138</v>
      </c>
      <c r="K23" s="178"/>
      <c r="L23" s="178"/>
      <c r="M23" s="188"/>
      <c r="N23" s="188">
        <v>0.55744629420679359</v>
      </c>
      <c r="O23" s="178"/>
      <c r="P23" s="178"/>
      <c r="Q23" s="178"/>
      <c r="R23" s="178"/>
      <c r="S23" s="178"/>
      <c r="T23" s="178"/>
      <c r="U23" s="178"/>
    </row>
    <row r="24" spans="1:23" x14ac:dyDescent="0.25">
      <c r="A24" s="173"/>
      <c r="B24" s="177">
        <v>44029</v>
      </c>
      <c r="C24" s="176" t="s">
        <v>81</v>
      </c>
      <c r="D24" s="143"/>
      <c r="E24" s="143"/>
      <c r="F24" s="143"/>
      <c r="G24" s="143"/>
      <c r="H24" s="143"/>
      <c r="I24" s="143"/>
      <c r="J24" s="143"/>
      <c r="K24" s="178"/>
      <c r="L24" s="178"/>
      <c r="M24" s="178"/>
      <c r="N24" s="188">
        <v>0.54003288258328985</v>
      </c>
      <c r="O24" s="178"/>
      <c r="P24" s="178"/>
      <c r="Q24" s="178"/>
      <c r="R24" s="178"/>
      <c r="S24" s="178"/>
      <c r="T24" s="178"/>
      <c r="U24" s="178"/>
    </row>
    <row r="25" spans="1:23" x14ac:dyDescent="0.25">
      <c r="A25" s="176"/>
      <c r="B25" s="177" t="s">
        <v>126</v>
      </c>
      <c r="C25" s="176" t="s">
        <v>81</v>
      </c>
      <c r="D25" s="143"/>
      <c r="E25" s="143"/>
      <c r="F25" s="143"/>
      <c r="G25" s="143"/>
      <c r="H25" s="143"/>
      <c r="I25" s="202">
        <v>0.44560905050653971</v>
      </c>
      <c r="J25" s="202">
        <v>0.16679714423153408</v>
      </c>
      <c r="K25" s="188">
        <v>3.0600752833204545</v>
      </c>
      <c r="L25" s="188">
        <v>0.90094323041363089</v>
      </c>
      <c r="M25" s="188"/>
      <c r="N25" s="178"/>
      <c r="O25" s="178"/>
      <c r="P25" s="178"/>
      <c r="Q25" s="178"/>
      <c r="R25" s="178"/>
      <c r="S25" s="178"/>
      <c r="T25" s="178"/>
      <c r="U25" s="188">
        <v>0.18823971546730589</v>
      </c>
    </row>
    <row r="26" spans="1:23" x14ac:dyDescent="0.25">
      <c r="A26" s="176"/>
      <c r="B26" s="177" t="s">
        <v>127</v>
      </c>
      <c r="C26" s="176" t="s">
        <v>7</v>
      </c>
      <c r="D26" s="143"/>
      <c r="E26" s="143"/>
      <c r="F26" s="143"/>
      <c r="G26" s="143"/>
      <c r="H26" s="143"/>
      <c r="I26" s="202">
        <v>0.44425756697393737</v>
      </c>
      <c r="J26" s="202">
        <v>0.18511724811348376</v>
      </c>
      <c r="K26" s="188">
        <v>3.0735495915967528</v>
      </c>
      <c r="L26" s="188">
        <v>0.92735525159844157</v>
      </c>
      <c r="M26" s="188"/>
      <c r="N26" s="178"/>
      <c r="O26" s="178"/>
      <c r="P26" s="178"/>
      <c r="Q26" s="178"/>
      <c r="R26" s="178"/>
      <c r="S26" s="178"/>
      <c r="T26" s="178"/>
      <c r="U26" s="188">
        <v>0.27567074689347298</v>
      </c>
      <c r="W26" s="190"/>
    </row>
    <row r="27" spans="1:23" x14ac:dyDescent="0.25">
      <c r="A27" s="176"/>
      <c r="B27" s="177" t="s">
        <v>128</v>
      </c>
      <c r="C27" s="176" t="s">
        <v>131</v>
      </c>
      <c r="D27" s="143"/>
      <c r="E27" s="143"/>
      <c r="F27" s="143"/>
      <c r="G27" s="143"/>
      <c r="H27" s="143"/>
      <c r="I27" s="202">
        <v>0.44944622778226645</v>
      </c>
      <c r="J27" s="202">
        <v>0.12019788448942362</v>
      </c>
      <c r="K27" s="188">
        <v>3.0852293112264091</v>
      </c>
      <c r="L27" s="188">
        <v>0.8665151917644599</v>
      </c>
      <c r="M27" s="188"/>
      <c r="N27" s="178"/>
      <c r="O27" s="178"/>
      <c r="P27" s="178"/>
      <c r="Q27" s="178"/>
      <c r="R27" s="178"/>
      <c r="S27" s="178"/>
      <c r="T27" s="178"/>
      <c r="U27" s="188">
        <v>0.20961599962725896</v>
      </c>
      <c r="W27" s="190"/>
    </row>
    <row r="28" spans="1:23" x14ac:dyDescent="0.25">
      <c r="A28" s="176"/>
      <c r="B28" s="177" t="s">
        <v>129</v>
      </c>
      <c r="C28" s="176" t="s">
        <v>131</v>
      </c>
      <c r="D28" s="143"/>
      <c r="E28" s="143"/>
      <c r="F28" s="143"/>
      <c r="G28" s="143"/>
      <c r="H28" s="143"/>
      <c r="I28" s="202">
        <v>0.39411393188632804</v>
      </c>
      <c r="J28" s="202">
        <v>0.18797589958965388</v>
      </c>
      <c r="K28" s="178"/>
      <c r="L28" s="178"/>
      <c r="M28" s="188"/>
      <c r="N28" s="178"/>
      <c r="O28" s="178"/>
      <c r="P28" s="178"/>
      <c r="Q28" s="178"/>
      <c r="R28" s="178"/>
      <c r="S28" s="178"/>
      <c r="T28" s="178"/>
      <c r="U28" s="188">
        <v>0.33345650174648511</v>
      </c>
      <c r="W28" s="190"/>
    </row>
    <row r="29" spans="1:23" x14ac:dyDescent="0.25">
      <c r="A29" s="176"/>
      <c r="B29" s="177" t="s">
        <v>130</v>
      </c>
      <c r="C29" s="176" t="s">
        <v>30</v>
      </c>
      <c r="D29" s="143"/>
      <c r="E29" s="143"/>
      <c r="F29" s="143"/>
      <c r="G29" s="143"/>
      <c r="H29" s="143"/>
      <c r="I29" s="202">
        <v>0.4064307857593818</v>
      </c>
      <c r="J29" s="202">
        <v>0.16962389501364092</v>
      </c>
      <c r="K29" s="188">
        <v>3.0717326949705854</v>
      </c>
      <c r="L29" s="188">
        <v>0.9153440289140522</v>
      </c>
      <c r="M29" s="188"/>
      <c r="N29" s="178"/>
      <c r="O29" s="178"/>
      <c r="P29" s="178"/>
      <c r="Q29" s="178"/>
      <c r="R29" s="178"/>
      <c r="S29" s="178"/>
      <c r="T29" s="178"/>
      <c r="U29" s="188">
        <v>0.24199092366982622</v>
      </c>
      <c r="W29" s="190"/>
    </row>
    <row r="30" spans="1:23" x14ac:dyDescent="0.25">
      <c r="A30" s="176"/>
      <c r="B30" s="200" t="s">
        <v>20</v>
      </c>
      <c r="C30" s="176" t="s">
        <v>30</v>
      </c>
      <c r="D30" s="203">
        <v>1.72</v>
      </c>
      <c r="E30" s="202">
        <v>1.5885518565596616E-2</v>
      </c>
      <c r="F30" s="202">
        <v>0.37397606444826759</v>
      </c>
      <c r="G30" s="203">
        <v>0.43071699350928266</v>
      </c>
      <c r="H30" s="202">
        <v>0.26406837026526858</v>
      </c>
      <c r="I30" s="143"/>
      <c r="J30" s="143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</row>
    <row r="31" spans="1:23" x14ac:dyDescent="0.25">
      <c r="A31" s="176"/>
      <c r="B31" s="200" t="s">
        <v>21</v>
      </c>
      <c r="C31" s="176" t="s">
        <v>30</v>
      </c>
      <c r="D31" s="203">
        <v>1.46</v>
      </c>
      <c r="E31" s="202">
        <v>0.42707381911956344</v>
      </c>
      <c r="F31" s="202">
        <v>0.37016000317313957</v>
      </c>
      <c r="G31" s="203">
        <v>0.40178121671234773</v>
      </c>
      <c r="H31" s="202">
        <v>0.25803476619666871</v>
      </c>
      <c r="I31" s="143"/>
      <c r="J31" s="143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</row>
    <row r="32" spans="1:23" x14ac:dyDescent="0.25">
      <c r="B32" s="3"/>
      <c r="C32" s="3"/>
      <c r="D32" s="143"/>
      <c r="E32" s="143"/>
      <c r="F32" s="143"/>
      <c r="G32" s="143"/>
      <c r="H32" s="143"/>
      <c r="I32" s="143"/>
      <c r="J32" s="143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</row>
    <row r="33" spans="1:27" x14ac:dyDescent="0.25">
      <c r="B33" s="18" t="s">
        <v>471</v>
      </c>
      <c r="C33" s="3"/>
      <c r="D33" s="143"/>
      <c r="E33" s="143"/>
      <c r="F33" s="143"/>
      <c r="G33" s="143"/>
      <c r="H33" s="143"/>
      <c r="I33" s="143"/>
      <c r="J33" s="143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</row>
    <row r="34" spans="1:27" x14ac:dyDescent="0.25">
      <c r="A34" s="173"/>
      <c r="B34" s="162" t="s">
        <v>329</v>
      </c>
      <c r="C34" s="16" t="s">
        <v>81</v>
      </c>
      <c r="D34" s="192">
        <v>3.9</v>
      </c>
      <c r="E34" s="192">
        <v>0.35652719866271809</v>
      </c>
      <c r="F34" s="192">
        <v>0.22422002896319898</v>
      </c>
      <c r="G34" s="192">
        <v>0.2435488606639814</v>
      </c>
      <c r="H34" s="192">
        <v>0.28356411872879833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</row>
    <row r="35" spans="1:27" x14ac:dyDescent="0.25">
      <c r="A35" s="162"/>
      <c r="B35" s="162" t="s">
        <v>330</v>
      </c>
      <c r="C35" s="16" t="s">
        <v>305</v>
      </c>
      <c r="D35" s="188">
        <v>2.4</v>
      </c>
      <c r="E35" s="188">
        <v>6.7570190280955511E-2</v>
      </c>
      <c r="F35" s="188">
        <v>0.39501111082994772</v>
      </c>
      <c r="G35" s="188">
        <v>0.42312652770242526</v>
      </c>
      <c r="H35" s="188">
        <v>0.32676866455226228</v>
      </c>
      <c r="I35" s="185"/>
      <c r="J35" s="185"/>
      <c r="K35" s="185"/>
      <c r="L35" s="185"/>
      <c r="M35" s="185"/>
      <c r="N35" s="185"/>
      <c r="O35" s="185"/>
      <c r="P35" s="178"/>
      <c r="Q35" s="185"/>
      <c r="R35" s="178"/>
      <c r="S35" s="178"/>
      <c r="T35" s="178"/>
      <c r="U35" s="178"/>
    </row>
    <row r="36" spans="1:27" x14ac:dyDescent="0.25">
      <c r="A36" s="162"/>
      <c r="B36" s="162" t="s">
        <v>331</v>
      </c>
      <c r="C36" s="16" t="s">
        <v>81</v>
      </c>
      <c r="D36" s="188">
        <v>4</v>
      </c>
      <c r="E36" s="188">
        <v>0.15890706107118149</v>
      </c>
      <c r="F36" s="188">
        <v>0.3557261917159642</v>
      </c>
      <c r="G36" s="188">
        <v>0.40257340649260503</v>
      </c>
      <c r="H36" s="188">
        <v>0.15989176266297986</v>
      </c>
      <c r="I36" s="185"/>
      <c r="J36" s="185"/>
      <c r="K36" s="185"/>
      <c r="L36" s="185"/>
      <c r="M36" s="185"/>
      <c r="N36" s="185"/>
      <c r="O36" s="185"/>
      <c r="P36" s="178"/>
      <c r="Q36" s="185"/>
      <c r="R36" s="178"/>
      <c r="S36" s="178"/>
      <c r="T36" s="178"/>
      <c r="U36" s="178"/>
    </row>
    <row r="37" spans="1:27" x14ac:dyDescent="0.25">
      <c r="A37" s="162"/>
      <c r="B37" s="162" t="s">
        <v>332</v>
      </c>
      <c r="C37" s="176" t="s">
        <v>6</v>
      </c>
      <c r="D37" s="188">
        <v>3.7</v>
      </c>
      <c r="E37" s="188">
        <v>0.19907463982168946</v>
      </c>
      <c r="F37" s="188">
        <v>0.42590311203709347</v>
      </c>
      <c r="G37" s="188">
        <v>0.4549131211382349</v>
      </c>
      <c r="H37" s="188">
        <v>0.15555377082177788</v>
      </c>
      <c r="I37" s="185"/>
      <c r="J37" s="185"/>
      <c r="K37" s="185"/>
      <c r="L37" s="185"/>
      <c r="M37" s="185"/>
      <c r="N37" s="185"/>
      <c r="O37" s="185"/>
      <c r="P37" s="192"/>
      <c r="Q37" s="192"/>
      <c r="R37" s="192"/>
      <c r="S37" s="192"/>
      <c r="T37" s="178"/>
      <c r="U37" s="178"/>
      <c r="W37" s="188"/>
      <c r="X37" s="188"/>
      <c r="Y37" s="188"/>
      <c r="Z37" s="188"/>
      <c r="AA37" s="188"/>
    </row>
    <row r="38" spans="1:27" x14ac:dyDescent="0.25">
      <c r="A38" s="162"/>
      <c r="B38" s="162" t="s">
        <v>333</v>
      </c>
      <c r="C38" s="160" t="s">
        <v>6</v>
      </c>
      <c r="D38" s="188">
        <v>2.5</v>
      </c>
      <c r="E38" s="188">
        <v>0.20325115607440758</v>
      </c>
      <c r="F38" s="188">
        <v>0.31919212432404781</v>
      </c>
      <c r="G38" s="188">
        <v>0.34167164082169177</v>
      </c>
      <c r="H38" s="188">
        <v>0.17622180384322128</v>
      </c>
      <c r="I38" s="185"/>
      <c r="J38" s="185"/>
      <c r="K38" s="185"/>
      <c r="L38" s="185"/>
      <c r="M38" s="185"/>
      <c r="N38" s="185"/>
      <c r="O38" s="185"/>
      <c r="P38" s="192"/>
      <c r="Q38" s="192"/>
      <c r="R38" s="192"/>
      <c r="S38" s="192"/>
      <c r="T38" s="178"/>
      <c r="U38" s="178"/>
      <c r="W38" s="188"/>
      <c r="X38" s="188"/>
      <c r="Y38" s="188"/>
      <c r="Z38" s="188"/>
      <c r="AA38" s="188"/>
    </row>
    <row r="39" spans="1:27" x14ac:dyDescent="0.25">
      <c r="A39" s="162"/>
      <c r="B39" s="162" t="s">
        <v>335</v>
      </c>
      <c r="C39" s="16" t="s">
        <v>305</v>
      </c>
      <c r="D39" s="192">
        <v>2.8</v>
      </c>
      <c r="E39" s="188">
        <v>0.28589272248770098</v>
      </c>
      <c r="F39" s="188">
        <v>0.31570954520467098</v>
      </c>
      <c r="G39" s="188">
        <v>0.34181597629249411</v>
      </c>
      <c r="H39" s="188">
        <v>0.18213739140296684</v>
      </c>
      <c r="I39" s="185"/>
      <c r="J39" s="185"/>
      <c r="K39" s="185"/>
      <c r="L39" s="185"/>
      <c r="M39" s="185"/>
      <c r="N39" s="185"/>
      <c r="O39" s="185"/>
      <c r="P39" s="192"/>
      <c r="Q39" s="192"/>
      <c r="R39" s="192"/>
      <c r="S39" s="192"/>
      <c r="T39" s="178"/>
      <c r="U39" s="178"/>
      <c r="W39" s="188"/>
      <c r="X39" s="188"/>
      <c r="Y39" s="188"/>
      <c r="Z39" s="188"/>
      <c r="AA39" s="188"/>
    </row>
    <row r="40" spans="1:27" x14ac:dyDescent="0.25">
      <c r="A40" s="162"/>
      <c r="B40" t="s">
        <v>306</v>
      </c>
      <c r="C40" s="16" t="s">
        <v>305</v>
      </c>
      <c r="D40" s="192">
        <v>2.5</v>
      </c>
      <c r="E40" s="188">
        <v>0.19394053372914974</v>
      </c>
      <c r="F40" s="188">
        <v>0.27049455406489753</v>
      </c>
      <c r="G40" s="188">
        <v>0.29467424206143189</v>
      </c>
      <c r="H40" s="188">
        <v>0.16282891712148204</v>
      </c>
      <c r="I40" s="185"/>
      <c r="J40" s="178"/>
      <c r="K40" s="178"/>
      <c r="L40" s="185"/>
      <c r="M40" s="185"/>
      <c r="N40" s="185"/>
      <c r="O40" s="153"/>
      <c r="P40" s="153"/>
      <c r="Q40" s="153"/>
      <c r="R40" s="192"/>
      <c r="S40" s="192"/>
      <c r="T40" s="188"/>
      <c r="U40" s="188"/>
      <c r="V40" s="188"/>
      <c r="W40" s="188"/>
      <c r="X40" s="188"/>
      <c r="Y40" s="188"/>
      <c r="Z40" s="188"/>
      <c r="AA40" s="188"/>
    </row>
    <row r="41" spans="1:27" x14ac:dyDescent="0.25">
      <c r="A41" s="162"/>
      <c r="B41" s="162" t="s">
        <v>334</v>
      </c>
      <c r="C41" s="16" t="s">
        <v>7</v>
      </c>
      <c r="D41" s="192">
        <v>3.3</v>
      </c>
      <c r="E41" s="188">
        <v>6.909432967853131E-2</v>
      </c>
      <c r="F41" s="188">
        <v>0.35036517332101963</v>
      </c>
      <c r="G41" s="188">
        <v>0.37569520614127289</v>
      </c>
      <c r="H41" s="188">
        <v>0.14247621610070985</v>
      </c>
      <c r="I41" s="185"/>
      <c r="J41" s="178"/>
      <c r="K41" s="178"/>
      <c r="L41" s="178"/>
      <c r="M41" s="178"/>
      <c r="N41" s="178"/>
      <c r="O41" s="154"/>
      <c r="P41" s="154"/>
      <c r="Q41" s="154"/>
      <c r="R41" s="192"/>
      <c r="S41" s="192"/>
      <c r="T41" s="188"/>
      <c r="U41" s="188"/>
      <c r="V41" s="188"/>
      <c r="W41" s="188"/>
      <c r="X41" s="188"/>
      <c r="Y41" s="188"/>
      <c r="Z41" s="188"/>
      <c r="AA41" s="188"/>
    </row>
    <row r="42" spans="1:27" x14ac:dyDescent="0.25">
      <c r="B42" s="3"/>
      <c r="C42" s="3"/>
      <c r="D42" s="143"/>
      <c r="E42" s="143"/>
      <c r="F42" s="143"/>
      <c r="G42" s="143"/>
      <c r="H42" s="143"/>
      <c r="I42" s="143"/>
      <c r="J42" s="143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</row>
    <row r="43" spans="1:27" x14ac:dyDescent="0.25">
      <c r="B43" s="18" t="s">
        <v>404</v>
      </c>
      <c r="C43" s="186"/>
      <c r="D43" s="189"/>
      <c r="E43" s="185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</row>
    <row r="44" spans="1:27" x14ac:dyDescent="0.25">
      <c r="A44" s="173"/>
      <c r="B44" s="186">
        <v>43945</v>
      </c>
      <c r="C44" s="176" t="s">
        <v>376</v>
      </c>
      <c r="D44" s="187">
        <v>1.76</v>
      </c>
      <c r="E44" s="188">
        <v>0.24026292995103973</v>
      </c>
      <c r="F44" s="188">
        <v>0.41010094735986641</v>
      </c>
      <c r="G44" s="184">
        <v>0.43933576202614755</v>
      </c>
      <c r="H44" s="188">
        <v>0.33196755108985693</v>
      </c>
      <c r="I44" s="188">
        <v>0.43321374756951925</v>
      </c>
      <c r="J44" s="188">
        <v>9.9973432989099068E-2</v>
      </c>
      <c r="K44" s="178"/>
      <c r="L44" s="178"/>
      <c r="M44" s="188"/>
      <c r="N44" s="178"/>
      <c r="O44" s="188">
        <v>0.16289496216804447</v>
      </c>
      <c r="P44" s="188" t="s">
        <v>153</v>
      </c>
      <c r="Q44" s="188">
        <v>2.4738046972195164E-2</v>
      </c>
      <c r="R44" s="188">
        <v>0.10603515655736415</v>
      </c>
      <c r="S44" s="188">
        <v>0.16309389675780861</v>
      </c>
      <c r="T44" s="188">
        <v>4.3841718292939875E-2</v>
      </c>
      <c r="U44" s="188">
        <v>0.30833641341308843</v>
      </c>
    </row>
    <row r="45" spans="1:27" x14ac:dyDescent="0.25">
      <c r="A45" s="173"/>
      <c r="B45" s="186" t="s">
        <v>291</v>
      </c>
      <c r="C45" s="176" t="s">
        <v>376</v>
      </c>
      <c r="F45" s="178"/>
      <c r="G45" s="178"/>
      <c r="H45" s="178"/>
      <c r="I45" s="188">
        <v>0.42046752229846424</v>
      </c>
      <c r="J45" s="188">
        <v>9.8332403161419363E-2</v>
      </c>
      <c r="K45" s="188">
        <v>3.0440958666216238</v>
      </c>
      <c r="L45" s="188">
        <v>0.85014659278605587</v>
      </c>
      <c r="M45" s="188"/>
      <c r="N45" s="178"/>
      <c r="O45" s="188">
        <v>0.13706701877651437</v>
      </c>
      <c r="P45" s="188">
        <v>3.8693733703316288E-2</v>
      </c>
      <c r="Q45" s="188">
        <v>2.4143619036727421E-2</v>
      </c>
      <c r="R45" s="188">
        <v>0.11010547407032395</v>
      </c>
      <c r="S45" s="188">
        <v>0.1644992106686104</v>
      </c>
      <c r="T45" s="188">
        <v>4.8539180085746488E-2</v>
      </c>
      <c r="U45" s="188">
        <v>0.27176932958174305</v>
      </c>
    </row>
    <row r="46" spans="1:27" x14ac:dyDescent="0.25">
      <c r="A46" s="173"/>
      <c r="B46" s="186" t="s">
        <v>292</v>
      </c>
      <c r="C46" s="176" t="s">
        <v>376</v>
      </c>
      <c r="F46" s="178"/>
      <c r="G46" s="178"/>
      <c r="H46" s="178"/>
      <c r="I46" s="188">
        <v>0.42448158597461488</v>
      </c>
      <c r="J46" s="188">
        <v>0.10508890344825483</v>
      </c>
      <c r="K46" s="188">
        <v>3.0563592133395385</v>
      </c>
      <c r="L46" s="188">
        <v>0.84773711886926106</v>
      </c>
      <c r="M46" s="188"/>
      <c r="N46" s="178"/>
      <c r="O46" s="188">
        <v>0.13447188222606962</v>
      </c>
      <c r="P46" s="188">
        <v>4.010846385303686E-2</v>
      </c>
      <c r="Q46" s="188">
        <v>2.2598599315967038E-2</v>
      </c>
      <c r="R46" s="188">
        <v>0.10801298037489319</v>
      </c>
      <c r="S46" s="188">
        <v>0.1526563597651886</v>
      </c>
      <c r="T46" s="188">
        <v>4.5049327444860829E-2</v>
      </c>
      <c r="U46" s="188">
        <v>0.26408604706458522</v>
      </c>
    </row>
    <row r="47" spans="1:27" x14ac:dyDescent="0.25">
      <c r="A47" s="173"/>
      <c r="B47" s="186">
        <v>43943</v>
      </c>
      <c r="C47" s="176" t="s">
        <v>376</v>
      </c>
      <c r="D47" s="187">
        <v>1.63</v>
      </c>
      <c r="E47" s="188">
        <v>0.21958446351975952</v>
      </c>
      <c r="F47" s="188">
        <v>0.40736780743447748</v>
      </c>
      <c r="G47" s="184">
        <v>0.43680967331314607</v>
      </c>
      <c r="H47" s="188">
        <v>0.30737076112016309</v>
      </c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</row>
    <row r="48" spans="1:27" x14ac:dyDescent="0.25">
      <c r="B48" s="16" t="s">
        <v>76</v>
      </c>
      <c r="C48" s="176" t="s">
        <v>377</v>
      </c>
      <c r="D48" s="187">
        <v>1.65</v>
      </c>
      <c r="E48" s="188">
        <v>0.34856565473755441</v>
      </c>
      <c r="F48" s="188">
        <v>0.36694854302420848</v>
      </c>
      <c r="G48" s="184">
        <v>0.39909775444870182</v>
      </c>
      <c r="H48" s="188">
        <v>0.25393059460289108</v>
      </c>
      <c r="I48" s="188">
        <v>0.4342421079133153</v>
      </c>
      <c r="J48" s="188">
        <v>8.517855239245356E-2</v>
      </c>
      <c r="K48" s="188">
        <v>3.0451593333673945</v>
      </c>
      <c r="L48" s="188">
        <v>0.80306324164522525</v>
      </c>
      <c r="M48" s="188"/>
      <c r="N48" s="178"/>
      <c r="O48" s="188">
        <v>0.16397843907620263</v>
      </c>
      <c r="P48" s="188">
        <v>7.087939413246363E-3</v>
      </c>
      <c r="Q48" s="188">
        <v>2.6019351990977799E-2</v>
      </c>
      <c r="R48" s="188">
        <v>0.10975506328549585</v>
      </c>
      <c r="S48" s="188">
        <v>0.21962904586159465</v>
      </c>
      <c r="T48" s="188">
        <v>3.675585182023524E-2</v>
      </c>
      <c r="U48" s="188">
        <v>0.23500819746226717</v>
      </c>
    </row>
    <row r="49" spans="1:22" x14ac:dyDescent="0.25">
      <c r="B49" s="186">
        <v>43939</v>
      </c>
      <c r="C49" s="176" t="s">
        <v>377</v>
      </c>
      <c r="F49" s="178"/>
      <c r="G49" s="178"/>
      <c r="H49" s="178"/>
      <c r="I49" s="188">
        <v>0.42141966007903481</v>
      </c>
      <c r="J49" s="188">
        <v>8.6148936029645795E-2</v>
      </c>
      <c r="K49" s="178"/>
      <c r="L49" s="178"/>
      <c r="M49" s="188"/>
      <c r="N49" s="178"/>
      <c r="O49" s="188">
        <v>0.16185849109807424</v>
      </c>
      <c r="P49" s="188" t="s">
        <v>153</v>
      </c>
      <c r="Q49" s="188">
        <v>2.6556809099260253E-2</v>
      </c>
      <c r="R49" s="178"/>
      <c r="S49" s="178"/>
      <c r="T49" s="178"/>
      <c r="U49" s="178"/>
    </row>
    <row r="50" spans="1:22" x14ac:dyDescent="0.25">
      <c r="A50" s="173"/>
      <c r="M50" s="178"/>
      <c r="N50" s="178"/>
      <c r="O50" s="154"/>
      <c r="P50" s="154"/>
      <c r="Q50" s="154"/>
      <c r="R50" s="178"/>
      <c r="S50" s="178"/>
      <c r="T50" s="178"/>
      <c r="U50" s="178"/>
    </row>
    <row r="51" spans="1:22" x14ac:dyDescent="0.25">
      <c r="A51" s="173"/>
      <c r="B51" s="17" t="s">
        <v>468</v>
      </c>
      <c r="C51" s="3"/>
      <c r="D51" s="143"/>
      <c r="E51" s="143"/>
      <c r="F51" s="143"/>
      <c r="G51" s="143"/>
      <c r="H51" s="143"/>
      <c r="I51" s="143"/>
      <c r="J51" s="143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</row>
    <row r="52" spans="1:22" x14ac:dyDescent="0.25">
      <c r="A52" s="173"/>
      <c r="B52" s="183">
        <v>43849</v>
      </c>
      <c r="C52" s="186" t="s">
        <v>80</v>
      </c>
      <c r="D52" s="187">
        <v>4.07</v>
      </c>
      <c r="E52" s="188">
        <v>0.19046631508483328</v>
      </c>
      <c r="F52" s="188">
        <v>0.34989378592211345</v>
      </c>
      <c r="G52" s="184">
        <v>0.37731161400588897</v>
      </c>
      <c r="H52" s="188">
        <v>0.20047979456577228</v>
      </c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91"/>
    </row>
    <row r="53" spans="1:22" x14ac:dyDescent="0.25">
      <c r="A53" s="173"/>
      <c r="B53" s="183">
        <v>43852</v>
      </c>
      <c r="C53" s="186" t="s">
        <v>80</v>
      </c>
      <c r="D53" s="187">
        <v>3.27</v>
      </c>
      <c r="E53" s="188">
        <v>0.15801865465021039</v>
      </c>
      <c r="F53" s="188">
        <v>0.37900903749320136</v>
      </c>
      <c r="G53" s="184">
        <v>0.41398019177330231</v>
      </c>
      <c r="H53" s="188">
        <v>0.19683666841255976</v>
      </c>
      <c r="I53" s="188">
        <v>0.42936590221562504</v>
      </c>
      <c r="J53" s="188">
        <v>9.9042959480428017E-2</v>
      </c>
      <c r="K53" s="188"/>
      <c r="L53" s="188"/>
      <c r="M53" s="188">
        <v>0.43310364156799663</v>
      </c>
      <c r="N53" s="178"/>
      <c r="O53" s="178"/>
      <c r="P53" s="178"/>
      <c r="Q53" s="178"/>
      <c r="R53" s="178"/>
      <c r="S53" s="178"/>
      <c r="T53" s="178"/>
      <c r="U53" s="178"/>
    </row>
    <row r="54" spans="1:22" x14ac:dyDescent="0.25">
      <c r="A54" s="173"/>
      <c r="B54" s="186">
        <v>43857</v>
      </c>
      <c r="C54" s="186" t="s">
        <v>80</v>
      </c>
      <c r="F54" s="178"/>
      <c r="G54" s="178"/>
      <c r="H54" s="178"/>
      <c r="I54" s="188">
        <v>0.47420584568963348</v>
      </c>
      <c r="J54" s="188">
        <v>7.5078946655020115E-2</v>
      </c>
      <c r="K54" s="188">
        <v>3.1553127336021722</v>
      </c>
      <c r="L54" s="188">
        <v>0.94444540079836437</v>
      </c>
      <c r="M54" s="188">
        <v>0.48923543217903898</v>
      </c>
      <c r="N54" s="178"/>
      <c r="O54" s="178"/>
      <c r="P54" s="178"/>
      <c r="Q54" s="178"/>
      <c r="R54" s="178"/>
      <c r="S54" s="178"/>
      <c r="T54" s="178"/>
      <c r="U54" s="178"/>
    </row>
    <row r="55" spans="1:22" x14ac:dyDescent="0.25">
      <c r="A55" s="173"/>
      <c r="B55" s="181">
        <v>43858</v>
      </c>
      <c r="C55" s="186" t="s">
        <v>80</v>
      </c>
      <c r="F55" s="178"/>
      <c r="G55" s="178"/>
      <c r="H55" s="178"/>
      <c r="I55" s="178"/>
      <c r="J55" s="178"/>
      <c r="K55" s="178"/>
      <c r="L55" s="178"/>
      <c r="M55" s="188">
        <v>0.48367506828412882</v>
      </c>
      <c r="N55" s="178"/>
      <c r="O55" s="178"/>
      <c r="P55" s="178"/>
      <c r="Q55" s="178"/>
      <c r="R55" s="178"/>
      <c r="S55" s="178"/>
      <c r="T55" s="178"/>
      <c r="U55" s="178"/>
    </row>
    <row r="56" spans="1:22" x14ac:dyDescent="0.25">
      <c r="A56" s="176"/>
      <c r="B56" s="183" t="s">
        <v>46</v>
      </c>
      <c r="C56" s="186" t="s">
        <v>80</v>
      </c>
      <c r="D56" s="187">
        <v>3.94</v>
      </c>
      <c r="E56" s="188">
        <v>0.17192025084251997</v>
      </c>
      <c r="F56" s="188">
        <v>0.43913671329572862</v>
      </c>
      <c r="G56" s="184">
        <v>0.61115004612969259</v>
      </c>
      <c r="H56" s="188">
        <v>0.23280514426334667</v>
      </c>
      <c r="I56" s="188">
        <v>0.48652862827192822</v>
      </c>
      <c r="J56" s="188">
        <v>7.9063819270810756E-2</v>
      </c>
      <c r="K56" s="188">
        <v>3.0942542915735358</v>
      </c>
      <c r="L56" s="188">
        <v>0.92754583263560497</v>
      </c>
      <c r="M56" s="188">
        <v>0.53802724674804003</v>
      </c>
      <c r="N56" s="178"/>
      <c r="O56" s="178"/>
      <c r="P56" s="178"/>
      <c r="Q56" s="178"/>
      <c r="R56" s="178"/>
      <c r="S56" s="178"/>
      <c r="T56" s="178"/>
      <c r="U56" s="178"/>
    </row>
    <row r="57" spans="1:22" x14ac:dyDescent="0.25">
      <c r="A57" s="173"/>
      <c r="B57" s="181">
        <v>43859</v>
      </c>
      <c r="C57" s="186" t="s">
        <v>80</v>
      </c>
      <c r="F57" s="178"/>
      <c r="G57" s="178"/>
      <c r="H57" s="178"/>
      <c r="I57" s="178"/>
      <c r="J57" s="178"/>
      <c r="K57" s="178"/>
      <c r="L57" s="178"/>
      <c r="M57" s="188">
        <v>0.43263014027591334</v>
      </c>
      <c r="N57" s="178"/>
      <c r="O57" s="178"/>
      <c r="P57" s="178"/>
      <c r="Q57" s="178"/>
      <c r="R57" s="178"/>
      <c r="S57" s="178"/>
      <c r="T57" s="178"/>
      <c r="U57" s="178"/>
    </row>
    <row r="58" spans="1:22" x14ac:dyDescent="0.25">
      <c r="A58" s="173"/>
      <c r="B58" s="183">
        <v>43860</v>
      </c>
      <c r="C58" s="186" t="s">
        <v>80</v>
      </c>
      <c r="D58" s="187">
        <v>3.95</v>
      </c>
      <c r="E58" s="188">
        <v>0.21694342197667804</v>
      </c>
      <c r="F58" s="188">
        <v>0.37995948581419869</v>
      </c>
      <c r="G58" s="184">
        <v>0.40758207954526721</v>
      </c>
      <c r="H58" s="188">
        <v>0.20761955157375656</v>
      </c>
      <c r="I58" s="188">
        <v>0.3760196180854436</v>
      </c>
      <c r="J58" s="188">
        <v>8.8108888049419257E-2</v>
      </c>
      <c r="K58" s="178"/>
      <c r="L58" s="178"/>
      <c r="M58" s="188">
        <v>0.4097883890346336</v>
      </c>
      <c r="N58" s="178"/>
      <c r="O58" s="178"/>
      <c r="P58" s="178"/>
      <c r="Q58" s="178"/>
      <c r="R58" s="178"/>
      <c r="S58" s="178"/>
      <c r="T58" s="178"/>
      <c r="U58" s="178"/>
    </row>
    <row r="59" spans="1:22" x14ac:dyDescent="0.25">
      <c r="A59" s="173"/>
      <c r="B59" s="186">
        <v>43864</v>
      </c>
      <c r="C59" s="186" t="s">
        <v>4</v>
      </c>
      <c r="F59" s="178"/>
      <c r="G59" s="178"/>
      <c r="H59" s="178"/>
      <c r="I59" s="188">
        <v>0.42802221693738923</v>
      </c>
      <c r="J59" s="188">
        <v>8.4285727296750254E-2</v>
      </c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</row>
    <row r="60" spans="1:22" x14ac:dyDescent="0.25">
      <c r="A60" s="173"/>
      <c r="B60" s="186">
        <v>43865</v>
      </c>
      <c r="C60" s="186" t="s">
        <v>4</v>
      </c>
      <c r="F60" s="178"/>
      <c r="G60" s="178"/>
      <c r="H60" s="178"/>
      <c r="I60" s="188"/>
      <c r="J60" s="188"/>
      <c r="K60" s="188">
        <v>3.1263882403944381</v>
      </c>
      <c r="L60" s="188">
        <v>0.94377890174808998</v>
      </c>
      <c r="M60" s="188"/>
      <c r="N60" s="178"/>
      <c r="O60" s="178"/>
      <c r="P60" s="178"/>
      <c r="Q60" s="178"/>
      <c r="R60" s="178"/>
      <c r="S60" s="178"/>
      <c r="T60" s="178"/>
      <c r="U60" s="178"/>
    </row>
    <row r="61" spans="1:22" x14ac:dyDescent="0.25">
      <c r="A61" s="173"/>
      <c r="B61" s="186">
        <v>43867</v>
      </c>
      <c r="C61" s="186" t="s">
        <v>4</v>
      </c>
      <c r="F61" s="178"/>
      <c r="G61" s="178"/>
      <c r="H61" s="178"/>
      <c r="I61" s="188">
        <v>0.40949743013268769</v>
      </c>
      <c r="J61" s="188">
        <v>8.5492532365474855E-2</v>
      </c>
      <c r="K61" s="188">
        <v>3.088682183533817</v>
      </c>
      <c r="L61" s="188">
        <v>0.94681889732400815</v>
      </c>
      <c r="M61" s="188"/>
      <c r="N61" s="178"/>
      <c r="O61" s="178"/>
      <c r="P61" s="178"/>
      <c r="Q61" s="178"/>
      <c r="R61" s="178"/>
      <c r="S61" s="178"/>
      <c r="T61" s="178"/>
      <c r="U61" s="178"/>
    </row>
    <row r="62" spans="1:22" x14ac:dyDescent="0.25">
      <c r="A62" s="176"/>
      <c r="B62" s="183" t="s">
        <v>47</v>
      </c>
      <c r="C62" s="186" t="s">
        <v>4</v>
      </c>
      <c r="D62" s="187">
        <v>2.81</v>
      </c>
      <c r="E62" s="188">
        <v>9.329209501279509E-2</v>
      </c>
      <c r="F62" s="188">
        <v>0.3737721680253912</v>
      </c>
      <c r="G62" s="184">
        <v>0.42946758499915078</v>
      </c>
      <c r="H62" s="188">
        <v>0.18481643485342933</v>
      </c>
      <c r="I62" s="188">
        <v>0.4019607357656827</v>
      </c>
      <c r="J62" s="188">
        <v>8.2630838415677144E-2</v>
      </c>
      <c r="K62" s="188">
        <v>3.0862177666284394</v>
      </c>
      <c r="L62" s="188">
        <v>0.85673788626294012</v>
      </c>
      <c r="M62" s="188"/>
      <c r="N62" s="178"/>
      <c r="O62" s="178"/>
      <c r="P62" s="178"/>
      <c r="Q62" s="178"/>
      <c r="R62" s="178"/>
      <c r="S62" s="178"/>
      <c r="T62" s="178"/>
      <c r="U62" s="178"/>
    </row>
    <row r="63" spans="1:22" x14ac:dyDescent="0.25">
      <c r="A63" s="173"/>
      <c r="B63" s="186">
        <v>43870</v>
      </c>
      <c r="C63" s="186" t="s">
        <v>4</v>
      </c>
      <c r="F63" s="178"/>
      <c r="G63" s="178"/>
      <c r="H63" s="178"/>
      <c r="I63" s="188">
        <v>0.39715376982778539</v>
      </c>
      <c r="J63" s="188">
        <v>0</v>
      </c>
      <c r="K63" s="178"/>
      <c r="L63" s="178"/>
      <c r="M63" s="188"/>
      <c r="N63" s="178"/>
      <c r="O63" s="178"/>
      <c r="P63" s="178"/>
      <c r="Q63" s="178"/>
      <c r="R63" s="178"/>
      <c r="S63" s="178"/>
      <c r="T63" s="178"/>
      <c r="U63" s="178"/>
    </row>
    <row r="64" spans="1:22" x14ac:dyDescent="0.25">
      <c r="A64" s="173"/>
      <c r="B64" s="183">
        <v>43876</v>
      </c>
      <c r="C64" s="16" t="s">
        <v>81</v>
      </c>
      <c r="D64" s="187">
        <v>2.89</v>
      </c>
      <c r="E64" s="188">
        <v>0.14381515568777076</v>
      </c>
      <c r="F64" s="188">
        <v>0.35670314222681687</v>
      </c>
      <c r="G64" s="184">
        <v>0.40268604287308785</v>
      </c>
      <c r="H64" s="188">
        <v>0.23720494497802644</v>
      </c>
      <c r="I64" s="188">
        <v>0.42608798786841634</v>
      </c>
      <c r="J64" s="188">
        <v>7.1861707103097E-2</v>
      </c>
      <c r="K64" s="188">
        <v>3.04865382774766</v>
      </c>
      <c r="L64" s="188" t="s">
        <v>153</v>
      </c>
      <c r="M64" s="188"/>
      <c r="N64" s="188">
        <v>0.56306582360850088</v>
      </c>
      <c r="O64" s="178"/>
      <c r="P64" s="178"/>
      <c r="Q64" s="178"/>
      <c r="R64" s="178"/>
      <c r="S64" s="178"/>
      <c r="T64" s="178"/>
      <c r="U64" s="178"/>
    </row>
    <row r="65" spans="1:23" x14ac:dyDescent="0.25">
      <c r="A65" s="176"/>
      <c r="B65" s="183" t="s">
        <v>48</v>
      </c>
      <c r="C65" s="16" t="s">
        <v>81</v>
      </c>
      <c r="D65" s="187">
        <v>2.25</v>
      </c>
      <c r="E65" s="188">
        <v>0.10081193639684954</v>
      </c>
      <c r="F65" s="188">
        <v>0.41602521189871938</v>
      </c>
      <c r="G65" s="184">
        <v>0.46464873812762764</v>
      </c>
      <c r="H65" s="188">
        <v>0.14888645101171721</v>
      </c>
      <c r="I65" s="188">
        <v>0.43172166531439177</v>
      </c>
      <c r="J65" s="188">
        <v>7.1860053921383282E-2</v>
      </c>
      <c r="K65" s="188">
        <v>3.0776219436406866</v>
      </c>
      <c r="L65" s="188">
        <v>0.78226060242552975</v>
      </c>
      <c r="M65" s="188"/>
      <c r="N65" s="188">
        <v>0.58093213942597632</v>
      </c>
      <c r="O65" s="178"/>
      <c r="P65" s="178"/>
      <c r="Q65" s="178"/>
      <c r="R65" s="178"/>
      <c r="S65" s="178"/>
      <c r="T65" s="178"/>
      <c r="U65" s="188">
        <v>0.15256917033537021</v>
      </c>
    </row>
    <row r="66" spans="1:23" x14ac:dyDescent="0.25">
      <c r="A66" s="173"/>
      <c r="B66" s="186">
        <v>43873</v>
      </c>
      <c r="C66" s="186" t="s">
        <v>4</v>
      </c>
      <c r="F66" s="178"/>
      <c r="G66" s="178"/>
      <c r="H66" s="178"/>
      <c r="I66" s="188">
        <v>0.50630735888121636</v>
      </c>
      <c r="J66" s="188">
        <v>7.6965695173393578E-2</v>
      </c>
      <c r="K66" s="178"/>
      <c r="L66" s="178"/>
      <c r="M66" s="188"/>
      <c r="N66" s="188">
        <v>0.64607666298232347</v>
      </c>
      <c r="O66" s="178"/>
      <c r="P66" s="178"/>
      <c r="Q66" s="178"/>
      <c r="R66" s="178"/>
      <c r="S66" s="178"/>
      <c r="T66" s="178"/>
      <c r="U66" s="178"/>
    </row>
    <row r="67" spans="1:23" x14ac:dyDescent="0.25">
      <c r="A67" s="173"/>
      <c r="B67" s="183">
        <v>43874</v>
      </c>
      <c r="C67" s="16" t="s">
        <v>81</v>
      </c>
      <c r="D67" s="187">
        <v>3.08</v>
      </c>
      <c r="E67" s="188">
        <v>7.6563706932264219E-2</v>
      </c>
      <c r="F67" s="188">
        <v>0.42289440231914732</v>
      </c>
      <c r="G67" s="184">
        <v>0.46600213293935444</v>
      </c>
      <c r="H67" s="188">
        <v>0.2020975465878555</v>
      </c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</row>
    <row r="68" spans="1:23" x14ac:dyDescent="0.25">
      <c r="A68" s="176"/>
      <c r="B68" s="181" t="s">
        <v>139</v>
      </c>
      <c r="C68" s="16" t="s">
        <v>81</v>
      </c>
      <c r="F68" s="178"/>
      <c r="G68" s="178"/>
      <c r="H68" s="178"/>
      <c r="I68" s="188">
        <v>0.46862139641672318</v>
      </c>
      <c r="J68" s="188">
        <v>7.3586263136504168E-2</v>
      </c>
      <c r="K68" s="188">
        <v>3.0659079290792421</v>
      </c>
      <c r="L68" s="188">
        <v>0.79529635036320501</v>
      </c>
      <c r="M68" s="188"/>
      <c r="N68" s="188">
        <v>0.59125858826659738</v>
      </c>
      <c r="O68" s="178"/>
      <c r="P68" s="178"/>
      <c r="Q68" s="178"/>
      <c r="R68" s="178"/>
      <c r="S68" s="178"/>
      <c r="T68" s="178"/>
      <c r="U68" s="188">
        <v>0.18384344381041728</v>
      </c>
      <c r="W68" s="190"/>
    </row>
    <row r="69" spans="1:23" x14ac:dyDescent="0.25">
      <c r="A69" s="176"/>
      <c r="B69" s="183" t="s">
        <v>49</v>
      </c>
      <c r="C69" s="16" t="s">
        <v>81</v>
      </c>
      <c r="D69" s="187">
        <v>2.37</v>
      </c>
      <c r="E69" s="188">
        <v>4.0127827359980377E-2</v>
      </c>
      <c r="F69" s="188">
        <v>0.36708375051795922</v>
      </c>
      <c r="G69" s="184">
        <v>0.44398488175588213</v>
      </c>
      <c r="H69" s="188">
        <v>0.20631463710483863</v>
      </c>
      <c r="I69" s="188">
        <v>0.39069371785363205</v>
      </c>
      <c r="J69" s="188">
        <v>8.2410190575399361E-2</v>
      </c>
      <c r="K69" s="188">
        <v>3.0625657293913666</v>
      </c>
      <c r="L69" s="188">
        <v>0.78844910924073652</v>
      </c>
      <c r="M69" s="188"/>
      <c r="N69" s="178"/>
      <c r="O69" s="178"/>
      <c r="P69" s="178"/>
      <c r="Q69" s="178"/>
      <c r="R69" s="178"/>
      <c r="S69" s="178"/>
      <c r="T69" s="178"/>
      <c r="U69" s="188">
        <v>0.26157384337483081</v>
      </c>
      <c r="W69" s="190"/>
    </row>
    <row r="70" spans="1:23" x14ac:dyDescent="0.25">
      <c r="A70" s="176"/>
      <c r="B70" s="183">
        <v>43899</v>
      </c>
      <c r="C70" s="16" t="s">
        <v>82</v>
      </c>
      <c r="D70" s="187">
        <v>4.0199999999999996</v>
      </c>
      <c r="E70" s="188">
        <v>0.2543840575243404</v>
      </c>
      <c r="F70" s="188">
        <v>0.39645524296691836</v>
      </c>
      <c r="G70" s="184">
        <v>0.42497617740956395</v>
      </c>
      <c r="H70" s="188">
        <v>0.15324295940714441</v>
      </c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</row>
    <row r="71" spans="1:23" x14ac:dyDescent="0.25">
      <c r="A71" s="176"/>
      <c r="B71" s="183">
        <v>43901</v>
      </c>
      <c r="C71" s="16" t="s">
        <v>82</v>
      </c>
      <c r="D71" s="187">
        <v>3.87</v>
      </c>
      <c r="E71" s="188">
        <v>0.20126716318985557</v>
      </c>
      <c r="F71" s="188">
        <v>0.43368450632565309</v>
      </c>
      <c r="G71" s="184">
        <v>0.46852426337886721</v>
      </c>
      <c r="H71" s="188">
        <v>0.13247065243953268</v>
      </c>
      <c r="I71" s="188">
        <v>0.48027586532623961</v>
      </c>
      <c r="J71" s="188">
        <v>7.5857376465248039E-2</v>
      </c>
      <c r="K71" s="178"/>
      <c r="L71" s="178"/>
      <c r="M71" s="188"/>
      <c r="N71" s="188">
        <v>0.53689767882709849</v>
      </c>
      <c r="O71" s="178"/>
      <c r="P71" s="178"/>
      <c r="Q71" s="178"/>
      <c r="R71" s="178"/>
      <c r="S71" s="178"/>
      <c r="T71" s="178"/>
      <c r="U71" s="178"/>
    </row>
    <row r="72" spans="1:23" x14ac:dyDescent="0.25">
      <c r="A72" s="173"/>
      <c r="B72" s="183">
        <v>43904</v>
      </c>
      <c r="C72" s="16" t="s">
        <v>82</v>
      </c>
      <c r="D72" s="187">
        <v>3.57</v>
      </c>
      <c r="E72" s="188">
        <v>0.20571752142068597</v>
      </c>
      <c r="F72" s="188">
        <v>0.38055223004706984</v>
      </c>
      <c r="G72" s="184">
        <v>0.40840088028529786</v>
      </c>
      <c r="H72" s="188">
        <v>0.21006339094699192</v>
      </c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</row>
    <row r="73" spans="1:23" x14ac:dyDescent="0.25">
      <c r="A73" s="173"/>
      <c r="B73" s="183">
        <v>43907</v>
      </c>
      <c r="C73" s="16" t="s">
        <v>82</v>
      </c>
      <c r="D73" s="187">
        <v>2.4500000000000002</v>
      </c>
      <c r="E73" s="188">
        <v>0.14584540945324831</v>
      </c>
      <c r="F73" s="188">
        <v>0.42273759183700305</v>
      </c>
      <c r="G73" s="184">
        <v>0.45467253879294489</v>
      </c>
      <c r="H73" s="188">
        <v>0.25265823967673878</v>
      </c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</row>
    <row r="74" spans="1:23" x14ac:dyDescent="0.25">
      <c r="A74" s="173"/>
      <c r="B74" s="183" t="s">
        <v>286</v>
      </c>
      <c r="C74" s="16" t="s">
        <v>82</v>
      </c>
      <c r="D74" s="187">
        <v>2.83</v>
      </c>
      <c r="E74" s="188">
        <v>0.29814298576753201</v>
      </c>
      <c r="F74" s="188">
        <v>0.40890917298358742</v>
      </c>
      <c r="G74" s="184">
        <v>0.4433318246780395</v>
      </c>
      <c r="H74" s="188">
        <v>0.22690309699700087</v>
      </c>
      <c r="I74" s="188">
        <v>0.40494923117539044</v>
      </c>
      <c r="J74" s="188">
        <v>0.10388998270037447</v>
      </c>
      <c r="K74" s="188">
        <v>3.0576798139936847</v>
      </c>
      <c r="L74" s="188">
        <v>0.82679773220728292</v>
      </c>
      <c r="M74" s="188"/>
      <c r="N74" s="178"/>
      <c r="O74" s="188">
        <v>0.15606903601679245</v>
      </c>
      <c r="P74" s="188">
        <v>2.9548026554408861E-2</v>
      </c>
      <c r="Q74" s="188">
        <v>3.7703522065869556E-2</v>
      </c>
      <c r="R74" s="178"/>
      <c r="S74" s="178"/>
      <c r="T74" s="178"/>
      <c r="U74" s="188">
        <v>0.27934781536412195</v>
      </c>
    </row>
    <row r="75" spans="1:23" x14ac:dyDescent="0.25">
      <c r="A75" s="173"/>
      <c r="B75" s="183" t="s">
        <v>287</v>
      </c>
      <c r="C75" s="16" t="s">
        <v>82</v>
      </c>
      <c r="D75" s="187">
        <v>2.31</v>
      </c>
      <c r="E75" s="188">
        <v>0.18300641752241192</v>
      </c>
      <c r="F75" s="188">
        <v>0.41850602128257819</v>
      </c>
      <c r="G75" s="184">
        <v>0.47900421726740999</v>
      </c>
      <c r="H75" s="188">
        <v>0.45118679345459006</v>
      </c>
      <c r="I75" s="188">
        <v>0.44125104818657618</v>
      </c>
      <c r="J75" s="188">
        <v>8.0549648997740322E-2</v>
      </c>
      <c r="K75" s="188">
        <v>3.0616817661722071</v>
      </c>
      <c r="L75" s="188">
        <v>0.82914917609955174</v>
      </c>
      <c r="M75" s="188"/>
      <c r="N75" s="178"/>
      <c r="O75" s="188">
        <v>0.16661679713386995</v>
      </c>
      <c r="P75" s="188">
        <v>3.8918194205141074E-2</v>
      </c>
      <c r="Q75" s="188">
        <v>4.3009868141325465E-2</v>
      </c>
      <c r="R75" s="188">
        <v>0.10156082926606073</v>
      </c>
      <c r="S75" s="188">
        <v>0.25656771601604983</v>
      </c>
      <c r="T75" s="188">
        <v>3.5521012191209983E-2</v>
      </c>
      <c r="U75" s="188">
        <v>0.31090012188549998</v>
      </c>
      <c r="W75" s="190"/>
    </row>
    <row r="76" spans="1:23" x14ac:dyDescent="0.25">
      <c r="A76" s="173"/>
      <c r="B76" s="181" t="s">
        <v>140</v>
      </c>
      <c r="C76" s="16" t="s">
        <v>82</v>
      </c>
      <c r="F76" s="178"/>
      <c r="G76" s="178"/>
      <c r="H76" s="178"/>
      <c r="I76" s="188">
        <v>0.40156898391068058</v>
      </c>
      <c r="J76" s="188">
        <v>8.8515172348950247E-2</v>
      </c>
      <c r="K76" s="188">
        <v>3.0606164444110924</v>
      </c>
      <c r="L76" s="188">
        <v>0.81061108740776489</v>
      </c>
      <c r="M76" s="188"/>
      <c r="N76" s="188">
        <v>0.57762056166731535</v>
      </c>
      <c r="O76" s="188">
        <v>0.14638033184184904</v>
      </c>
      <c r="P76" s="188">
        <v>4.432886234420013E-2</v>
      </c>
      <c r="Q76" s="188">
        <v>2.2605864131270782E-2</v>
      </c>
      <c r="R76" s="178"/>
      <c r="S76" s="178"/>
      <c r="T76" s="178"/>
      <c r="U76" s="188">
        <v>0.21942028162330135</v>
      </c>
      <c r="W76" s="190"/>
    </row>
    <row r="77" spans="1:23" x14ac:dyDescent="0.25">
      <c r="A77" s="173"/>
      <c r="B77" s="183">
        <v>43911</v>
      </c>
      <c r="C77" s="16" t="s">
        <v>82</v>
      </c>
      <c r="D77" s="187">
        <v>3.76</v>
      </c>
      <c r="E77" s="188">
        <v>0.30798652310966135</v>
      </c>
      <c r="F77" s="188">
        <v>0.40395295917631102</v>
      </c>
      <c r="G77" s="184">
        <v>0.43185313572085365</v>
      </c>
      <c r="H77" s="188">
        <v>0.37189765269071112</v>
      </c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</row>
    <row r="78" spans="1:23" x14ac:dyDescent="0.25">
      <c r="A78" s="173"/>
      <c r="B78" s="183">
        <v>43912</v>
      </c>
      <c r="C78" s="16" t="s">
        <v>82</v>
      </c>
      <c r="D78" s="187">
        <v>2.9</v>
      </c>
      <c r="E78" s="188">
        <v>0.29746475491128471</v>
      </c>
      <c r="F78" s="188">
        <v>0.35167909058291313</v>
      </c>
      <c r="G78" s="184">
        <v>0.37602832846701428</v>
      </c>
      <c r="H78" s="188">
        <v>0.49960930661963671</v>
      </c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</row>
    <row r="79" spans="1:23" x14ac:dyDescent="0.25">
      <c r="A79" s="173"/>
      <c r="B79" s="183">
        <v>43913</v>
      </c>
      <c r="C79" s="16" t="s">
        <v>82</v>
      </c>
      <c r="D79" s="187">
        <v>2.4</v>
      </c>
      <c r="E79" s="188">
        <v>1.7199348808086674E-2</v>
      </c>
      <c r="F79" s="188">
        <v>0.41951332604685038</v>
      </c>
      <c r="G79" s="184">
        <v>0.44816291802770192</v>
      </c>
      <c r="H79" s="188">
        <v>0.39115341940818604</v>
      </c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</row>
    <row r="80" spans="1:23" x14ac:dyDescent="0.25">
      <c r="A80" s="173"/>
      <c r="B80" s="186">
        <v>15463</v>
      </c>
      <c r="C80" s="16" t="s">
        <v>82</v>
      </c>
      <c r="F80" s="178"/>
      <c r="G80" s="178"/>
      <c r="H80" s="178"/>
      <c r="I80" s="188">
        <v>0.4014599446467661</v>
      </c>
      <c r="J80" s="188">
        <v>9.0254735033859709E-2</v>
      </c>
      <c r="K80" s="188"/>
      <c r="L80" s="188"/>
      <c r="M80" s="178"/>
      <c r="N80" s="178"/>
      <c r="O80" s="188">
        <v>0.15447756380595026</v>
      </c>
      <c r="P80" s="188" t="s">
        <v>153</v>
      </c>
      <c r="Q80" s="188">
        <v>3.4403251197749916E-2</v>
      </c>
      <c r="R80" s="188">
        <v>0.10773855337567653</v>
      </c>
      <c r="S80" s="188">
        <v>0.18250784658714558</v>
      </c>
      <c r="T80" s="188">
        <v>3.6729737779919551E-2</v>
      </c>
      <c r="U80" s="178"/>
    </row>
    <row r="81" spans="1:23" x14ac:dyDescent="0.25">
      <c r="A81" s="173"/>
      <c r="B81" s="186">
        <v>43916</v>
      </c>
      <c r="C81" s="16" t="s">
        <v>82</v>
      </c>
      <c r="D81" s="192">
        <v>2.75</v>
      </c>
      <c r="E81" s="192">
        <v>-7.3913674227386386E-2</v>
      </c>
      <c r="F81" s="192">
        <v>0.46318397098873837</v>
      </c>
      <c r="G81" s="192">
        <v>0.48994112146269952</v>
      </c>
      <c r="H81" s="192">
        <v>0.15158462160878725</v>
      </c>
      <c r="I81" s="188"/>
      <c r="J81" s="188"/>
      <c r="K81" s="188"/>
      <c r="L81" s="188"/>
      <c r="M81" s="178"/>
      <c r="N81" s="178"/>
      <c r="O81" s="188"/>
      <c r="P81" s="188"/>
      <c r="Q81" s="188"/>
      <c r="R81" s="188"/>
      <c r="S81" s="188"/>
      <c r="T81" s="188"/>
      <c r="U81" s="178"/>
    </row>
    <row r="82" spans="1:23" x14ac:dyDescent="0.25">
      <c r="A82" s="173"/>
      <c r="B82" s="183">
        <v>43918</v>
      </c>
      <c r="C82" s="16" t="s">
        <v>82</v>
      </c>
      <c r="D82" s="187">
        <v>3.84</v>
      </c>
      <c r="E82" s="188">
        <v>0.16075853581705912</v>
      </c>
      <c r="F82" s="188">
        <v>0.3931318355287764</v>
      </c>
      <c r="G82" s="184">
        <v>0.42261208442772374</v>
      </c>
      <c r="H82" s="188">
        <v>0.30480510401873551</v>
      </c>
      <c r="I82" s="188">
        <v>0.44591323775833175</v>
      </c>
      <c r="J82" s="188">
        <v>0.10767334177621192</v>
      </c>
      <c r="K82" s="178"/>
      <c r="L82" s="178"/>
      <c r="M82" s="188"/>
      <c r="N82" s="178"/>
      <c r="O82" s="178"/>
      <c r="P82" s="178"/>
      <c r="Q82" s="178"/>
      <c r="R82" s="188">
        <v>9.8941593476051595E-2</v>
      </c>
      <c r="S82" s="188">
        <v>0.23106546215600926</v>
      </c>
      <c r="T82" s="188">
        <v>4.915523224393005E-2</v>
      </c>
      <c r="U82" s="188">
        <v>0.30218125534628615</v>
      </c>
    </row>
    <row r="83" spans="1:23" x14ac:dyDescent="0.25">
      <c r="A83" s="173"/>
      <c r="B83" s="183">
        <v>43919</v>
      </c>
      <c r="C83" s="16" t="s">
        <v>82</v>
      </c>
      <c r="D83" s="187">
        <v>4.88</v>
      </c>
      <c r="E83" s="188">
        <v>7.979787059657735E-2</v>
      </c>
      <c r="F83" s="188">
        <v>0.48878086966688161</v>
      </c>
      <c r="G83" s="184">
        <v>0.54590676034269181</v>
      </c>
      <c r="H83" s="188">
        <v>0.42204991777912543</v>
      </c>
      <c r="I83" s="188">
        <v>0.48480152365841928</v>
      </c>
      <c r="J83" s="188">
        <v>0.10646606620618194</v>
      </c>
      <c r="K83" s="178"/>
      <c r="L83" s="178"/>
      <c r="M83" s="188"/>
      <c r="N83" s="178"/>
      <c r="O83" s="178"/>
      <c r="P83" s="178"/>
      <c r="Q83" s="178"/>
      <c r="R83" s="188">
        <v>9.2701844547578294E-2</v>
      </c>
      <c r="S83" s="188">
        <v>0.15355811865041466</v>
      </c>
      <c r="T83" s="188">
        <v>4.4539845713331826E-2</v>
      </c>
      <c r="U83" s="178"/>
    </row>
    <row r="84" spans="1:23" x14ac:dyDescent="0.25">
      <c r="A84" s="176"/>
      <c r="B84" s="183" t="s">
        <v>52</v>
      </c>
      <c r="C84" s="16" t="s">
        <v>82</v>
      </c>
      <c r="D84" s="184">
        <v>3.12</v>
      </c>
      <c r="E84" s="188">
        <v>0.15277768955153059</v>
      </c>
      <c r="F84" s="188">
        <v>0.4405516954529764</v>
      </c>
      <c r="G84" s="184">
        <v>0.47065672792555291</v>
      </c>
      <c r="H84" s="188">
        <v>0.26414830245717602</v>
      </c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W84" s="190"/>
    </row>
    <row r="85" spans="1:23" x14ac:dyDescent="0.25">
      <c r="A85" s="176"/>
      <c r="B85" s="183" t="s">
        <v>53</v>
      </c>
      <c r="C85" s="16" t="s">
        <v>82</v>
      </c>
      <c r="D85" s="184">
        <v>2.31</v>
      </c>
      <c r="E85" s="188">
        <v>0.17629018613560385</v>
      </c>
      <c r="F85" s="188">
        <v>0.47243618434260476</v>
      </c>
      <c r="G85" s="184">
        <v>0.54612233784273689</v>
      </c>
      <c r="H85" s="188">
        <v>0.24725284114999879</v>
      </c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W85" s="190"/>
    </row>
    <row r="86" spans="1:23" x14ac:dyDescent="0.25">
      <c r="A86" s="173"/>
      <c r="B86" s="183">
        <v>43921</v>
      </c>
      <c r="C86" s="16" t="s">
        <v>82</v>
      </c>
      <c r="D86" s="187">
        <v>5.51</v>
      </c>
      <c r="E86" s="188">
        <v>0.22191379976827055</v>
      </c>
      <c r="F86" s="188">
        <v>0.43048662357497486</v>
      </c>
      <c r="G86" s="184">
        <v>0.45714759959110624</v>
      </c>
      <c r="H86" s="188">
        <v>0.4654697652654034</v>
      </c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</row>
    <row r="87" spans="1:23" x14ac:dyDescent="0.25">
      <c r="A87" s="173"/>
      <c r="B87" s="183">
        <v>43922</v>
      </c>
      <c r="C87" s="16" t="s">
        <v>82</v>
      </c>
      <c r="D87" s="187">
        <v>3.82</v>
      </c>
      <c r="E87" s="188">
        <v>0.40626225926724452</v>
      </c>
      <c r="F87" s="188">
        <v>0.43583675826942259</v>
      </c>
      <c r="G87" s="184">
        <v>0.48595135890543434</v>
      </c>
      <c r="H87" s="188">
        <v>0.2747394814091933</v>
      </c>
      <c r="I87" s="188">
        <v>0.44960972710048036</v>
      </c>
      <c r="J87" s="188">
        <v>0.12686708707470465</v>
      </c>
      <c r="K87" s="178"/>
      <c r="L87" s="178"/>
      <c r="M87" s="188"/>
      <c r="N87" s="178"/>
      <c r="O87" s="178"/>
      <c r="P87" s="178"/>
      <c r="Q87" s="178"/>
      <c r="R87" s="178"/>
      <c r="S87" s="178"/>
      <c r="T87" s="178"/>
      <c r="U87" s="178"/>
    </row>
    <row r="88" spans="1:23" x14ac:dyDescent="0.25">
      <c r="A88" s="173"/>
      <c r="B88" s="183">
        <v>43929</v>
      </c>
      <c r="C88" s="16" t="s">
        <v>7</v>
      </c>
      <c r="D88" s="187">
        <v>3.47</v>
      </c>
      <c r="E88" s="188">
        <v>0.12525204315559663</v>
      </c>
      <c r="F88" s="188">
        <v>0.4020344863581119</v>
      </c>
      <c r="G88" s="184">
        <v>0.425887435081306</v>
      </c>
      <c r="H88" s="188">
        <v>0.14919095567301172</v>
      </c>
      <c r="I88" s="188">
        <v>0.48528779951353096</v>
      </c>
      <c r="J88" s="188">
        <v>0.1211725506098512</v>
      </c>
      <c r="K88" s="178"/>
      <c r="L88" s="178"/>
      <c r="M88" s="188"/>
      <c r="N88" s="178"/>
      <c r="O88" s="188">
        <v>0.17025597915258225</v>
      </c>
      <c r="P88" s="188" t="s">
        <v>153</v>
      </c>
      <c r="Q88" s="188">
        <v>2.5320215264511517E-2</v>
      </c>
      <c r="R88" s="178"/>
      <c r="S88" s="178"/>
      <c r="T88" s="178"/>
      <c r="U88" s="188">
        <v>0.17527018898833974</v>
      </c>
    </row>
    <row r="89" spans="1:23" x14ac:dyDescent="0.25">
      <c r="A89" s="176"/>
      <c r="B89" s="183" t="s">
        <v>288</v>
      </c>
      <c r="C89" s="16" t="s">
        <v>7</v>
      </c>
      <c r="D89" s="187">
        <v>2.81</v>
      </c>
      <c r="E89" s="188">
        <v>0.1283669886175163</v>
      </c>
      <c r="F89" s="188">
        <v>0.45529081532813309</v>
      </c>
      <c r="G89" s="184">
        <v>0.48259791526958984</v>
      </c>
      <c r="H89" s="188">
        <v>0.16108329021215495</v>
      </c>
      <c r="I89" s="188">
        <v>0.45417454986189265</v>
      </c>
      <c r="J89" s="188">
        <v>0.12613243062971166</v>
      </c>
      <c r="K89" s="188">
        <v>3.0426750436337837</v>
      </c>
      <c r="L89" s="188">
        <v>0.8623009114890301</v>
      </c>
      <c r="M89" s="188"/>
      <c r="N89" s="178"/>
      <c r="O89" s="178"/>
      <c r="P89" s="178"/>
      <c r="Q89" s="178"/>
      <c r="R89" s="178"/>
      <c r="S89" s="178"/>
      <c r="T89" s="178"/>
      <c r="U89" s="188">
        <v>0.16553229500599279</v>
      </c>
      <c r="W89" s="190"/>
    </row>
    <row r="90" spans="1:23" x14ac:dyDescent="0.25">
      <c r="A90" s="176"/>
      <c r="B90" s="181" t="s">
        <v>289</v>
      </c>
      <c r="C90" s="16" t="s">
        <v>7</v>
      </c>
      <c r="F90" s="178"/>
      <c r="G90" s="178"/>
      <c r="H90" s="178"/>
      <c r="I90" s="188">
        <v>0.54709597140322774</v>
      </c>
      <c r="J90" s="188">
        <v>0.11813971562307868</v>
      </c>
      <c r="K90" s="188">
        <v>3.0368695388736331</v>
      </c>
      <c r="L90" s="188">
        <v>0.80948210844919788</v>
      </c>
      <c r="M90" s="188"/>
      <c r="N90" s="178"/>
      <c r="O90" s="178"/>
      <c r="P90" s="178"/>
      <c r="Q90" s="178"/>
      <c r="R90" s="178"/>
      <c r="S90" s="178"/>
      <c r="T90" s="178"/>
      <c r="U90" s="188">
        <v>0.12382122109021548</v>
      </c>
      <c r="W90" s="190"/>
    </row>
    <row r="91" spans="1:23" x14ac:dyDescent="0.25">
      <c r="A91" s="173"/>
      <c r="B91" s="183">
        <v>43931</v>
      </c>
      <c r="C91" s="16" t="s">
        <v>7</v>
      </c>
      <c r="D91" s="187">
        <v>4.25</v>
      </c>
      <c r="E91" s="188">
        <v>0.22661560291535882</v>
      </c>
      <c r="F91" s="188">
        <v>0.43984680725931763</v>
      </c>
      <c r="G91" s="184">
        <v>0.47573616981589439</v>
      </c>
      <c r="H91" s="188">
        <v>0.22349700347633961</v>
      </c>
      <c r="I91" s="188">
        <v>0.46709143856454749</v>
      </c>
      <c r="J91" s="188">
        <v>0.1638951521682589</v>
      </c>
      <c r="K91" s="178"/>
      <c r="L91" s="178"/>
      <c r="M91" s="188"/>
      <c r="N91" s="178"/>
      <c r="O91" s="178"/>
      <c r="P91" s="178"/>
      <c r="Q91" s="178"/>
      <c r="R91" s="178"/>
      <c r="S91" s="178"/>
      <c r="T91" s="178"/>
      <c r="U91" s="178"/>
    </row>
    <row r="92" spans="1:23" x14ac:dyDescent="0.25">
      <c r="A92" s="173"/>
      <c r="B92" s="181" t="s">
        <v>290</v>
      </c>
      <c r="C92" s="16" t="s">
        <v>73</v>
      </c>
      <c r="F92" s="178"/>
      <c r="G92" s="178"/>
      <c r="H92" s="178"/>
      <c r="I92" s="188">
        <v>0.41066693085108774</v>
      </c>
      <c r="J92" s="188">
        <v>0.15941618959992448</v>
      </c>
      <c r="K92" s="188">
        <v>3.0475110870470861</v>
      </c>
      <c r="L92" s="188">
        <v>0.91830683363193411</v>
      </c>
      <c r="M92" s="188"/>
      <c r="N92" s="178"/>
      <c r="O92" s="178"/>
      <c r="P92" s="178"/>
      <c r="Q92" s="178"/>
      <c r="R92" s="178"/>
      <c r="S92" s="178"/>
      <c r="T92" s="178"/>
      <c r="U92" s="188">
        <v>0.23751850225680957</v>
      </c>
      <c r="W92" s="190"/>
    </row>
    <row r="93" spans="1:23" x14ac:dyDescent="0.25">
      <c r="A93" s="176"/>
      <c r="B93" s="183" t="s">
        <v>54</v>
      </c>
      <c r="C93" s="16" t="s">
        <v>73</v>
      </c>
      <c r="D93" s="184">
        <v>2.84</v>
      </c>
      <c r="E93" s="188">
        <v>7.0654463087446431E-3</v>
      </c>
      <c r="F93" s="188">
        <v>0.36731854837129768</v>
      </c>
      <c r="G93" s="184">
        <v>0.39799158331476858</v>
      </c>
      <c r="H93" s="188">
        <v>0.1555537708217779</v>
      </c>
      <c r="I93" s="188">
        <v>0.4107380784470907</v>
      </c>
      <c r="J93" s="188">
        <v>0.1807658746938568</v>
      </c>
      <c r="K93" s="188">
        <v>3.0602075509057372</v>
      </c>
      <c r="L93" s="188">
        <v>0.90151212558619587</v>
      </c>
      <c r="M93" s="188"/>
      <c r="N93" s="178"/>
      <c r="O93" s="178"/>
      <c r="P93" s="178"/>
      <c r="Q93" s="178"/>
      <c r="R93" s="188">
        <v>0.14761847103826298</v>
      </c>
      <c r="S93" s="188">
        <v>0.18263495106078415</v>
      </c>
      <c r="T93" s="188">
        <v>2.2275343285554538E-2</v>
      </c>
      <c r="U93" s="188">
        <v>0.15672431245382687</v>
      </c>
      <c r="W93" s="190"/>
    </row>
    <row r="94" spans="1:23" x14ac:dyDescent="0.25"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</row>
    <row r="95" spans="1:23" x14ac:dyDescent="0.25">
      <c r="B95" s="18" t="s">
        <v>469</v>
      </c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</row>
    <row r="96" spans="1:23" x14ac:dyDescent="0.25">
      <c r="B96" s="183" t="s">
        <v>91</v>
      </c>
      <c r="C96" s="16" t="s">
        <v>110</v>
      </c>
      <c r="D96" s="184">
        <v>3.42</v>
      </c>
      <c r="E96" s="188">
        <v>0.32015170500223072</v>
      </c>
      <c r="F96" s="188">
        <v>0.25754819924474998</v>
      </c>
      <c r="G96" s="184">
        <v>0.27918882807519019</v>
      </c>
      <c r="H96" s="188">
        <v>0.14086792087207425</v>
      </c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</row>
    <row r="97" spans="1:23" x14ac:dyDescent="0.25">
      <c r="B97" s="183" t="s">
        <v>92</v>
      </c>
      <c r="C97" s="16" t="s">
        <v>99</v>
      </c>
      <c r="D97" s="184">
        <v>3.31</v>
      </c>
      <c r="E97" s="188">
        <v>0.35555767963675339</v>
      </c>
      <c r="F97" s="188">
        <v>0.25565704448504811</v>
      </c>
      <c r="G97" s="184">
        <v>0.27760879226618096</v>
      </c>
      <c r="H97" s="188">
        <v>0.13744442737995902</v>
      </c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</row>
    <row r="98" spans="1:23" x14ac:dyDescent="0.25">
      <c r="B98" s="183" t="s">
        <v>93</v>
      </c>
      <c r="C98" s="16" t="s">
        <v>100</v>
      </c>
      <c r="D98" s="184">
        <v>3.42</v>
      </c>
      <c r="E98" s="188">
        <v>0.3426949481476495</v>
      </c>
      <c r="F98" s="188">
        <v>0.24359263480500068</v>
      </c>
      <c r="G98" s="184">
        <v>0.26277854486158891</v>
      </c>
      <c r="H98" s="188">
        <v>1.2688651539808469E-2</v>
      </c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</row>
    <row r="99" spans="1:23" x14ac:dyDescent="0.25">
      <c r="B99" s="183" t="s">
        <v>94</v>
      </c>
      <c r="C99" s="16" t="s">
        <v>101</v>
      </c>
      <c r="D99" s="184">
        <v>1.0900000000000001</v>
      </c>
      <c r="E99" s="188">
        <v>0.16653123681415469</v>
      </c>
      <c r="F99" s="188">
        <v>0.35023472332349193</v>
      </c>
      <c r="G99" s="184">
        <v>0.40567008445545311</v>
      </c>
      <c r="H99" s="188">
        <v>0.1734382353864449</v>
      </c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</row>
    <row r="100" spans="1:23" x14ac:dyDescent="0.25"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</row>
    <row r="101" spans="1:23" x14ac:dyDescent="0.25">
      <c r="B101" s="18" t="s">
        <v>470</v>
      </c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</row>
    <row r="102" spans="1:23" x14ac:dyDescent="0.25">
      <c r="A102" s="173"/>
      <c r="B102" s="181" t="s">
        <v>142</v>
      </c>
      <c r="C102" s="16" t="s">
        <v>109</v>
      </c>
      <c r="F102" s="178"/>
      <c r="G102" s="178"/>
      <c r="H102" s="178"/>
      <c r="I102" s="188">
        <v>0.57749000182831123</v>
      </c>
      <c r="J102" s="188">
        <v>9.6860345042226084E-2</v>
      </c>
      <c r="K102" s="188">
        <v>3.0834654097595062</v>
      </c>
      <c r="L102" s="188">
        <v>0.84029789641425567</v>
      </c>
      <c r="M102" s="188"/>
      <c r="N102" s="178"/>
      <c r="O102" s="188">
        <v>0.16329416476279421</v>
      </c>
      <c r="P102" s="188">
        <v>3.5690420771628081E-2</v>
      </c>
      <c r="Q102" s="188">
        <v>5.3029489986279868E-3</v>
      </c>
      <c r="R102" s="188">
        <v>0.13192389000157476</v>
      </c>
      <c r="S102" s="188">
        <v>8.833739942053126E-2</v>
      </c>
      <c r="T102" s="188">
        <v>0.13691483447081224</v>
      </c>
      <c r="U102" s="188">
        <v>0.37802098999979844</v>
      </c>
    </row>
    <row r="103" spans="1:23" x14ac:dyDescent="0.25">
      <c r="A103" s="176"/>
      <c r="B103" s="181" t="s">
        <v>104</v>
      </c>
      <c r="C103" s="16" t="s">
        <v>109</v>
      </c>
      <c r="D103" s="188">
        <v>2.2999999999999998</v>
      </c>
      <c r="E103" s="188">
        <v>2.2112343605179743E-2</v>
      </c>
      <c r="F103" s="188">
        <v>0.52380442804701055</v>
      </c>
      <c r="G103" s="184">
        <v>0.55065485726349028</v>
      </c>
      <c r="H103" s="188">
        <v>0.47277148246871037</v>
      </c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</row>
    <row r="104" spans="1:23" x14ac:dyDescent="0.25">
      <c r="A104" s="176"/>
      <c r="B104" s="181" t="s">
        <v>105</v>
      </c>
      <c r="C104" s="16" t="s">
        <v>109</v>
      </c>
      <c r="D104" s="187">
        <v>3.01</v>
      </c>
      <c r="E104" s="188">
        <v>0.22756480459806153</v>
      </c>
      <c r="F104" s="188">
        <v>0.38438029884953029</v>
      </c>
      <c r="G104" s="184">
        <v>0.42074603662835697</v>
      </c>
      <c r="H104" s="188">
        <v>0.17559125351157928</v>
      </c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</row>
    <row r="105" spans="1:23" x14ac:dyDescent="0.25">
      <c r="A105" s="176"/>
      <c r="B105" s="181" t="s">
        <v>293</v>
      </c>
      <c r="C105" s="16" t="s">
        <v>109</v>
      </c>
      <c r="D105" s="187">
        <v>4.84</v>
      </c>
      <c r="E105" s="188">
        <v>0.30254393809076685</v>
      </c>
      <c r="F105" s="188">
        <v>0.44105977770323873</v>
      </c>
      <c r="G105" s="184">
        <v>0.47482002159069037</v>
      </c>
      <c r="H105" s="188">
        <v>5.8728773488808866E-2</v>
      </c>
      <c r="I105" s="188">
        <v>0.47535495707404513</v>
      </c>
      <c r="J105" s="188">
        <v>7.4564351010588351E-2</v>
      </c>
      <c r="K105" s="188">
        <v>3.0634407778358907</v>
      </c>
      <c r="L105" s="188">
        <v>0.76039190339278295</v>
      </c>
      <c r="M105" s="188"/>
      <c r="N105" s="178"/>
      <c r="O105" s="188">
        <v>0.14675686484390862</v>
      </c>
      <c r="P105" s="188">
        <v>1.2703009553065529E-2</v>
      </c>
      <c r="Q105" s="188">
        <v>2.7433847204418844E-2</v>
      </c>
      <c r="R105" s="188">
        <v>0.10633654121943596</v>
      </c>
      <c r="S105" s="188">
        <v>0.18788229827959496</v>
      </c>
      <c r="T105" s="188">
        <v>4.1407726707595821E-2</v>
      </c>
      <c r="U105" s="178"/>
      <c r="W105" s="190"/>
    </row>
    <row r="106" spans="1:23" x14ac:dyDescent="0.25">
      <c r="B106" s="181"/>
      <c r="C106" s="16"/>
      <c r="D106" s="193"/>
      <c r="E106" s="188"/>
      <c r="F106" s="188"/>
      <c r="G106" s="184"/>
      <c r="H106" s="188"/>
      <c r="I106" s="194"/>
      <c r="J106" s="188"/>
      <c r="K106" s="194"/>
      <c r="L106" s="188"/>
      <c r="M106" s="194"/>
      <c r="N106" s="194"/>
      <c r="O106" s="194"/>
      <c r="P106" s="188"/>
      <c r="Q106" s="188"/>
      <c r="R106" s="194"/>
      <c r="S106" s="188"/>
      <c r="T106" s="188"/>
      <c r="U106" s="194"/>
      <c r="W106" s="190"/>
    </row>
    <row r="107" spans="1:23" ht="15" customHeight="1" x14ac:dyDescent="0.25">
      <c r="B107" s="181" t="s">
        <v>413</v>
      </c>
      <c r="F107" t="s">
        <v>174</v>
      </c>
      <c r="G107" s="178"/>
      <c r="H107" s="178"/>
      <c r="L107" s="182"/>
      <c r="N107" s="178"/>
      <c r="O107" s="164"/>
      <c r="P107" t="s">
        <v>393</v>
      </c>
      <c r="Q107" s="164"/>
      <c r="S107" s="164"/>
    </row>
    <row r="108" spans="1:23" ht="15" customHeight="1" x14ac:dyDescent="0.25">
      <c r="B108" t="s">
        <v>176</v>
      </c>
      <c r="F108" t="s">
        <v>392</v>
      </c>
      <c r="G108" s="178"/>
      <c r="H108" s="178"/>
      <c r="L108" s="182"/>
      <c r="M108" s="183"/>
      <c r="N108" s="178"/>
      <c r="O108" s="195"/>
      <c r="P108" t="s">
        <v>396</v>
      </c>
      <c r="Q108" s="195"/>
      <c r="S108" s="182"/>
    </row>
    <row r="109" spans="1:23" ht="15" customHeight="1" x14ac:dyDescent="0.25">
      <c r="B109" s="183" t="s">
        <v>394</v>
      </c>
      <c r="F109" t="s">
        <v>395</v>
      </c>
      <c r="G109" s="178"/>
      <c r="H109" s="178"/>
      <c r="L109" s="182"/>
      <c r="M109" s="183"/>
      <c r="N109" s="178"/>
      <c r="O109" s="195"/>
      <c r="P109" t="s">
        <v>398</v>
      </c>
      <c r="Q109" s="195"/>
      <c r="S109" s="182"/>
    </row>
    <row r="110" spans="1:23" ht="15" customHeight="1" x14ac:dyDescent="0.25">
      <c r="B110" t="s">
        <v>414</v>
      </c>
      <c r="F110" t="s">
        <v>397</v>
      </c>
      <c r="G110" s="178"/>
      <c r="H110" s="178"/>
      <c r="L110" s="182"/>
      <c r="M110" s="183"/>
      <c r="N110" s="178"/>
      <c r="O110" s="195"/>
      <c r="P110" t="s">
        <v>400</v>
      </c>
      <c r="Q110" s="195"/>
      <c r="R110" s="195"/>
      <c r="S110" s="182"/>
    </row>
    <row r="111" spans="1:23" ht="15" customHeight="1" x14ac:dyDescent="0.25">
      <c r="B111" t="s">
        <v>415</v>
      </c>
      <c r="F111" t="s">
        <v>399</v>
      </c>
      <c r="G111" s="178"/>
      <c r="P111" t="s">
        <v>401</v>
      </c>
    </row>
    <row r="112" spans="1:23" ht="15" customHeight="1" x14ac:dyDescent="0.25"/>
    <row r="113" spans="2:9" x14ac:dyDescent="0.25">
      <c r="B113" s="1" t="s">
        <v>416</v>
      </c>
      <c r="C113" s="143"/>
      <c r="D113"/>
      <c r="E113"/>
      <c r="F113" s="6"/>
      <c r="I113" s="3"/>
    </row>
    <row r="114" spans="2:9" x14ac:dyDescent="0.25">
      <c r="B114" s="6"/>
      <c r="C114" s="8" t="s">
        <v>418</v>
      </c>
      <c r="D114" s="9" t="s">
        <v>275</v>
      </c>
      <c r="E114" s="9" t="s">
        <v>160</v>
      </c>
      <c r="F114" s="6"/>
      <c r="I114" s="3"/>
    </row>
    <row r="115" spans="2:9" x14ac:dyDescent="0.25">
      <c r="B115" s="9" t="s">
        <v>17</v>
      </c>
      <c r="C115" s="8">
        <v>36</v>
      </c>
      <c r="D115" s="9">
        <v>25</v>
      </c>
      <c r="E115" s="9">
        <f t="shared" ref="E115:E123" si="0">SUM(C115:D115)</f>
        <v>61</v>
      </c>
      <c r="F115" s="6"/>
      <c r="I115" s="3"/>
    </row>
    <row r="116" spans="2:9" x14ac:dyDescent="0.25">
      <c r="B116" s="9" t="s">
        <v>3</v>
      </c>
      <c r="C116" s="8">
        <v>25</v>
      </c>
      <c r="D116" s="9">
        <v>19</v>
      </c>
      <c r="E116" s="9">
        <f t="shared" si="0"/>
        <v>44</v>
      </c>
      <c r="F116" s="6"/>
      <c r="I116" s="3"/>
    </row>
    <row r="117" spans="2:9" x14ac:dyDescent="0.25">
      <c r="B117" s="9" t="s">
        <v>1</v>
      </c>
      <c r="C117" s="8">
        <v>25</v>
      </c>
      <c r="D117" s="9">
        <v>4</v>
      </c>
      <c r="E117" s="9">
        <f t="shared" si="0"/>
        <v>29</v>
      </c>
      <c r="I117" s="3"/>
    </row>
    <row r="118" spans="2:9" x14ac:dyDescent="0.25">
      <c r="B118" s="9" t="s">
        <v>2</v>
      </c>
      <c r="C118" s="8">
        <v>1</v>
      </c>
      <c r="D118" s="8">
        <v>5</v>
      </c>
      <c r="E118" s="8">
        <f t="shared" si="0"/>
        <v>6</v>
      </c>
      <c r="I118" s="3"/>
    </row>
    <row r="119" spans="2:9" x14ac:dyDescent="0.25">
      <c r="B119" s="9" t="s">
        <v>4</v>
      </c>
      <c r="C119" s="8">
        <v>3</v>
      </c>
      <c r="D119" s="8">
        <v>6</v>
      </c>
      <c r="E119" s="8">
        <f t="shared" si="0"/>
        <v>9</v>
      </c>
      <c r="I119" s="3"/>
    </row>
    <row r="120" spans="2:9" x14ac:dyDescent="0.25">
      <c r="B120" s="9" t="s">
        <v>5</v>
      </c>
      <c r="C120" s="8">
        <v>8</v>
      </c>
      <c r="D120" s="8">
        <v>4</v>
      </c>
      <c r="E120" s="8">
        <f t="shared" si="0"/>
        <v>12</v>
      </c>
      <c r="I120" s="3"/>
    </row>
    <row r="121" spans="2:9" x14ac:dyDescent="0.25">
      <c r="B121" s="9" t="s">
        <v>9</v>
      </c>
      <c r="C121" s="8">
        <v>7</v>
      </c>
      <c r="D121" s="8">
        <v>4</v>
      </c>
      <c r="E121" s="8">
        <f t="shared" si="0"/>
        <v>11</v>
      </c>
      <c r="F121" t="s">
        <v>419</v>
      </c>
      <c r="I121" s="3"/>
    </row>
    <row r="122" spans="2:9" x14ac:dyDescent="0.25">
      <c r="B122" s="9" t="s">
        <v>276</v>
      </c>
      <c r="C122" s="8">
        <v>23</v>
      </c>
      <c r="D122" s="8">
        <v>3</v>
      </c>
      <c r="E122" s="8">
        <f t="shared" si="0"/>
        <v>26</v>
      </c>
      <c r="I122" s="3"/>
    </row>
    <row r="123" spans="2:9" x14ac:dyDescent="0.25">
      <c r="B123" s="8" t="s">
        <v>141</v>
      </c>
      <c r="C123" s="8">
        <v>9</v>
      </c>
      <c r="D123" s="8">
        <v>0</v>
      </c>
      <c r="E123" s="8">
        <f t="shared" si="0"/>
        <v>9</v>
      </c>
      <c r="F123" s="143"/>
      <c r="G123" s="3"/>
      <c r="I123" s="3"/>
    </row>
    <row r="124" spans="2:9" x14ac:dyDescent="0.25">
      <c r="C124" s="143"/>
      <c r="D124"/>
      <c r="E124"/>
      <c r="I124" s="3"/>
    </row>
    <row r="125" spans="2:9" x14ac:dyDescent="0.25">
      <c r="B125" t="s">
        <v>278</v>
      </c>
      <c r="D125"/>
      <c r="E125"/>
      <c r="H125" s="3"/>
    </row>
    <row r="126" spans="2:9" x14ac:dyDescent="0.25">
      <c r="B126" t="s">
        <v>465</v>
      </c>
      <c r="D126"/>
      <c r="E126"/>
      <c r="H126" s="3"/>
    </row>
  </sheetData>
  <pageMargins left="0.7" right="0.7" top="0.75" bottom="0.75" header="0.3" footer="0.3"/>
  <pageSetup scale="61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B221"/>
  <sheetViews>
    <sheetView zoomScale="90" zoomScaleNormal="90" workbookViewId="0"/>
  </sheetViews>
  <sheetFormatPr defaultRowHeight="15" x14ac:dyDescent="0.25"/>
  <cols>
    <col min="1" max="1" width="3.85546875" customWidth="1"/>
    <col min="2" max="2" width="16.140625" customWidth="1"/>
    <col min="3" max="27" width="9.7109375" customWidth="1"/>
    <col min="29" max="33" width="9.7109375" customWidth="1"/>
    <col min="35" max="49" width="9.7109375" customWidth="1"/>
    <col min="51" max="55" width="9.7109375" customWidth="1"/>
    <col min="56" max="56" width="10" customWidth="1"/>
    <col min="57" max="57" width="9" customWidth="1"/>
    <col min="60" max="60" width="9.28515625" customWidth="1"/>
    <col min="61" max="61" width="9.7109375" customWidth="1"/>
    <col min="62" max="62" width="10.140625" customWidth="1"/>
    <col min="63" max="63" width="10" customWidth="1"/>
    <col min="69" max="69" width="12" customWidth="1"/>
  </cols>
  <sheetData>
    <row r="1" spans="1:80" ht="15" customHeight="1" x14ac:dyDescent="0.25">
      <c r="C1" s="34" t="s">
        <v>402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34" t="s">
        <v>402</v>
      </c>
      <c r="X1" s="7"/>
      <c r="Y1" s="7"/>
      <c r="Z1" s="7"/>
      <c r="AA1" s="7"/>
      <c r="AB1" s="6"/>
      <c r="AC1" s="7"/>
      <c r="AD1" s="7"/>
      <c r="AE1" s="7"/>
      <c r="AF1" s="7"/>
      <c r="AG1" s="7"/>
      <c r="AH1" s="6"/>
      <c r="AI1" s="7"/>
      <c r="AJ1" s="7"/>
      <c r="AK1" s="7"/>
      <c r="AL1" s="7"/>
      <c r="AM1" s="7"/>
      <c r="AN1" s="7"/>
      <c r="AO1" s="7"/>
      <c r="AP1" s="7"/>
      <c r="AQ1" s="34" t="s">
        <v>402</v>
      </c>
      <c r="AR1" s="7"/>
      <c r="AS1" s="7"/>
      <c r="AT1" s="7"/>
      <c r="AU1" s="7"/>
      <c r="AV1" s="7"/>
      <c r="AW1" s="7"/>
      <c r="AX1" s="6"/>
      <c r="AY1" s="7"/>
      <c r="AZ1" s="7"/>
      <c r="BA1" s="7"/>
      <c r="BB1" s="6"/>
      <c r="BC1" s="6"/>
      <c r="BD1" s="6"/>
      <c r="BE1" s="6"/>
      <c r="BF1" s="6"/>
      <c r="BG1" s="6"/>
      <c r="BH1" s="6"/>
      <c r="BI1" s="6"/>
      <c r="BJ1" s="6"/>
      <c r="BK1" s="6"/>
      <c r="BL1" s="34" t="s">
        <v>402</v>
      </c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</row>
    <row r="2" spans="1:80" ht="15" customHeight="1" x14ac:dyDescent="0.25">
      <c r="B2" s="7"/>
      <c r="C2" s="3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6"/>
      <c r="AC2" s="7"/>
      <c r="AD2" s="7"/>
      <c r="AE2" s="7"/>
      <c r="AF2" s="7"/>
      <c r="AG2" s="7"/>
      <c r="AH2" s="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6"/>
      <c r="AY2" s="7"/>
      <c r="AZ2" s="7"/>
      <c r="BA2" s="7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244"/>
      <c r="BX2" s="244"/>
      <c r="BY2" s="244"/>
      <c r="BZ2" s="244"/>
    </row>
    <row r="3" spans="1:80" ht="15" customHeight="1" x14ac:dyDescent="0.25">
      <c r="B3" s="35" t="s">
        <v>154</v>
      </c>
      <c r="C3" s="35">
        <v>43849</v>
      </c>
      <c r="D3" s="35">
        <v>43852</v>
      </c>
      <c r="E3" s="35">
        <v>43860</v>
      </c>
      <c r="F3" s="35">
        <v>43874</v>
      </c>
      <c r="G3" s="35">
        <v>43876</v>
      </c>
      <c r="H3" s="35">
        <v>43899</v>
      </c>
      <c r="I3" s="35">
        <v>43901</v>
      </c>
      <c r="J3" s="35">
        <v>43904</v>
      </c>
      <c r="K3" s="35">
        <v>43907</v>
      </c>
      <c r="L3" s="35">
        <v>43911</v>
      </c>
      <c r="M3" s="35">
        <v>43912</v>
      </c>
      <c r="N3" s="35">
        <v>43913</v>
      </c>
      <c r="O3" s="157">
        <v>43916</v>
      </c>
      <c r="P3" s="35">
        <v>43918</v>
      </c>
      <c r="Q3" s="35">
        <v>43919</v>
      </c>
      <c r="R3" s="35">
        <v>43921</v>
      </c>
      <c r="S3" s="35">
        <v>43922</v>
      </c>
      <c r="T3" s="35">
        <v>43929</v>
      </c>
      <c r="U3" s="35">
        <v>43931</v>
      </c>
      <c r="V3" s="35">
        <v>43943</v>
      </c>
      <c r="W3" s="35">
        <v>43945</v>
      </c>
      <c r="X3" s="35">
        <v>43973</v>
      </c>
      <c r="Y3" s="35">
        <v>43978</v>
      </c>
      <c r="Z3" s="35">
        <v>43981</v>
      </c>
      <c r="AA3" s="35">
        <v>43998</v>
      </c>
      <c r="AB3" s="76" t="s">
        <v>105</v>
      </c>
      <c r="AC3" s="35" t="s">
        <v>46</v>
      </c>
      <c r="AD3" s="35" t="s">
        <v>47</v>
      </c>
      <c r="AE3" s="35" t="s">
        <v>48</v>
      </c>
      <c r="AF3" s="35" t="s">
        <v>286</v>
      </c>
      <c r="AG3" s="35" t="s">
        <v>287</v>
      </c>
      <c r="AH3" s="76" t="s">
        <v>293</v>
      </c>
      <c r="AI3" s="35" t="s">
        <v>49</v>
      </c>
      <c r="AJ3" s="35" t="s">
        <v>288</v>
      </c>
      <c r="AK3" s="35" t="s">
        <v>54</v>
      </c>
      <c r="AL3" s="35" t="s">
        <v>76</v>
      </c>
      <c r="AM3" s="35" t="s">
        <v>171</v>
      </c>
      <c r="AN3" s="35" t="s">
        <v>18</v>
      </c>
      <c r="AO3" s="35" t="s">
        <v>284</v>
      </c>
      <c r="AP3" s="35" t="s">
        <v>19</v>
      </c>
      <c r="AQ3" s="35" t="s">
        <v>52</v>
      </c>
      <c r="AR3" s="35" t="s">
        <v>53</v>
      </c>
      <c r="AS3" s="35" t="s">
        <v>88</v>
      </c>
      <c r="AT3" s="35" t="s">
        <v>91</v>
      </c>
      <c r="AU3" s="35" t="s">
        <v>92</v>
      </c>
      <c r="AV3" s="35" t="s">
        <v>93</v>
      </c>
      <c r="AW3" s="35" t="s">
        <v>94</v>
      </c>
      <c r="AX3" s="76" t="s">
        <v>104</v>
      </c>
      <c r="AY3" s="35" t="s">
        <v>85</v>
      </c>
      <c r="AZ3" s="35" t="s">
        <v>86</v>
      </c>
      <c r="BA3" s="35" t="s">
        <v>87</v>
      </c>
      <c r="BB3" s="74" t="s">
        <v>20</v>
      </c>
      <c r="BC3" s="74" t="s">
        <v>21</v>
      </c>
      <c r="BD3" s="166" t="s">
        <v>329</v>
      </c>
      <c r="BE3" s="166" t="s">
        <v>330</v>
      </c>
      <c r="BF3" s="166" t="s">
        <v>331</v>
      </c>
      <c r="BG3" s="166" t="s">
        <v>332</v>
      </c>
      <c r="BH3" s="166" t="s">
        <v>333</v>
      </c>
      <c r="BI3" s="166" t="s">
        <v>334</v>
      </c>
      <c r="BJ3" s="166" t="s">
        <v>335</v>
      </c>
      <c r="BK3" s="166" t="s">
        <v>306</v>
      </c>
      <c r="BL3" s="196" t="s">
        <v>410</v>
      </c>
      <c r="BM3" s="144"/>
      <c r="BN3" s="144"/>
      <c r="BO3" s="144"/>
      <c r="BP3" s="145"/>
      <c r="BQ3" s="144"/>
      <c r="BR3" s="144"/>
      <c r="BS3" s="144"/>
      <c r="BT3" s="144"/>
      <c r="BU3" s="144"/>
      <c r="BV3" s="144"/>
      <c r="BW3" s="318"/>
      <c r="BX3" s="319"/>
      <c r="BY3" s="318"/>
      <c r="BZ3" s="320"/>
      <c r="CA3" s="69"/>
      <c r="CB3" s="69"/>
    </row>
    <row r="4" spans="1:80" ht="15" customHeight="1" x14ac:dyDescent="0.35">
      <c r="A4" s="19"/>
      <c r="B4" s="37" t="s">
        <v>177</v>
      </c>
      <c r="C4" s="38">
        <v>53.9</v>
      </c>
      <c r="D4" s="38">
        <v>57.8</v>
      </c>
      <c r="E4" s="38">
        <v>57.79</v>
      </c>
      <c r="F4" s="38">
        <v>56.43</v>
      </c>
      <c r="G4" s="38">
        <v>51.46</v>
      </c>
      <c r="H4" s="38">
        <v>52.25</v>
      </c>
      <c r="I4" s="38">
        <v>55.51</v>
      </c>
      <c r="J4" s="38">
        <v>53.75</v>
      </c>
      <c r="K4" s="38">
        <v>52.33</v>
      </c>
      <c r="L4" s="38">
        <v>53.34</v>
      </c>
      <c r="M4" s="38">
        <v>50.48</v>
      </c>
      <c r="N4" s="38">
        <v>54.24</v>
      </c>
      <c r="O4" s="153">
        <v>57.36</v>
      </c>
      <c r="P4" s="38">
        <v>56.03</v>
      </c>
      <c r="Q4" s="38">
        <v>48.34</v>
      </c>
      <c r="R4" s="38">
        <v>51.07</v>
      </c>
      <c r="S4" s="38">
        <v>47.95</v>
      </c>
      <c r="T4" s="38">
        <v>48.81</v>
      </c>
      <c r="U4" s="38">
        <v>49.67</v>
      </c>
      <c r="V4" s="38">
        <v>57.93</v>
      </c>
      <c r="W4" s="38">
        <v>57.15</v>
      </c>
      <c r="X4" s="38">
        <v>56.86</v>
      </c>
      <c r="Y4" s="38">
        <v>56.21</v>
      </c>
      <c r="Z4" s="38">
        <v>69.3</v>
      </c>
      <c r="AA4" s="38">
        <v>56.94</v>
      </c>
      <c r="AB4" s="71">
        <v>52.26</v>
      </c>
      <c r="AC4" s="38">
        <v>57.91</v>
      </c>
      <c r="AD4" s="38">
        <v>55.37</v>
      </c>
      <c r="AE4" s="38">
        <v>58.98</v>
      </c>
      <c r="AF4" s="38">
        <v>53.57</v>
      </c>
      <c r="AG4" s="38">
        <v>55.33</v>
      </c>
      <c r="AH4" s="71">
        <v>60.58</v>
      </c>
      <c r="AI4" s="38">
        <v>55.75</v>
      </c>
      <c r="AJ4" s="38">
        <v>47.54</v>
      </c>
      <c r="AK4" s="39">
        <v>57.2</v>
      </c>
      <c r="AL4" s="38">
        <v>58.26</v>
      </c>
      <c r="AM4" s="38">
        <v>56.86</v>
      </c>
      <c r="AN4" s="38">
        <v>57.52</v>
      </c>
      <c r="AO4" s="38">
        <v>56.31</v>
      </c>
      <c r="AP4" s="38">
        <v>54.78</v>
      </c>
      <c r="AQ4" s="39">
        <v>55.62</v>
      </c>
      <c r="AR4" s="39">
        <v>50.54</v>
      </c>
      <c r="AS4" s="39">
        <v>52.63</v>
      </c>
      <c r="AT4" s="39">
        <v>56.05</v>
      </c>
      <c r="AU4" s="39">
        <v>56.6</v>
      </c>
      <c r="AV4" s="39">
        <v>56.15</v>
      </c>
      <c r="AW4" s="39">
        <v>59.86</v>
      </c>
      <c r="AX4" s="71">
        <v>63.07</v>
      </c>
      <c r="AY4" s="39">
        <v>55.01</v>
      </c>
      <c r="AZ4" s="39">
        <v>52.05</v>
      </c>
      <c r="BA4" s="39">
        <v>58.14</v>
      </c>
      <c r="BB4" s="75">
        <v>58.45</v>
      </c>
      <c r="BC4" s="75">
        <v>45.28</v>
      </c>
      <c r="BD4" s="167">
        <v>53.17</v>
      </c>
      <c r="BE4" s="167">
        <v>58.41</v>
      </c>
      <c r="BF4" s="167">
        <v>57.99</v>
      </c>
      <c r="BG4" s="167">
        <v>61.39</v>
      </c>
      <c r="BH4" s="167">
        <v>59.82</v>
      </c>
      <c r="BI4" s="167">
        <v>51.9</v>
      </c>
      <c r="BJ4" s="167">
        <v>58.24</v>
      </c>
      <c r="BK4" s="167">
        <v>57.46</v>
      </c>
      <c r="BL4" s="198">
        <f t="shared" ref="BL4:BL18" si="0">AVERAGE(C4:BK4)</f>
        <v>55.392622950819678</v>
      </c>
      <c r="BM4" s="146"/>
      <c r="BN4" s="146"/>
      <c r="BO4" s="146"/>
      <c r="BP4" s="145"/>
      <c r="BQ4" s="146"/>
      <c r="BR4" s="146"/>
      <c r="BS4" s="146"/>
      <c r="BT4" s="146"/>
      <c r="BU4" s="146"/>
      <c r="BV4" s="146"/>
      <c r="BW4" s="321"/>
      <c r="BX4" s="319"/>
      <c r="BY4" s="322"/>
      <c r="BZ4" s="322"/>
      <c r="CA4" s="69"/>
      <c r="CB4" s="69"/>
    </row>
    <row r="5" spans="1:80" ht="15" customHeight="1" x14ac:dyDescent="0.35">
      <c r="A5" s="19"/>
      <c r="B5" s="40" t="s">
        <v>178</v>
      </c>
      <c r="C5" s="38">
        <v>1.07</v>
      </c>
      <c r="D5" s="38">
        <v>1.06</v>
      </c>
      <c r="E5" s="38">
        <v>0.82</v>
      </c>
      <c r="F5" s="38">
        <v>1.1399999999999999</v>
      </c>
      <c r="G5" s="38">
        <v>1.44</v>
      </c>
      <c r="H5" s="38">
        <v>1.06</v>
      </c>
      <c r="I5" s="38">
        <v>0.88</v>
      </c>
      <c r="J5" s="38">
        <v>0.98</v>
      </c>
      <c r="K5" s="38">
        <v>1.34</v>
      </c>
      <c r="L5" s="38">
        <v>1.03</v>
      </c>
      <c r="M5" s="38">
        <v>1.08</v>
      </c>
      <c r="N5" s="38">
        <v>0.77</v>
      </c>
      <c r="O5" s="153">
        <v>0.75</v>
      </c>
      <c r="P5" s="38">
        <v>1.0900000000000001</v>
      </c>
      <c r="Q5" s="38">
        <v>1.1200000000000001</v>
      </c>
      <c r="R5" s="38">
        <v>0.8</v>
      </c>
      <c r="S5" s="38">
        <v>1.1299999999999999</v>
      </c>
      <c r="T5" s="38">
        <v>0.98</v>
      </c>
      <c r="U5" s="38">
        <v>1.04</v>
      </c>
      <c r="V5" s="38">
        <v>1</v>
      </c>
      <c r="W5" s="38">
        <v>1.0900000000000001</v>
      </c>
      <c r="X5" s="38">
        <v>1.56</v>
      </c>
      <c r="Y5" s="38">
        <v>1.23</v>
      </c>
      <c r="Z5" s="38">
        <v>0.49</v>
      </c>
      <c r="AA5" s="38">
        <v>1.18</v>
      </c>
      <c r="AB5" s="71">
        <v>1.202</v>
      </c>
      <c r="AC5" s="38">
        <v>1.171</v>
      </c>
      <c r="AD5" s="38">
        <v>1.1779999999999999</v>
      </c>
      <c r="AE5" s="38">
        <v>1.153</v>
      </c>
      <c r="AF5" s="38">
        <v>0.92300000000000004</v>
      </c>
      <c r="AG5" s="38">
        <v>0.92300000000000004</v>
      </c>
      <c r="AH5" s="71">
        <v>0.879</v>
      </c>
      <c r="AI5" s="38">
        <v>1.0649999999999999</v>
      </c>
      <c r="AJ5" s="38">
        <v>0.91</v>
      </c>
      <c r="AK5" s="39">
        <v>1.1599999999999999</v>
      </c>
      <c r="AL5" s="38">
        <v>1.056</v>
      </c>
      <c r="AM5" s="38">
        <v>1.401</v>
      </c>
      <c r="AN5" s="38">
        <v>1.4710000000000001</v>
      </c>
      <c r="AO5" s="38">
        <v>1.2829999999999999</v>
      </c>
      <c r="AP5" s="38">
        <v>1.1930000000000001</v>
      </c>
      <c r="AQ5" s="39">
        <v>0.95</v>
      </c>
      <c r="AR5" s="39">
        <v>1.31</v>
      </c>
      <c r="AS5" s="39">
        <v>1.1399999999999999</v>
      </c>
      <c r="AT5" s="39">
        <v>0.99</v>
      </c>
      <c r="AU5" s="39">
        <v>0.95</v>
      </c>
      <c r="AV5" s="39">
        <v>0.98</v>
      </c>
      <c r="AW5" s="39">
        <v>1.47</v>
      </c>
      <c r="AX5" s="71">
        <v>0.76</v>
      </c>
      <c r="AY5" s="39">
        <v>0.95</v>
      </c>
      <c r="AZ5" s="39">
        <v>1.34</v>
      </c>
      <c r="BA5" s="39">
        <v>1.28</v>
      </c>
      <c r="BB5" s="75">
        <v>1.34</v>
      </c>
      <c r="BC5" s="75">
        <v>1.46</v>
      </c>
      <c r="BD5" s="167">
        <v>1.01</v>
      </c>
      <c r="BE5" s="167">
        <v>0.88</v>
      </c>
      <c r="BF5" s="167">
        <v>1.29</v>
      </c>
      <c r="BG5" s="167">
        <v>0.81</v>
      </c>
      <c r="BH5" s="167">
        <v>0.87</v>
      </c>
      <c r="BI5" s="167">
        <v>0.98</v>
      </c>
      <c r="BJ5" s="167">
        <v>0.93</v>
      </c>
      <c r="BK5" s="167">
        <v>1.07</v>
      </c>
      <c r="BL5" s="198">
        <f t="shared" si="0"/>
        <v>1.0796393442622949</v>
      </c>
      <c r="BM5" s="146"/>
      <c r="BN5" s="146"/>
      <c r="BO5" s="146"/>
      <c r="BP5" s="145"/>
      <c r="BQ5" s="146"/>
      <c r="BR5" s="146"/>
      <c r="BS5" s="146"/>
      <c r="BT5" s="146"/>
      <c r="BU5" s="146"/>
      <c r="BV5" s="146"/>
      <c r="BW5" s="321"/>
      <c r="BX5" s="319"/>
      <c r="BY5" s="322"/>
      <c r="BZ5" s="322"/>
      <c r="CA5" s="69"/>
      <c r="CB5" s="69"/>
    </row>
    <row r="6" spans="1:80" ht="15" customHeight="1" x14ac:dyDescent="0.35">
      <c r="A6" s="19"/>
      <c r="B6" s="41" t="s">
        <v>179</v>
      </c>
      <c r="C6" s="38">
        <v>20.100000000000001</v>
      </c>
      <c r="D6" s="38">
        <v>18.36</v>
      </c>
      <c r="E6" s="38">
        <v>19.27</v>
      </c>
      <c r="F6" s="38">
        <v>20.48</v>
      </c>
      <c r="G6" s="38">
        <v>24.36</v>
      </c>
      <c r="H6" s="38">
        <v>24.18</v>
      </c>
      <c r="I6" s="38">
        <v>22.57</v>
      </c>
      <c r="J6" s="38">
        <v>22.36</v>
      </c>
      <c r="K6" s="38">
        <v>23.66</v>
      </c>
      <c r="L6" s="38">
        <v>25.39</v>
      </c>
      <c r="M6" s="38">
        <v>24.82</v>
      </c>
      <c r="N6" s="38">
        <v>22.32</v>
      </c>
      <c r="O6" s="153">
        <v>17.3</v>
      </c>
      <c r="P6" s="38">
        <v>20.149999999999999</v>
      </c>
      <c r="Q6" s="38">
        <v>26.77</v>
      </c>
      <c r="R6" s="38">
        <v>23.24</v>
      </c>
      <c r="S6" s="38">
        <v>30.29</v>
      </c>
      <c r="T6" s="42">
        <v>24.96</v>
      </c>
      <c r="U6" s="38">
        <v>27</v>
      </c>
      <c r="V6" s="38">
        <v>21.25</v>
      </c>
      <c r="W6" s="38">
        <v>21.9</v>
      </c>
      <c r="X6" s="38">
        <v>18.739999999999998</v>
      </c>
      <c r="Y6" s="38">
        <v>20.56</v>
      </c>
      <c r="Z6" s="38">
        <v>13.08</v>
      </c>
      <c r="AA6" s="38">
        <v>19.03</v>
      </c>
      <c r="AB6" s="71">
        <v>25.32</v>
      </c>
      <c r="AC6" s="38">
        <v>18.89</v>
      </c>
      <c r="AD6" s="38">
        <v>21.45</v>
      </c>
      <c r="AE6" s="38">
        <v>20.36</v>
      </c>
      <c r="AF6" s="38">
        <v>24.91</v>
      </c>
      <c r="AG6" s="38">
        <v>21.87</v>
      </c>
      <c r="AH6" s="71">
        <v>19.350000000000001</v>
      </c>
      <c r="AI6" s="38">
        <v>20.059999999999999</v>
      </c>
      <c r="AJ6" s="38">
        <v>26.05</v>
      </c>
      <c r="AK6" s="39">
        <v>19.09</v>
      </c>
      <c r="AL6" s="38">
        <v>21.99</v>
      </c>
      <c r="AM6" s="38">
        <v>20.83</v>
      </c>
      <c r="AN6" s="38">
        <v>18.93</v>
      </c>
      <c r="AO6" s="38">
        <v>20.260000000000002</v>
      </c>
      <c r="AP6" s="38">
        <v>21.69</v>
      </c>
      <c r="AQ6" s="39">
        <v>20.25</v>
      </c>
      <c r="AR6" s="39">
        <v>22.22</v>
      </c>
      <c r="AS6" s="39">
        <v>21.16</v>
      </c>
      <c r="AT6" s="39">
        <v>22.23</v>
      </c>
      <c r="AU6" s="39">
        <v>22.37</v>
      </c>
      <c r="AV6" s="39">
        <v>22.03</v>
      </c>
      <c r="AW6" s="39">
        <v>20.190000000000001</v>
      </c>
      <c r="AX6" s="71">
        <v>16.21</v>
      </c>
      <c r="AY6" s="39">
        <v>22.43</v>
      </c>
      <c r="AZ6" s="39">
        <v>27.04</v>
      </c>
      <c r="BA6" s="39">
        <v>19.96</v>
      </c>
      <c r="BB6" s="75">
        <v>18.43</v>
      </c>
      <c r="BC6" s="75">
        <v>29.48</v>
      </c>
      <c r="BD6" s="167">
        <v>24.21</v>
      </c>
      <c r="BE6" s="167">
        <v>19.66</v>
      </c>
      <c r="BF6" s="167">
        <v>20.260000000000002</v>
      </c>
      <c r="BG6" s="167">
        <v>18.79</v>
      </c>
      <c r="BH6" s="167">
        <v>19.739999999999998</v>
      </c>
      <c r="BI6" s="167">
        <v>23.63</v>
      </c>
      <c r="BJ6" s="167">
        <v>21.91</v>
      </c>
      <c r="BK6" s="167">
        <v>20.89</v>
      </c>
      <c r="BL6" s="198">
        <f t="shared" si="0"/>
        <v>21.742295081967224</v>
      </c>
      <c r="BM6" s="6"/>
      <c r="BN6" s="6"/>
      <c r="BO6" s="6"/>
      <c r="BP6" s="6"/>
      <c r="BQ6" s="6"/>
      <c r="BR6" s="6"/>
      <c r="BS6" s="6"/>
      <c r="BT6" s="6"/>
      <c r="BU6" s="6"/>
      <c r="BV6" s="6"/>
      <c r="BW6" s="244"/>
      <c r="BX6" s="244"/>
      <c r="BY6" s="244"/>
      <c r="BZ6" s="244"/>
    </row>
    <row r="7" spans="1:80" ht="15" customHeight="1" x14ac:dyDescent="0.35">
      <c r="A7" s="20"/>
      <c r="B7" s="43" t="s">
        <v>180</v>
      </c>
      <c r="C7" s="38">
        <v>9.57</v>
      </c>
      <c r="D7" s="38">
        <v>7.79</v>
      </c>
      <c r="E7" s="38">
        <v>7.5</v>
      </c>
      <c r="F7" s="38">
        <v>7.11</v>
      </c>
      <c r="G7" s="38">
        <v>8.11</v>
      </c>
      <c r="H7" s="38">
        <v>9.5299999999999994</v>
      </c>
      <c r="I7" s="38">
        <v>6.7</v>
      </c>
      <c r="J7" s="38">
        <v>8.9</v>
      </c>
      <c r="K7" s="38">
        <v>11.01</v>
      </c>
      <c r="L7" s="38">
        <v>9.5</v>
      </c>
      <c r="M7" s="38">
        <v>10.81</v>
      </c>
      <c r="N7" s="38">
        <v>6.99</v>
      </c>
      <c r="O7" s="153">
        <v>7.37</v>
      </c>
      <c r="P7" s="38">
        <v>9.48</v>
      </c>
      <c r="Q7" s="38">
        <v>5.47</v>
      </c>
      <c r="R7" s="38">
        <v>7.81</v>
      </c>
      <c r="S7" s="38">
        <v>6.18</v>
      </c>
      <c r="T7" s="44">
        <v>10.46</v>
      </c>
      <c r="U7" s="38">
        <v>7.72</v>
      </c>
      <c r="V7" s="38">
        <v>8.7899999999999991</v>
      </c>
      <c r="W7" s="38">
        <v>9.66</v>
      </c>
      <c r="X7" s="38">
        <v>7.7</v>
      </c>
      <c r="Y7" s="38">
        <v>7.44</v>
      </c>
      <c r="Z7" s="38">
        <v>7.74</v>
      </c>
      <c r="AA7" s="38">
        <v>9.68</v>
      </c>
      <c r="AB7" s="71">
        <v>8.6300000000000008</v>
      </c>
      <c r="AC7" s="38">
        <v>7.97</v>
      </c>
      <c r="AD7" s="38">
        <v>8.5299999999999994</v>
      </c>
      <c r="AE7" s="38">
        <v>7.23</v>
      </c>
      <c r="AF7" s="38">
        <v>7.56</v>
      </c>
      <c r="AG7" s="38">
        <v>8.1199999999999992</v>
      </c>
      <c r="AH7" s="71">
        <v>7.18</v>
      </c>
      <c r="AI7" s="38">
        <v>9.6662499999999998</v>
      </c>
      <c r="AJ7" s="38">
        <v>9.67</v>
      </c>
      <c r="AK7" s="39">
        <v>9.52</v>
      </c>
      <c r="AL7" s="38">
        <v>8.92</v>
      </c>
      <c r="AM7" s="38">
        <v>6.06</v>
      </c>
      <c r="AN7" s="38">
        <v>9.57</v>
      </c>
      <c r="AO7" s="38">
        <v>10.61</v>
      </c>
      <c r="AP7" s="38">
        <v>11.28</v>
      </c>
      <c r="AQ7" s="39">
        <v>8.83</v>
      </c>
      <c r="AR7" s="39">
        <v>9.8000000000000007</v>
      </c>
      <c r="AS7" s="39">
        <v>10.53</v>
      </c>
      <c r="AT7" s="39">
        <v>9.48</v>
      </c>
      <c r="AU7" s="39">
        <v>8.94</v>
      </c>
      <c r="AV7" s="39">
        <v>10.15</v>
      </c>
      <c r="AW7" s="39">
        <v>7.13</v>
      </c>
      <c r="AX7" s="71">
        <v>7.42</v>
      </c>
      <c r="AY7" s="39">
        <v>8.25</v>
      </c>
      <c r="AZ7" s="39">
        <v>7.85</v>
      </c>
      <c r="BA7" s="39">
        <v>6.87</v>
      </c>
      <c r="BB7" s="75">
        <v>9.02</v>
      </c>
      <c r="BC7" s="75">
        <v>12</v>
      </c>
      <c r="BD7" s="167">
        <v>9.8699999999999992</v>
      </c>
      <c r="BE7" s="167">
        <v>8.01</v>
      </c>
      <c r="BF7" s="167">
        <v>7.14</v>
      </c>
      <c r="BG7" s="167">
        <v>7.29</v>
      </c>
      <c r="BH7" s="167">
        <v>9</v>
      </c>
      <c r="BI7" s="167">
        <v>9.44</v>
      </c>
      <c r="BJ7" s="167">
        <v>8.33</v>
      </c>
      <c r="BK7" s="167">
        <v>9.51</v>
      </c>
      <c r="BL7" s="198">
        <f t="shared" si="0"/>
        <v>8.596659836065573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244"/>
      <c r="BX7" s="244"/>
      <c r="BY7" s="244"/>
      <c r="BZ7" s="244"/>
    </row>
    <row r="8" spans="1:80" ht="15" customHeight="1" x14ac:dyDescent="0.25">
      <c r="A8" s="19"/>
      <c r="B8" s="45" t="s">
        <v>155</v>
      </c>
      <c r="C8" s="38">
        <v>0.11</v>
      </c>
      <c r="D8" s="38">
        <v>0.11</v>
      </c>
      <c r="E8" s="38">
        <v>0.13</v>
      </c>
      <c r="F8" s="38">
        <v>0.09</v>
      </c>
      <c r="G8" s="38">
        <v>0.06</v>
      </c>
      <c r="H8" s="38">
        <v>0.05</v>
      </c>
      <c r="I8" s="38">
        <v>0.03</v>
      </c>
      <c r="J8" s="38">
        <v>7.0000000000000007E-2</v>
      </c>
      <c r="K8" s="38">
        <v>0.11</v>
      </c>
      <c r="L8" s="38">
        <v>0.1</v>
      </c>
      <c r="M8" s="38">
        <v>0.11</v>
      </c>
      <c r="N8" s="38">
        <v>7.0000000000000007E-2</v>
      </c>
      <c r="O8" s="153">
        <v>0.06</v>
      </c>
      <c r="P8" s="38">
        <v>0.12</v>
      </c>
      <c r="Q8" s="38">
        <v>0.03</v>
      </c>
      <c r="R8" s="38">
        <v>0.04</v>
      </c>
      <c r="S8" s="38">
        <v>0.06</v>
      </c>
      <c r="T8" s="38">
        <v>7.0000000000000007E-2</v>
      </c>
      <c r="U8" s="38">
        <v>0.04</v>
      </c>
      <c r="V8" s="38">
        <v>0.13</v>
      </c>
      <c r="W8" s="38">
        <v>0.21</v>
      </c>
      <c r="X8" s="38">
        <v>0.11</v>
      </c>
      <c r="Y8" s="38">
        <v>7.0000000000000007E-2</v>
      </c>
      <c r="Z8" s="38">
        <v>0.1</v>
      </c>
      <c r="AA8" s="38">
        <v>0.1</v>
      </c>
      <c r="AB8" s="71">
        <v>6.9000000000000006E-2</v>
      </c>
      <c r="AC8" s="38">
        <v>8.5999999999999993E-2</v>
      </c>
      <c r="AD8" s="38">
        <v>0.08</v>
      </c>
      <c r="AE8" s="38">
        <v>6.9000000000000006E-2</v>
      </c>
      <c r="AF8" s="38">
        <v>9.8000000000000004E-2</v>
      </c>
      <c r="AG8" s="38">
        <v>0.13600000000000001</v>
      </c>
      <c r="AH8" s="71">
        <v>6.5000000000000002E-2</v>
      </c>
      <c r="AI8" s="38">
        <v>7.9000000000000001E-2</v>
      </c>
      <c r="AJ8" s="38">
        <v>7.3999999999999996E-2</v>
      </c>
      <c r="AK8" s="39">
        <v>0.13</v>
      </c>
      <c r="AL8" s="38">
        <v>0.184</v>
      </c>
      <c r="AM8" s="38">
        <v>0.126</v>
      </c>
      <c r="AN8" s="38">
        <v>0.152</v>
      </c>
      <c r="AO8" s="38">
        <v>0.13300000000000001</v>
      </c>
      <c r="AP8" s="38">
        <v>0.13400000000000001</v>
      </c>
      <c r="AQ8" s="39">
        <v>0.1</v>
      </c>
      <c r="AR8" s="39">
        <v>0.1</v>
      </c>
      <c r="AS8" s="39">
        <v>0.18</v>
      </c>
      <c r="AT8" s="39">
        <v>0.06</v>
      </c>
      <c r="AU8" s="39">
        <v>0.26</v>
      </c>
      <c r="AV8" s="39">
        <v>0.11</v>
      </c>
      <c r="AW8" s="39">
        <v>0.08</v>
      </c>
      <c r="AX8" s="71">
        <v>0.06</v>
      </c>
      <c r="AY8" s="39">
        <v>0.06</v>
      </c>
      <c r="AZ8" s="39">
        <v>0.09</v>
      </c>
      <c r="BA8" s="39">
        <v>0.05</v>
      </c>
      <c r="BB8" s="75">
        <v>0.11</v>
      </c>
      <c r="BC8" s="75">
        <v>0.19</v>
      </c>
      <c r="BD8" s="167">
        <v>0.16</v>
      </c>
      <c r="BE8" s="167">
        <v>0.11</v>
      </c>
      <c r="BF8" s="167">
        <v>7.0000000000000007E-2</v>
      </c>
      <c r="BG8" s="167">
        <v>7.0000000000000007E-2</v>
      </c>
      <c r="BH8" s="167">
        <v>0.16</v>
      </c>
      <c r="BI8" s="167">
        <v>7.0000000000000007E-2</v>
      </c>
      <c r="BJ8" s="167">
        <v>0.17</v>
      </c>
      <c r="BK8" s="167">
        <v>0.06</v>
      </c>
      <c r="BL8" s="198">
        <f t="shared" si="0"/>
        <v>0.10024590163934427</v>
      </c>
      <c r="BM8" s="6"/>
      <c r="BN8" s="6"/>
      <c r="BO8" s="6"/>
      <c r="BP8" s="6"/>
      <c r="BQ8" s="6"/>
      <c r="BR8" s="6"/>
      <c r="BS8" s="6"/>
      <c r="BT8" s="6"/>
      <c r="BU8" s="6"/>
      <c r="BV8" s="6"/>
      <c r="BW8" s="244"/>
      <c r="BX8" s="244"/>
      <c r="BY8" s="244"/>
      <c r="BZ8" s="244"/>
    </row>
    <row r="9" spans="1:80" ht="15" customHeight="1" x14ac:dyDescent="0.25">
      <c r="A9" s="19"/>
      <c r="B9" s="46" t="s">
        <v>156</v>
      </c>
      <c r="C9" s="38">
        <v>2.6</v>
      </c>
      <c r="D9" s="38">
        <v>2.4</v>
      </c>
      <c r="E9" s="38">
        <v>2.3199999999999998</v>
      </c>
      <c r="F9" s="38">
        <v>2.63</v>
      </c>
      <c r="G9" s="38">
        <v>2.27</v>
      </c>
      <c r="H9" s="38">
        <v>3.16</v>
      </c>
      <c r="I9" s="38">
        <v>2.59</v>
      </c>
      <c r="J9" s="38">
        <v>2.76</v>
      </c>
      <c r="K9" s="38">
        <v>4.07</v>
      </c>
      <c r="L9" s="38">
        <v>3.25</v>
      </c>
      <c r="M9" s="38">
        <v>2.96</v>
      </c>
      <c r="N9" s="38">
        <v>2.5499999999999998</v>
      </c>
      <c r="O9" s="153">
        <v>3.21</v>
      </c>
      <c r="P9" s="38">
        <v>3.1</v>
      </c>
      <c r="Q9" s="38">
        <v>2.64</v>
      </c>
      <c r="R9" s="38">
        <v>2.98</v>
      </c>
      <c r="S9" s="38">
        <v>2.41</v>
      </c>
      <c r="T9" s="38">
        <v>3.55</v>
      </c>
      <c r="U9" s="38">
        <v>3.06</v>
      </c>
      <c r="V9" s="38">
        <v>3.05</v>
      </c>
      <c r="W9" s="38">
        <v>3.39</v>
      </c>
      <c r="X9" s="38">
        <v>2.31</v>
      </c>
      <c r="Y9" s="38">
        <v>1.95</v>
      </c>
      <c r="Z9" s="38">
        <v>3.03</v>
      </c>
      <c r="AA9" s="38">
        <v>2.69</v>
      </c>
      <c r="AB9" s="71">
        <v>2.72</v>
      </c>
      <c r="AC9" s="38">
        <v>3.15</v>
      </c>
      <c r="AD9" s="38">
        <v>2.57</v>
      </c>
      <c r="AE9" s="38">
        <v>2.6</v>
      </c>
      <c r="AF9" s="38">
        <v>2.64</v>
      </c>
      <c r="AG9" s="38">
        <v>2.95</v>
      </c>
      <c r="AH9" s="71">
        <v>2.86</v>
      </c>
      <c r="AI9" s="38">
        <v>2.83</v>
      </c>
      <c r="AJ9" s="38">
        <v>4.08</v>
      </c>
      <c r="AK9" s="39">
        <v>2.79</v>
      </c>
      <c r="AL9" s="38">
        <v>2.61</v>
      </c>
      <c r="AM9" s="38">
        <v>2.75</v>
      </c>
      <c r="AN9" s="38">
        <v>2.37</v>
      </c>
      <c r="AO9" s="38">
        <v>2.72</v>
      </c>
      <c r="AP9" s="38">
        <v>2.8</v>
      </c>
      <c r="AQ9" s="39">
        <v>3.51</v>
      </c>
      <c r="AR9" s="39">
        <v>4.43</v>
      </c>
      <c r="AS9" s="39">
        <v>3.36</v>
      </c>
      <c r="AT9" s="39">
        <v>1.66</v>
      </c>
      <c r="AU9" s="39">
        <v>1.55</v>
      </c>
      <c r="AV9" s="39">
        <v>1.65</v>
      </c>
      <c r="AW9" s="39">
        <v>1.94</v>
      </c>
      <c r="AX9" s="71">
        <v>4.12</v>
      </c>
      <c r="AY9" s="39">
        <v>2.63</v>
      </c>
      <c r="AZ9" s="39">
        <v>2.87</v>
      </c>
      <c r="BA9" s="39">
        <v>2.39</v>
      </c>
      <c r="BB9" s="75">
        <v>2.72</v>
      </c>
      <c r="BC9" s="75">
        <v>3.56</v>
      </c>
      <c r="BD9" s="167">
        <v>1.44</v>
      </c>
      <c r="BE9" s="167">
        <v>2.64</v>
      </c>
      <c r="BF9" s="167">
        <v>1.99</v>
      </c>
      <c r="BG9" s="167">
        <v>2.73</v>
      </c>
      <c r="BH9" s="167">
        <v>2.13</v>
      </c>
      <c r="BI9" s="167">
        <v>2.57</v>
      </c>
      <c r="BJ9" s="167">
        <v>1.94</v>
      </c>
      <c r="BK9" s="167">
        <v>1.78</v>
      </c>
      <c r="BL9" s="198">
        <f t="shared" si="0"/>
        <v>2.7373770491803273</v>
      </c>
      <c r="BM9" s="6"/>
      <c r="BN9" s="6"/>
      <c r="BO9" s="6"/>
      <c r="BP9" s="6"/>
      <c r="BQ9" s="6"/>
      <c r="BR9" s="6"/>
      <c r="BS9" s="6"/>
      <c r="BT9" s="6"/>
      <c r="BU9" s="6"/>
      <c r="BV9" s="6"/>
      <c r="BW9" s="244"/>
      <c r="BX9" s="244"/>
      <c r="BY9" s="244"/>
      <c r="BZ9" s="244"/>
    </row>
    <row r="10" spans="1:80" ht="15" customHeight="1" x14ac:dyDescent="0.25">
      <c r="A10" s="19"/>
      <c r="B10" s="47" t="s">
        <v>157</v>
      </c>
      <c r="C10" s="38">
        <v>1.03</v>
      </c>
      <c r="D10" s="38">
        <v>1.02</v>
      </c>
      <c r="E10" s="38">
        <v>0.55000000000000004</v>
      </c>
      <c r="F10" s="38">
        <v>0.77</v>
      </c>
      <c r="G10" s="38">
        <v>1.66</v>
      </c>
      <c r="H10" s="38">
        <v>0.56000000000000005</v>
      </c>
      <c r="I10" s="38">
        <v>0.42</v>
      </c>
      <c r="J10" s="38">
        <v>0.64</v>
      </c>
      <c r="K10" s="38">
        <v>1.56</v>
      </c>
      <c r="L10" s="38">
        <v>0.9</v>
      </c>
      <c r="M10" s="38">
        <v>2.15</v>
      </c>
      <c r="N10" s="38">
        <v>3.29</v>
      </c>
      <c r="O10" s="153">
        <v>0.86</v>
      </c>
      <c r="P10" s="38">
        <v>0.96</v>
      </c>
      <c r="Q10" s="38">
        <v>1.1100000000000001</v>
      </c>
      <c r="R10" s="38">
        <v>0.52</v>
      </c>
      <c r="S10" s="38">
        <v>0.85</v>
      </c>
      <c r="T10" s="38">
        <v>1.32</v>
      </c>
      <c r="U10" s="38">
        <v>0.5</v>
      </c>
      <c r="V10" s="38">
        <v>1.59</v>
      </c>
      <c r="W10" s="38">
        <v>1.1599999999999999</v>
      </c>
      <c r="X10" s="38">
        <v>0.87</v>
      </c>
      <c r="Y10" s="38">
        <v>0.7</v>
      </c>
      <c r="Z10" s="38">
        <v>0.76</v>
      </c>
      <c r="AA10" s="38">
        <v>1.51</v>
      </c>
      <c r="AB10" s="71">
        <v>0.37</v>
      </c>
      <c r="AC10" s="38">
        <v>1.23</v>
      </c>
      <c r="AD10" s="38">
        <v>0.8</v>
      </c>
      <c r="AE10" s="38">
        <v>0.88</v>
      </c>
      <c r="AF10" s="38">
        <v>1.1100000000000001</v>
      </c>
      <c r="AG10" s="38">
        <v>2.41</v>
      </c>
      <c r="AH10" s="71">
        <v>7.0000000000000007E-2</v>
      </c>
      <c r="AI10" s="38">
        <v>1.35</v>
      </c>
      <c r="AJ10" s="38">
        <v>1.23</v>
      </c>
      <c r="AK10" s="39">
        <v>0.5</v>
      </c>
      <c r="AL10" s="38">
        <v>0.93</v>
      </c>
      <c r="AM10" s="38">
        <v>0.34</v>
      </c>
      <c r="AN10" s="38">
        <v>0.71</v>
      </c>
      <c r="AO10" s="38">
        <v>1.27</v>
      </c>
      <c r="AP10" s="38">
        <v>1.17</v>
      </c>
      <c r="AQ10" s="39">
        <v>0.76</v>
      </c>
      <c r="AR10" s="39">
        <v>1.48</v>
      </c>
      <c r="AS10" s="39">
        <v>1.79</v>
      </c>
      <c r="AT10" s="39">
        <v>0.54</v>
      </c>
      <c r="AU10" s="39">
        <v>0.47</v>
      </c>
      <c r="AV10" s="39">
        <v>0.04</v>
      </c>
      <c r="AW10" s="39">
        <v>1.01</v>
      </c>
      <c r="AX10" s="71">
        <v>0.86</v>
      </c>
      <c r="AY10" s="39">
        <v>0.65</v>
      </c>
      <c r="AZ10" s="39">
        <v>0.9</v>
      </c>
      <c r="BA10" s="39">
        <v>0.82</v>
      </c>
      <c r="BB10" s="75">
        <v>1.87</v>
      </c>
      <c r="BC10" s="75">
        <v>1.46</v>
      </c>
      <c r="BD10" s="167">
        <v>1.06</v>
      </c>
      <c r="BE10" s="167">
        <v>1.66</v>
      </c>
      <c r="BF10" s="167">
        <v>0.83</v>
      </c>
      <c r="BG10" s="167">
        <v>0.19</v>
      </c>
      <c r="BH10" s="167">
        <v>0.36</v>
      </c>
      <c r="BI10" s="167">
        <v>0.46</v>
      </c>
      <c r="BJ10" s="167">
        <v>0.27</v>
      </c>
      <c r="BK10" s="167">
        <v>0.63</v>
      </c>
      <c r="BL10" s="198">
        <f t="shared" si="0"/>
        <v>0.97934426229508187</v>
      </c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244"/>
      <c r="BX10" s="244"/>
      <c r="BY10" s="244"/>
      <c r="BZ10" s="244"/>
    </row>
    <row r="11" spans="1:80" ht="15" customHeight="1" x14ac:dyDescent="0.35">
      <c r="A11" s="19"/>
      <c r="B11" s="48" t="s">
        <v>181</v>
      </c>
      <c r="C11" s="38">
        <v>2.27</v>
      </c>
      <c r="D11" s="38">
        <v>2.2999999999999998</v>
      </c>
      <c r="E11" s="38">
        <v>1.1599999999999999</v>
      </c>
      <c r="F11" s="38">
        <v>1.68</v>
      </c>
      <c r="G11" s="38">
        <v>2.95</v>
      </c>
      <c r="H11" s="38">
        <v>1.71</v>
      </c>
      <c r="I11" s="38">
        <v>1.52</v>
      </c>
      <c r="J11" s="38">
        <v>1.33</v>
      </c>
      <c r="K11" s="38">
        <v>2.5499999999999998</v>
      </c>
      <c r="L11" s="38">
        <v>0.84</v>
      </c>
      <c r="M11" s="38">
        <v>1.19</v>
      </c>
      <c r="N11" s="38">
        <v>2.83</v>
      </c>
      <c r="O11" s="153">
        <v>2.66</v>
      </c>
      <c r="P11" s="38">
        <v>1.21</v>
      </c>
      <c r="Q11" s="38">
        <v>0.84</v>
      </c>
      <c r="R11" s="38">
        <v>0.33</v>
      </c>
      <c r="S11" s="38">
        <v>1.24</v>
      </c>
      <c r="T11" s="38">
        <v>4.16</v>
      </c>
      <c r="U11" s="38">
        <v>0.96</v>
      </c>
      <c r="V11" s="38">
        <v>1.98</v>
      </c>
      <c r="W11" s="38">
        <v>1.29</v>
      </c>
      <c r="X11" s="38">
        <v>2.11</v>
      </c>
      <c r="Y11" s="38">
        <v>2.0499999999999998</v>
      </c>
      <c r="Z11" s="38">
        <v>0.94</v>
      </c>
      <c r="AA11" s="38">
        <v>1.36</v>
      </c>
      <c r="AB11" s="71">
        <v>0.96</v>
      </c>
      <c r="AC11" s="38">
        <v>2.2400000000000002</v>
      </c>
      <c r="AD11" s="38">
        <v>1.95</v>
      </c>
      <c r="AE11" s="38">
        <v>2.78</v>
      </c>
      <c r="AF11" s="38">
        <v>2.09</v>
      </c>
      <c r="AG11" s="38">
        <v>1.62</v>
      </c>
      <c r="AH11" s="71">
        <v>0.62</v>
      </c>
      <c r="AI11" s="38">
        <v>2.87</v>
      </c>
      <c r="AJ11" s="38">
        <v>3.54</v>
      </c>
      <c r="AK11" s="39">
        <v>1.5</v>
      </c>
      <c r="AL11" s="38">
        <v>1.51</v>
      </c>
      <c r="AM11" s="38">
        <v>1.98</v>
      </c>
      <c r="AN11" s="38">
        <v>1.65</v>
      </c>
      <c r="AO11" s="38">
        <v>1.58</v>
      </c>
      <c r="AP11" s="38">
        <v>1.39</v>
      </c>
      <c r="AQ11" s="39">
        <v>1.17</v>
      </c>
      <c r="AR11" s="39">
        <v>2.4900000000000002</v>
      </c>
      <c r="AS11" s="39">
        <v>1.43</v>
      </c>
      <c r="AT11" s="39">
        <v>1.82</v>
      </c>
      <c r="AU11" s="39">
        <v>1.63</v>
      </c>
      <c r="AV11" s="39">
        <v>1.72</v>
      </c>
      <c r="AW11" s="39">
        <v>2.66</v>
      </c>
      <c r="AX11" s="71">
        <v>0.53</v>
      </c>
      <c r="AY11" s="39">
        <v>1.36</v>
      </c>
      <c r="AZ11" s="39">
        <v>1.7</v>
      </c>
      <c r="BA11" s="39">
        <v>1.46</v>
      </c>
      <c r="BB11" s="75">
        <v>2.88</v>
      </c>
      <c r="BC11" s="75">
        <v>2.3199999999999998</v>
      </c>
      <c r="BD11" s="167">
        <v>1.48</v>
      </c>
      <c r="BE11" s="167">
        <v>1.89</v>
      </c>
      <c r="BF11" s="167">
        <v>2.41</v>
      </c>
      <c r="BG11" s="167">
        <v>0.56999999999999995</v>
      </c>
      <c r="BH11" s="167">
        <v>0.93</v>
      </c>
      <c r="BI11" s="167">
        <v>1.53</v>
      </c>
      <c r="BJ11" s="167">
        <v>0.67</v>
      </c>
      <c r="BK11" s="167">
        <v>1.79</v>
      </c>
      <c r="BL11" s="198">
        <f t="shared" si="0"/>
        <v>1.7406557377049177</v>
      </c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</row>
    <row r="12" spans="1:80" ht="15" customHeight="1" x14ac:dyDescent="0.35">
      <c r="A12" s="19"/>
      <c r="B12" s="49" t="s">
        <v>182</v>
      </c>
      <c r="C12" s="38">
        <v>3.2</v>
      </c>
      <c r="D12" s="38">
        <v>3.07</v>
      </c>
      <c r="E12" s="38">
        <v>3.81</v>
      </c>
      <c r="F12" s="38">
        <v>4.66</v>
      </c>
      <c r="G12" s="38">
        <v>4.34</v>
      </c>
      <c r="H12" s="38">
        <v>4.29</v>
      </c>
      <c r="I12" s="38">
        <v>4.8600000000000003</v>
      </c>
      <c r="J12" s="38">
        <v>4.49</v>
      </c>
      <c r="K12" s="38">
        <v>3.93</v>
      </c>
      <c r="L12" s="38">
        <v>4.28</v>
      </c>
      <c r="M12" s="38">
        <v>3.24</v>
      </c>
      <c r="N12" s="38">
        <v>3.52</v>
      </c>
      <c r="O12" s="153">
        <v>3.87</v>
      </c>
      <c r="P12" s="38">
        <v>3.96</v>
      </c>
      <c r="Q12" s="38">
        <v>6.87</v>
      </c>
      <c r="R12" s="38">
        <v>5.25</v>
      </c>
      <c r="S12" s="38">
        <v>5.58</v>
      </c>
      <c r="T12" s="38">
        <v>3.91</v>
      </c>
      <c r="U12" s="38">
        <v>6.08</v>
      </c>
      <c r="V12" s="38">
        <v>3.12</v>
      </c>
      <c r="W12" s="38">
        <v>3.54</v>
      </c>
      <c r="X12" s="38">
        <v>4.3899999999999997</v>
      </c>
      <c r="Y12" s="38">
        <v>4.62</v>
      </c>
      <c r="Z12" s="38">
        <v>2.97</v>
      </c>
      <c r="AA12" s="38">
        <v>3.66</v>
      </c>
      <c r="AB12" s="71">
        <v>5.62</v>
      </c>
      <c r="AC12" s="38">
        <v>3.16</v>
      </c>
      <c r="AD12" s="38">
        <v>4.6900000000000004</v>
      </c>
      <c r="AE12" s="38">
        <v>3.88</v>
      </c>
      <c r="AF12" s="38">
        <v>4.0199999999999996</v>
      </c>
      <c r="AG12" s="38">
        <v>3.49</v>
      </c>
      <c r="AH12" s="71">
        <v>3.57</v>
      </c>
      <c r="AI12" s="38">
        <v>3.76</v>
      </c>
      <c r="AJ12" s="38">
        <v>4.57</v>
      </c>
      <c r="AK12" s="39">
        <v>4.8</v>
      </c>
      <c r="AL12" s="38">
        <v>2.76</v>
      </c>
      <c r="AM12" s="38">
        <v>5.71</v>
      </c>
      <c r="AN12" s="38">
        <v>4.21</v>
      </c>
      <c r="AO12" s="38">
        <v>3.46</v>
      </c>
      <c r="AP12" s="38">
        <v>3.32</v>
      </c>
      <c r="AQ12" s="39">
        <v>4.17</v>
      </c>
      <c r="AR12" s="39">
        <v>3.4</v>
      </c>
      <c r="AS12" s="39">
        <v>4.62</v>
      </c>
      <c r="AT12" s="39">
        <v>3.44</v>
      </c>
      <c r="AU12" s="39">
        <v>3.4</v>
      </c>
      <c r="AV12" s="39">
        <v>3.34</v>
      </c>
      <c r="AW12" s="39">
        <v>3.56</v>
      </c>
      <c r="AX12" s="71">
        <v>4.1100000000000003</v>
      </c>
      <c r="AY12" s="39">
        <v>4.08</v>
      </c>
      <c r="AZ12" s="39">
        <v>3</v>
      </c>
      <c r="BA12" s="39">
        <v>4.29</v>
      </c>
      <c r="BB12" s="75">
        <v>3.09</v>
      </c>
      <c r="BC12" s="75">
        <v>1.94</v>
      </c>
      <c r="BD12" s="167">
        <v>3.34</v>
      </c>
      <c r="BE12" s="167">
        <v>3.79</v>
      </c>
      <c r="BF12" s="167">
        <v>3.73</v>
      </c>
      <c r="BG12" s="167">
        <v>4.1500000000000004</v>
      </c>
      <c r="BH12" s="167">
        <v>4.08</v>
      </c>
      <c r="BI12" s="167">
        <v>5.82</v>
      </c>
      <c r="BJ12" s="167">
        <v>4.34</v>
      </c>
      <c r="BK12" s="167">
        <v>3.94</v>
      </c>
      <c r="BL12" s="198">
        <f t="shared" si="0"/>
        <v>4.0354098360655746</v>
      </c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</row>
    <row r="13" spans="1:80" ht="15" customHeight="1" x14ac:dyDescent="0.35">
      <c r="A13" s="20"/>
      <c r="B13" s="40" t="s">
        <v>183</v>
      </c>
      <c r="C13" s="38">
        <v>0.27</v>
      </c>
      <c r="D13" s="38">
        <v>0.12</v>
      </c>
      <c r="E13" s="38">
        <v>7.0000000000000007E-2</v>
      </c>
      <c r="F13" s="38">
        <v>0.1</v>
      </c>
      <c r="G13" s="38">
        <v>0.37</v>
      </c>
      <c r="H13" s="38">
        <v>0.06</v>
      </c>
      <c r="I13" s="38">
        <v>0.02</v>
      </c>
      <c r="J13" s="38">
        <v>0.03</v>
      </c>
      <c r="K13" s="38">
        <v>0.12</v>
      </c>
      <c r="L13" s="38">
        <v>0.28999999999999998</v>
      </c>
      <c r="M13" s="38">
        <v>0.76</v>
      </c>
      <c r="N13" s="38">
        <v>0.48</v>
      </c>
      <c r="O13" s="153">
        <v>0.04</v>
      </c>
      <c r="P13" s="38">
        <v>0.1</v>
      </c>
      <c r="Q13" s="38">
        <v>0.57999999999999996</v>
      </c>
      <c r="R13" s="38">
        <v>0.11</v>
      </c>
      <c r="S13" s="38">
        <v>0.18</v>
      </c>
      <c r="T13" s="38">
        <v>7.0000000000000007E-2</v>
      </c>
      <c r="U13" s="38">
        <v>0.06</v>
      </c>
      <c r="V13" s="38">
        <v>0.17</v>
      </c>
      <c r="W13" s="38">
        <v>0.14000000000000001</v>
      </c>
      <c r="X13" s="38">
        <v>0.08</v>
      </c>
      <c r="Y13" s="38">
        <v>0.11</v>
      </c>
      <c r="Z13" s="38">
        <v>0</v>
      </c>
      <c r="AA13" s="38">
        <v>0.32</v>
      </c>
      <c r="AB13" s="71">
        <v>0.27</v>
      </c>
      <c r="AC13" s="38">
        <v>0.53</v>
      </c>
      <c r="AD13" s="38">
        <v>0.17699999999999999</v>
      </c>
      <c r="AE13" s="38">
        <v>0.159</v>
      </c>
      <c r="AF13" s="38">
        <v>0.10100000000000001</v>
      </c>
      <c r="AG13" s="38">
        <v>1.127</v>
      </c>
      <c r="AH13" s="71">
        <v>8.3000000000000004E-2</v>
      </c>
      <c r="AI13" s="38">
        <v>0.192</v>
      </c>
      <c r="AJ13" s="38">
        <v>0.14399999999999999</v>
      </c>
      <c r="AK13" s="39">
        <v>7.0000000000000007E-2</v>
      </c>
      <c r="AL13" s="38">
        <v>0.24199999999999999</v>
      </c>
      <c r="AM13" s="38">
        <v>0.17499999999999999</v>
      </c>
      <c r="AN13" s="38">
        <v>0.14799999999999999</v>
      </c>
      <c r="AO13" s="38">
        <v>0.19900000000000001</v>
      </c>
      <c r="AP13" s="38">
        <v>0.24299999999999999</v>
      </c>
      <c r="AQ13" s="39">
        <v>0.11</v>
      </c>
      <c r="AR13" s="39">
        <v>0.08</v>
      </c>
      <c r="AS13" s="39">
        <v>0.14000000000000001</v>
      </c>
      <c r="AT13" s="39">
        <v>0.18</v>
      </c>
      <c r="AU13" s="39">
        <v>0.13</v>
      </c>
      <c r="AV13" s="39">
        <v>0.05</v>
      </c>
      <c r="AW13" s="39">
        <v>0.13</v>
      </c>
      <c r="AX13" s="71">
        <v>0.08</v>
      </c>
      <c r="AY13" s="39">
        <v>0.18</v>
      </c>
      <c r="AZ13" s="39">
        <v>0.24</v>
      </c>
      <c r="BA13" s="39">
        <v>0.15</v>
      </c>
      <c r="BB13" s="75">
        <v>0.13</v>
      </c>
      <c r="BC13" s="75">
        <v>0.08</v>
      </c>
      <c r="BD13" s="167">
        <v>0.16</v>
      </c>
      <c r="BE13" s="167">
        <v>0.25</v>
      </c>
      <c r="BF13" s="167">
        <v>0.11</v>
      </c>
      <c r="BG13" s="167">
        <v>0.08</v>
      </c>
      <c r="BH13" s="167">
        <v>0.16</v>
      </c>
      <c r="BI13" s="167">
        <v>0.12</v>
      </c>
      <c r="BJ13" s="167">
        <v>0.12</v>
      </c>
      <c r="BK13" s="167">
        <v>0.16</v>
      </c>
      <c r="BL13" s="198">
        <f t="shared" si="0"/>
        <v>0.18606557377049182</v>
      </c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</row>
    <row r="14" spans="1:80" ht="15" customHeight="1" x14ac:dyDescent="0.25">
      <c r="A14" s="5"/>
      <c r="B14" s="50" t="s">
        <v>158</v>
      </c>
      <c r="C14" s="38">
        <v>4.07</v>
      </c>
      <c r="D14" s="38">
        <v>3.27</v>
      </c>
      <c r="E14" s="38">
        <v>3.95</v>
      </c>
      <c r="F14" s="38">
        <v>3.08</v>
      </c>
      <c r="G14" s="38">
        <v>2.89</v>
      </c>
      <c r="H14" s="38">
        <v>4.0199999999999996</v>
      </c>
      <c r="I14" s="38">
        <v>3.87</v>
      </c>
      <c r="J14" s="38">
        <v>3.57</v>
      </c>
      <c r="K14" s="38">
        <v>2.4500000000000002</v>
      </c>
      <c r="L14" s="38">
        <v>3.76</v>
      </c>
      <c r="M14" s="38">
        <v>2.9</v>
      </c>
      <c r="N14" s="38">
        <v>2.4</v>
      </c>
      <c r="O14" s="153">
        <v>2.75</v>
      </c>
      <c r="P14" s="38">
        <v>3.84</v>
      </c>
      <c r="Q14" s="38">
        <v>4.88</v>
      </c>
      <c r="R14" s="38">
        <v>5.51</v>
      </c>
      <c r="S14" s="38">
        <v>3.82</v>
      </c>
      <c r="T14" s="38">
        <v>3.47</v>
      </c>
      <c r="U14" s="38">
        <v>4.25</v>
      </c>
      <c r="V14" s="38">
        <v>1.63</v>
      </c>
      <c r="W14" s="38">
        <v>1.76</v>
      </c>
      <c r="X14" s="38">
        <v>2.46</v>
      </c>
      <c r="Y14" s="38">
        <v>2.88</v>
      </c>
      <c r="Z14" s="38">
        <v>2.4900000000000002</v>
      </c>
      <c r="AA14" s="38">
        <v>2.39</v>
      </c>
      <c r="AB14" s="71">
        <v>3.01</v>
      </c>
      <c r="AC14" s="38">
        <v>3.94</v>
      </c>
      <c r="AD14" s="38">
        <v>2.81</v>
      </c>
      <c r="AE14" s="38">
        <v>2.25</v>
      </c>
      <c r="AF14" s="38">
        <v>2.83</v>
      </c>
      <c r="AG14" s="38">
        <v>2.31</v>
      </c>
      <c r="AH14" s="71">
        <v>4.84</v>
      </c>
      <c r="AI14" s="38">
        <v>2.37</v>
      </c>
      <c r="AJ14" s="38">
        <v>2.81</v>
      </c>
      <c r="AK14" s="39">
        <v>2.84</v>
      </c>
      <c r="AL14" s="38">
        <v>1.65</v>
      </c>
      <c r="AM14" s="38">
        <v>3.23</v>
      </c>
      <c r="AN14" s="38">
        <v>3.14</v>
      </c>
      <c r="AO14" s="38">
        <v>2.2999999999999998</v>
      </c>
      <c r="AP14" s="38">
        <v>1.94</v>
      </c>
      <c r="AQ14" s="39">
        <v>3.12</v>
      </c>
      <c r="AR14" s="39">
        <v>2.31</v>
      </c>
      <c r="AS14" s="39">
        <v>2.54</v>
      </c>
      <c r="AT14" s="39">
        <v>3.42</v>
      </c>
      <c r="AU14" s="39">
        <v>3.31</v>
      </c>
      <c r="AV14" s="39">
        <v>3.42</v>
      </c>
      <c r="AW14" s="39">
        <v>1.0900000000000001</v>
      </c>
      <c r="AX14" s="71">
        <v>2.2999999999999998</v>
      </c>
      <c r="AY14" s="39">
        <v>3.45</v>
      </c>
      <c r="AZ14" s="39">
        <v>2.3199999999999998</v>
      </c>
      <c r="BA14" s="39">
        <v>3.84</v>
      </c>
      <c r="BB14" s="75">
        <v>1.72</v>
      </c>
      <c r="BC14" s="75">
        <v>1.46</v>
      </c>
      <c r="BD14" s="167">
        <v>3.9</v>
      </c>
      <c r="BE14" s="167">
        <v>2.4</v>
      </c>
      <c r="BF14" s="167">
        <v>4</v>
      </c>
      <c r="BG14" s="167">
        <v>3.7</v>
      </c>
      <c r="BH14" s="167">
        <v>2.5</v>
      </c>
      <c r="BI14" s="167">
        <v>3.3</v>
      </c>
      <c r="BJ14" s="167">
        <v>2.8</v>
      </c>
      <c r="BK14" s="167">
        <v>2.5</v>
      </c>
      <c r="BL14" s="198">
        <f t="shared" si="0"/>
        <v>3.0168852459016393</v>
      </c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80" ht="15" customHeight="1" x14ac:dyDescent="0.25">
      <c r="A15" s="3"/>
      <c r="B15" s="43" t="s">
        <v>160</v>
      </c>
      <c r="C15" s="51">
        <f>SUM(C4:C14)</f>
        <v>98.189999999999969</v>
      </c>
      <c r="D15" s="51">
        <f t="shared" ref="D15:BC15" si="1">SUM(D4:D14)</f>
        <v>97.3</v>
      </c>
      <c r="E15" s="51">
        <f t="shared" si="1"/>
        <v>97.369999999999976</v>
      </c>
      <c r="F15" s="51">
        <f t="shared" si="1"/>
        <v>98.169999999999987</v>
      </c>
      <c r="G15" s="51">
        <f t="shared" si="1"/>
        <v>99.91</v>
      </c>
      <c r="H15" s="51">
        <f t="shared" si="1"/>
        <v>100.87</v>
      </c>
      <c r="I15" s="51">
        <f t="shared" si="1"/>
        <v>98.970000000000013</v>
      </c>
      <c r="J15" s="51">
        <f t="shared" si="1"/>
        <v>98.88</v>
      </c>
      <c r="K15" s="51">
        <f t="shared" si="1"/>
        <v>103.13000000000002</v>
      </c>
      <c r="L15" s="51">
        <f t="shared" si="1"/>
        <v>102.68000000000002</v>
      </c>
      <c r="M15" s="51">
        <f>SUM(M4:M14)</f>
        <v>100.5</v>
      </c>
      <c r="N15" s="51">
        <f t="shared" si="1"/>
        <v>99.460000000000008</v>
      </c>
      <c r="O15" s="156">
        <v>96.23</v>
      </c>
      <c r="P15" s="51">
        <f t="shared" si="1"/>
        <v>100.03999999999999</v>
      </c>
      <c r="Q15" s="51">
        <f t="shared" si="1"/>
        <v>98.65</v>
      </c>
      <c r="R15" s="51">
        <f t="shared" si="1"/>
        <v>97.660000000000011</v>
      </c>
      <c r="S15" s="51">
        <f t="shared" si="1"/>
        <v>99.69</v>
      </c>
      <c r="T15" s="51">
        <f t="shared" si="1"/>
        <v>101.75999999999998</v>
      </c>
      <c r="U15" s="51">
        <f t="shared" si="1"/>
        <v>100.38000000000001</v>
      </c>
      <c r="V15" s="51">
        <f t="shared" si="1"/>
        <v>100.64</v>
      </c>
      <c r="W15" s="51">
        <f t="shared" si="1"/>
        <v>101.29</v>
      </c>
      <c r="X15" s="51">
        <f t="shared" si="1"/>
        <v>97.19</v>
      </c>
      <c r="Y15" s="51">
        <f t="shared" si="1"/>
        <v>97.82</v>
      </c>
      <c r="Z15" s="51">
        <f t="shared" si="1"/>
        <v>100.89999999999998</v>
      </c>
      <c r="AA15" s="51">
        <f t="shared" si="1"/>
        <v>98.86</v>
      </c>
      <c r="AB15" s="72">
        <f>SUM(AB4:AB14)</f>
        <v>100.431</v>
      </c>
      <c r="AC15" s="51">
        <f t="shared" si="1"/>
        <v>100.277</v>
      </c>
      <c r="AD15" s="51">
        <f t="shared" si="1"/>
        <v>99.60499999999999</v>
      </c>
      <c r="AE15" s="51">
        <f t="shared" si="1"/>
        <v>100.34099999999999</v>
      </c>
      <c r="AF15" s="51">
        <f t="shared" si="1"/>
        <v>99.852000000000004</v>
      </c>
      <c r="AG15" s="51">
        <f t="shared" si="1"/>
        <v>100.286</v>
      </c>
      <c r="AH15" s="72">
        <f>SUM(AH4:AH14)</f>
        <v>100.09699999999999</v>
      </c>
      <c r="AI15" s="51">
        <f t="shared" si="1"/>
        <v>99.992249999999999</v>
      </c>
      <c r="AJ15" s="51">
        <f t="shared" si="1"/>
        <v>100.61800000000002</v>
      </c>
      <c r="AK15" s="51">
        <f>SUM(AK4:AK14)</f>
        <v>99.6</v>
      </c>
      <c r="AL15" s="51">
        <f>SUM(AL4:AL14)</f>
        <v>100.11200000000002</v>
      </c>
      <c r="AM15" s="51">
        <f t="shared" si="1"/>
        <v>99.462000000000018</v>
      </c>
      <c r="AN15" s="51">
        <f t="shared" si="1"/>
        <v>99.870999999999981</v>
      </c>
      <c r="AO15" s="51">
        <f t="shared" si="1"/>
        <v>100.12499999999999</v>
      </c>
      <c r="AP15" s="51">
        <f t="shared" si="1"/>
        <v>99.939999999999984</v>
      </c>
      <c r="AQ15" s="51">
        <f t="shared" si="1"/>
        <v>98.59</v>
      </c>
      <c r="AR15" s="51">
        <f t="shared" si="1"/>
        <v>98.159999999999982</v>
      </c>
      <c r="AS15" s="51">
        <f t="shared" si="1"/>
        <v>99.520000000000039</v>
      </c>
      <c r="AT15" s="51">
        <f t="shared" si="1"/>
        <v>99.87</v>
      </c>
      <c r="AU15" s="51">
        <f t="shared" si="1"/>
        <v>99.61</v>
      </c>
      <c r="AV15" s="51">
        <f t="shared" si="1"/>
        <v>99.640000000000015</v>
      </c>
      <c r="AW15" s="51">
        <f>SUM(AW4:AW14)</f>
        <v>99.11999999999999</v>
      </c>
      <c r="AX15" s="72">
        <f>SUM(AX4:AX14)</f>
        <v>99.52</v>
      </c>
      <c r="AY15" s="51">
        <f t="shared" si="1"/>
        <v>99.050000000000011</v>
      </c>
      <c r="AZ15" s="51">
        <f t="shared" si="1"/>
        <v>99.4</v>
      </c>
      <c r="BA15" s="51">
        <f>SUM(BA4:BA14)</f>
        <v>99.25</v>
      </c>
      <c r="BB15" s="51">
        <f t="shared" si="1"/>
        <v>99.759999999999991</v>
      </c>
      <c r="BC15" s="51">
        <f t="shared" si="1"/>
        <v>99.229999999999976</v>
      </c>
      <c r="BD15" s="197">
        <v>99.800000000000011</v>
      </c>
      <c r="BE15" s="197">
        <v>99.700000000000017</v>
      </c>
      <c r="BF15" s="197">
        <v>99.82</v>
      </c>
      <c r="BG15" s="197">
        <v>99.77000000000001</v>
      </c>
      <c r="BH15" s="197">
        <v>99.749999999999986</v>
      </c>
      <c r="BI15" s="197">
        <v>99.819999999999979</v>
      </c>
      <c r="BJ15" s="197">
        <v>99.72</v>
      </c>
      <c r="BK15" s="197">
        <v>99.79</v>
      </c>
      <c r="BL15" s="198">
        <f t="shared" si="0"/>
        <v>99.607200819672158</v>
      </c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80" s="6" customFormat="1" ht="15" customHeight="1" x14ac:dyDescent="0.25">
      <c r="A16" s="7"/>
      <c r="B16" s="43" t="s">
        <v>175</v>
      </c>
      <c r="C16" s="38">
        <v>8.611202254226674</v>
      </c>
      <c r="D16" s="38">
        <v>7.0095366311834697</v>
      </c>
      <c r="E16" s="38">
        <v>6.7485911083281156</v>
      </c>
      <c r="F16" s="38">
        <v>6.397664370695054</v>
      </c>
      <c r="G16" s="38">
        <v>7.2974765184721351</v>
      </c>
      <c r="H16" s="38">
        <v>8.5752097683155917</v>
      </c>
      <c r="I16" s="38">
        <v>6.0287413901064495</v>
      </c>
      <c r="J16" s="38">
        <v>8.0083281152160293</v>
      </c>
      <c r="K16" s="38">
        <v>9.9069317470256735</v>
      </c>
      <c r="L16" s="38">
        <v>8.5482154038822795</v>
      </c>
      <c r="M16" s="38">
        <v>9.7269693174702567</v>
      </c>
      <c r="N16" s="38">
        <v>6.2896869129618036</v>
      </c>
      <c r="O16" s="153">
        <v>6.6316155291170951</v>
      </c>
      <c r="P16" s="38">
        <v>8.5302191609267375</v>
      </c>
      <c r="Q16" s="38">
        <v>4.9219724483406386</v>
      </c>
      <c r="R16" s="38">
        <v>7.02753287413901</v>
      </c>
      <c r="S16" s="38">
        <v>5.5608390732623665</v>
      </c>
      <c r="T16" s="38">
        <v>9.4120350657482792</v>
      </c>
      <c r="U16" s="38">
        <v>6.9465497808390726</v>
      </c>
      <c r="V16" s="38">
        <v>7.9093487789605508</v>
      </c>
      <c r="W16" s="38">
        <v>8.6921853475266122</v>
      </c>
      <c r="X16" s="38">
        <v>6.9285535378835323</v>
      </c>
      <c r="Y16" s="38">
        <v>6.6946023794614904</v>
      </c>
      <c r="Z16" s="38">
        <v>6.9645460237946146</v>
      </c>
      <c r="AA16" s="38">
        <v>8.7101815904821542</v>
      </c>
      <c r="AB16" s="71">
        <v>7.765378835316219</v>
      </c>
      <c r="AC16" s="38">
        <v>7.1715028177833444</v>
      </c>
      <c r="AD16" s="38">
        <v>7.6753976205385088</v>
      </c>
      <c r="AE16" s="38">
        <v>6.5056418284283035</v>
      </c>
      <c r="AF16" s="38">
        <v>6.8025798371947399</v>
      </c>
      <c r="AG16" s="38">
        <v>7.3064746399499052</v>
      </c>
      <c r="AH16" s="71">
        <v>6.4606512210394484</v>
      </c>
      <c r="AI16" s="38">
        <v>8.697809173450219</v>
      </c>
      <c r="AJ16" s="38">
        <v>8.7011834690043841</v>
      </c>
      <c r="AK16" s="38">
        <v>8.5662116468378215</v>
      </c>
      <c r="AL16" s="38">
        <v>8.0263243581715713</v>
      </c>
      <c r="AM16" s="38">
        <v>5.452861615529117</v>
      </c>
      <c r="AN16" s="38">
        <v>8.611202254226674</v>
      </c>
      <c r="AO16" s="38">
        <v>9.54700688791484</v>
      </c>
      <c r="AP16" s="38">
        <v>10.149881026925485</v>
      </c>
      <c r="AQ16" s="38">
        <v>7.9453412648716339</v>
      </c>
      <c r="AR16" s="38">
        <v>8.8181590482154046</v>
      </c>
      <c r="AS16" s="38">
        <v>9.4750219160926736</v>
      </c>
      <c r="AT16" s="38">
        <v>8.5302191609267375</v>
      </c>
      <c r="AU16" s="38">
        <v>8.0443206011271133</v>
      </c>
      <c r="AV16" s="38">
        <v>9.1330932999373822</v>
      </c>
      <c r="AW16" s="38">
        <v>6.4156606136505951</v>
      </c>
      <c r="AX16" s="71">
        <v>6.6766061365059484</v>
      </c>
      <c r="AY16" s="38">
        <v>7.4234502191609266</v>
      </c>
      <c r="AZ16" s="38">
        <v>7.0635253600500931</v>
      </c>
      <c r="BA16" s="38">
        <v>6.1817094552285532</v>
      </c>
      <c r="BB16" s="38">
        <v>8.1163055729492797</v>
      </c>
      <c r="BC16" s="38">
        <v>10.797745773324984</v>
      </c>
      <c r="BD16" s="167">
        <v>8.8811458985597991</v>
      </c>
      <c r="BE16" s="167">
        <v>7.2074953036944267</v>
      </c>
      <c r="BF16" s="167">
        <v>6.4246587351283653</v>
      </c>
      <c r="BG16" s="167">
        <v>6.5596305572949278</v>
      </c>
      <c r="BH16" s="167">
        <v>8.0983093299937394</v>
      </c>
      <c r="BI16" s="167">
        <v>8.4942266750156534</v>
      </c>
      <c r="BJ16" s="167">
        <v>7.4954351909830939</v>
      </c>
      <c r="BK16" s="167">
        <v>8.5572135253600496</v>
      </c>
      <c r="BL16" s="198">
        <f t="shared" si="0"/>
        <v>7.7353789507991433</v>
      </c>
    </row>
    <row r="17" spans="1:78" ht="15" customHeight="1" x14ac:dyDescent="0.25">
      <c r="A17" s="24"/>
      <c r="B17" s="52" t="s">
        <v>194</v>
      </c>
      <c r="C17" s="53" t="s">
        <v>153</v>
      </c>
      <c r="D17" s="53">
        <v>6.24</v>
      </c>
      <c r="E17" s="53">
        <v>6.21</v>
      </c>
      <c r="F17" s="53">
        <v>4.96</v>
      </c>
      <c r="G17" s="53">
        <v>7.18</v>
      </c>
      <c r="H17" s="53">
        <v>6.01</v>
      </c>
      <c r="I17" s="53" t="s">
        <v>153</v>
      </c>
      <c r="J17" s="53">
        <v>6.23</v>
      </c>
      <c r="K17" s="54" t="s">
        <v>153</v>
      </c>
      <c r="L17" s="53">
        <v>8.59</v>
      </c>
      <c r="M17" s="53">
        <v>7.45</v>
      </c>
      <c r="N17" s="53">
        <v>5.92</v>
      </c>
      <c r="O17" s="153" t="s">
        <v>153</v>
      </c>
      <c r="P17" s="53">
        <v>7.79</v>
      </c>
      <c r="Q17" s="53">
        <v>3.97</v>
      </c>
      <c r="R17" s="53" t="s">
        <v>153</v>
      </c>
      <c r="S17" s="53">
        <v>4.8</v>
      </c>
      <c r="T17" s="53">
        <v>8.41</v>
      </c>
      <c r="U17" s="53">
        <v>6.26</v>
      </c>
      <c r="V17" s="53">
        <v>7.28</v>
      </c>
      <c r="W17" s="53">
        <v>6.72</v>
      </c>
      <c r="X17" s="53">
        <v>5.13</v>
      </c>
      <c r="Y17" s="53">
        <v>5.7</v>
      </c>
      <c r="Z17" s="53">
        <v>5.61</v>
      </c>
      <c r="AA17" s="53">
        <v>7.22</v>
      </c>
      <c r="AB17" s="54" t="s">
        <v>153</v>
      </c>
      <c r="AC17" s="54" t="s">
        <v>153</v>
      </c>
      <c r="AD17" s="54" t="s">
        <v>153</v>
      </c>
      <c r="AE17" s="54" t="s">
        <v>153</v>
      </c>
      <c r="AF17" s="54" t="s">
        <v>153</v>
      </c>
      <c r="AG17" s="54" t="s">
        <v>153</v>
      </c>
      <c r="AH17" s="54" t="s">
        <v>153</v>
      </c>
      <c r="AI17" s="54" t="s">
        <v>153</v>
      </c>
      <c r="AJ17" s="54" t="s">
        <v>153</v>
      </c>
      <c r="AK17" s="54" t="s">
        <v>153</v>
      </c>
      <c r="AL17" s="54" t="s">
        <v>153</v>
      </c>
      <c r="AM17" s="54" t="s">
        <v>153</v>
      </c>
      <c r="AN17" s="54" t="s">
        <v>153</v>
      </c>
      <c r="AO17" s="54" t="s">
        <v>153</v>
      </c>
      <c r="AP17" s="54" t="s">
        <v>153</v>
      </c>
      <c r="AQ17" s="54" t="s">
        <v>153</v>
      </c>
      <c r="AR17" s="54" t="s">
        <v>153</v>
      </c>
      <c r="AS17" s="54" t="s">
        <v>153</v>
      </c>
      <c r="AT17" s="54" t="s">
        <v>153</v>
      </c>
      <c r="AU17" s="54" t="s">
        <v>153</v>
      </c>
      <c r="AV17" s="54" t="s">
        <v>153</v>
      </c>
      <c r="AW17" s="54" t="s">
        <v>153</v>
      </c>
      <c r="AX17" s="54" t="s">
        <v>153</v>
      </c>
      <c r="AY17" s="54" t="s">
        <v>153</v>
      </c>
      <c r="AZ17" s="54" t="s">
        <v>153</v>
      </c>
      <c r="BA17" s="54" t="s">
        <v>153</v>
      </c>
      <c r="BB17" s="54" t="s">
        <v>153</v>
      </c>
      <c r="BC17" s="54" t="s">
        <v>153</v>
      </c>
      <c r="BD17" s="167" t="s">
        <v>153</v>
      </c>
      <c r="BE17" s="167" t="s">
        <v>153</v>
      </c>
      <c r="BF17" s="167" t="s">
        <v>153</v>
      </c>
      <c r="BG17" s="167" t="s">
        <v>153</v>
      </c>
      <c r="BH17" s="167" t="s">
        <v>153</v>
      </c>
      <c r="BI17" s="167" t="s">
        <v>153</v>
      </c>
      <c r="BJ17" s="167" t="s">
        <v>153</v>
      </c>
      <c r="BK17" s="167" t="s">
        <v>153</v>
      </c>
      <c r="BL17" s="198">
        <f t="shared" si="0"/>
        <v>6.3840000000000003</v>
      </c>
      <c r="BM17" s="6" t="s">
        <v>411</v>
      </c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</row>
    <row r="18" spans="1:78" ht="15" customHeight="1" x14ac:dyDescent="0.25">
      <c r="A18" s="25"/>
      <c r="B18" s="50" t="s">
        <v>159</v>
      </c>
      <c r="C18" s="54" t="s">
        <v>153</v>
      </c>
      <c r="D18" s="54" t="s">
        <v>153</v>
      </c>
      <c r="E18" s="54" t="s">
        <v>153</v>
      </c>
      <c r="F18" s="54" t="s">
        <v>153</v>
      </c>
      <c r="G18" s="54" t="s">
        <v>153</v>
      </c>
      <c r="H18" s="54" t="s">
        <v>153</v>
      </c>
      <c r="I18" s="54" t="s">
        <v>153</v>
      </c>
      <c r="J18" s="54" t="s">
        <v>153</v>
      </c>
      <c r="K18" s="54" t="s">
        <v>153</v>
      </c>
      <c r="L18" s="54" t="s">
        <v>153</v>
      </c>
      <c r="M18" s="54" t="s">
        <v>153</v>
      </c>
      <c r="N18" s="54" t="s">
        <v>153</v>
      </c>
      <c r="O18" s="153" t="s">
        <v>153</v>
      </c>
      <c r="P18" s="54" t="s">
        <v>153</v>
      </c>
      <c r="Q18" s="54" t="s">
        <v>153</v>
      </c>
      <c r="R18" s="54" t="s">
        <v>153</v>
      </c>
      <c r="S18" s="54" t="s">
        <v>153</v>
      </c>
      <c r="T18" s="54" t="s">
        <v>153</v>
      </c>
      <c r="U18" s="54" t="s">
        <v>153</v>
      </c>
      <c r="V18" s="54" t="s">
        <v>153</v>
      </c>
      <c r="W18" s="54" t="s">
        <v>153</v>
      </c>
      <c r="X18" s="54" t="s">
        <v>153</v>
      </c>
      <c r="Y18" s="54" t="s">
        <v>153</v>
      </c>
      <c r="Z18" s="54" t="s">
        <v>153</v>
      </c>
      <c r="AA18" s="54" t="s">
        <v>153</v>
      </c>
      <c r="AB18" s="54">
        <v>4.0044966275293538E-3</v>
      </c>
      <c r="AC18" s="54">
        <v>1.1359155133649761</v>
      </c>
      <c r="AD18" s="54">
        <v>0.23642548088933305</v>
      </c>
      <c r="AE18" s="54">
        <v>5.7384436672495633E-2</v>
      </c>
      <c r="AF18" s="54">
        <v>2.8243714713964529E-2</v>
      </c>
      <c r="AG18" s="54">
        <v>0.33765915563327503</v>
      </c>
      <c r="AH18" s="54">
        <v>1.3891598800899324E-2</v>
      </c>
      <c r="AI18" s="54">
        <v>0.63467267049712717</v>
      </c>
      <c r="AJ18" s="54">
        <v>3.8050726954783912E-2</v>
      </c>
      <c r="AK18" s="54">
        <v>0</v>
      </c>
      <c r="AL18" s="54">
        <v>3.1863779665251064E-2</v>
      </c>
      <c r="AM18" s="54">
        <v>7.7406919810142395E-3</v>
      </c>
      <c r="AN18" s="54">
        <v>1.0159407944041968E-2</v>
      </c>
      <c r="AO18" s="54">
        <v>8.7257981513864616E-2</v>
      </c>
      <c r="AP18" s="54">
        <v>0.78504151886085438</v>
      </c>
      <c r="AQ18" s="54">
        <v>2.4026979765176117E-2</v>
      </c>
      <c r="AR18" s="54">
        <v>0.48053959530352236</v>
      </c>
      <c r="AS18" s="54">
        <v>8.0089932550587075E-3</v>
      </c>
      <c r="AT18" s="54">
        <v>0</v>
      </c>
      <c r="AU18" s="54">
        <v>0</v>
      </c>
      <c r="AV18" s="54">
        <v>0</v>
      </c>
      <c r="AW18" s="54">
        <v>1.2013489882588059E-2</v>
      </c>
      <c r="AX18" s="54">
        <v>0</v>
      </c>
      <c r="AY18" s="54">
        <v>4.8053959530352235E-2</v>
      </c>
      <c r="AZ18" s="54">
        <v>2.8031476392705472E-2</v>
      </c>
      <c r="BA18" s="54">
        <v>0.21624281788658511</v>
      </c>
      <c r="BB18" s="54">
        <v>0.22425181114164378</v>
      </c>
      <c r="BC18" s="54">
        <v>1.6017986510117415E-2</v>
      </c>
      <c r="BD18" s="167" t="s">
        <v>153</v>
      </c>
      <c r="BE18" s="167" t="s">
        <v>153</v>
      </c>
      <c r="BF18" s="167" t="s">
        <v>153</v>
      </c>
      <c r="BG18" s="167" t="s">
        <v>153</v>
      </c>
      <c r="BH18" s="167" t="s">
        <v>153</v>
      </c>
      <c r="BI18" s="167" t="s">
        <v>153</v>
      </c>
      <c r="BJ18" s="167" t="s">
        <v>153</v>
      </c>
      <c r="BK18" s="167" t="s">
        <v>153</v>
      </c>
      <c r="BL18" s="198">
        <f t="shared" si="0"/>
        <v>0.15948208156382715</v>
      </c>
      <c r="BM18" s="6" t="s">
        <v>524</v>
      </c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15" customHeight="1" x14ac:dyDescent="0.25">
      <c r="A19" s="25"/>
      <c r="B19" s="50"/>
      <c r="C19" s="55"/>
      <c r="I19" s="55"/>
      <c r="K19" s="55"/>
      <c r="O19" s="154"/>
      <c r="R19" s="55"/>
      <c r="AB19" s="71"/>
      <c r="AC19" s="55"/>
      <c r="AD19" s="55"/>
      <c r="AE19" s="55"/>
      <c r="AF19" s="55"/>
      <c r="AG19" s="55"/>
      <c r="AH19" s="71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71"/>
      <c r="AY19" s="55"/>
      <c r="AZ19" s="55"/>
      <c r="BA19" s="55"/>
      <c r="BB19" s="55"/>
      <c r="BC19" s="55"/>
      <c r="BD19" s="168"/>
      <c r="BE19" s="168"/>
      <c r="BF19" s="168"/>
      <c r="BG19" s="168"/>
      <c r="BH19" s="168"/>
      <c r="BI19" s="168"/>
      <c r="BJ19" s="168"/>
      <c r="BK19" s="168"/>
      <c r="BL19" s="70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78" ht="15" customHeight="1" x14ac:dyDescent="0.25">
      <c r="C20" s="18" t="s">
        <v>520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54"/>
      <c r="P20" s="13"/>
      <c r="Q20" s="13"/>
      <c r="R20" s="13"/>
      <c r="S20" s="13"/>
      <c r="T20" s="13"/>
      <c r="U20" s="13"/>
      <c r="V20" s="13"/>
      <c r="W20" s="18" t="s">
        <v>520</v>
      </c>
      <c r="X20" s="13"/>
      <c r="Y20" s="13"/>
      <c r="Z20" s="13"/>
      <c r="AA20" s="13"/>
      <c r="AB20" s="71"/>
      <c r="AC20" s="36"/>
      <c r="AD20" s="36"/>
      <c r="AE20" s="36"/>
      <c r="AF20" s="36"/>
      <c r="AG20" s="36"/>
      <c r="AH20" s="71"/>
      <c r="AI20" s="36"/>
      <c r="AJ20" s="36"/>
      <c r="AK20" s="13"/>
      <c r="AL20" s="36"/>
      <c r="AM20" s="36"/>
      <c r="AN20" s="36"/>
      <c r="AO20" s="36"/>
      <c r="AP20" s="36"/>
      <c r="AQ20" s="18" t="s">
        <v>520</v>
      </c>
      <c r="AR20" s="13"/>
      <c r="AS20" s="13"/>
      <c r="AT20" s="13"/>
      <c r="AU20" s="13"/>
      <c r="AV20" s="13"/>
      <c r="AW20" s="13"/>
      <c r="AX20" s="71"/>
      <c r="AY20" s="13"/>
      <c r="AZ20" s="13"/>
      <c r="BA20" s="13"/>
      <c r="BB20" s="16"/>
      <c r="BC20" s="16"/>
      <c r="BD20" s="168"/>
      <c r="BE20" s="168"/>
      <c r="BF20" s="168"/>
      <c r="BG20" s="168"/>
      <c r="BH20" s="168"/>
      <c r="BI20" s="168"/>
      <c r="BJ20" s="168"/>
      <c r="BK20" s="168"/>
      <c r="BL20" s="18" t="s">
        <v>520</v>
      </c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78" ht="15" customHeight="1" x14ac:dyDescent="0.25">
      <c r="A21" s="23"/>
      <c r="B21" s="37" t="s">
        <v>161</v>
      </c>
      <c r="C21" s="39">
        <v>89.706249479903462</v>
      </c>
      <c r="D21" s="39">
        <v>96.197054173254543</v>
      </c>
      <c r="E21" s="39">
        <v>96.180411084297248</v>
      </c>
      <c r="F21" s="39">
        <v>93.916950986103018</v>
      </c>
      <c r="G21" s="39">
        <v>85.645335774319705</v>
      </c>
      <c r="H21" s="39">
        <v>86.96013980194725</v>
      </c>
      <c r="I21" s="39">
        <v>92.385786802030452</v>
      </c>
      <c r="J21" s="39">
        <v>89.456603145543809</v>
      </c>
      <c r="K21" s="39">
        <v>87.093284513605724</v>
      </c>
      <c r="L21" s="39">
        <v>88.774236498294087</v>
      </c>
      <c r="M21" s="39">
        <v>84.014313056503269</v>
      </c>
      <c r="N21" s="39">
        <v>90.272114504452034</v>
      </c>
      <c r="O21" s="154">
        <v>95.464758259132893</v>
      </c>
      <c r="P21" s="39">
        <v>93.251227427810605</v>
      </c>
      <c r="Q21" s="39">
        <v>80.452692019638846</v>
      </c>
      <c r="R21" s="39">
        <v>84.996255304984601</v>
      </c>
      <c r="S21" s="39">
        <v>79.803611550303742</v>
      </c>
      <c r="T21" s="39">
        <v>81.234917200632438</v>
      </c>
      <c r="U21" s="39">
        <v>82.666222850961134</v>
      </c>
      <c r="V21" s="39">
        <v>96.413414329699592</v>
      </c>
      <c r="W21" s="39">
        <v>95.11525339102937</v>
      </c>
      <c r="X21" s="39">
        <v>94.632603811267373</v>
      </c>
      <c r="Y21" s="39">
        <v>93.5508030290422</v>
      </c>
      <c r="Z21" s="39">
        <v>115.3366064741616</v>
      </c>
      <c r="AA21" s="39">
        <v>94.765748522925847</v>
      </c>
      <c r="AB21" s="71">
        <v>86.976782890904545</v>
      </c>
      <c r="AC21" s="39">
        <v>96.380128151784959</v>
      </c>
      <c r="AD21" s="39">
        <v>92.152783556628108</v>
      </c>
      <c r="AE21" s="39">
        <v>98.160938670217192</v>
      </c>
      <c r="AF21" s="39">
        <v>89.157027544312228</v>
      </c>
      <c r="AG21" s="39">
        <v>92.086211200798857</v>
      </c>
      <c r="AH21" s="71">
        <v>100.82383290338686</v>
      </c>
      <c r="AI21" s="39">
        <v>92.785220937005903</v>
      </c>
      <c r="AJ21" s="39">
        <v>79.121244903054006</v>
      </c>
      <c r="AK21" s="39">
        <v>95.19846883581593</v>
      </c>
      <c r="AL21" s="39">
        <v>96.96263626529084</v>
      </c>
      <c r="AM21" s="39">
        <v>94.632603811267373</v>
      </c>
      <c r="AN21" s="39">
        <v>95.731047682449869</v>
      </c>
      <c r="AO21" s="39">
        <v>93.717233918615293</v>
      </c>
      <c r="AP21" s="39">
        <v>91.170841308146791</v>
      </c>
      <c r="AQ21" s="39">
        <v>92.568860780560868</v>
      </c>
      <c r="AR21" s="39">
        <v>84.114171590247139</v>
      </c>
      <c r="AS21" s="39">
        <v>87.592577182325044</v>
      </c>
      <c r="AT21" s="39">
        <v>93.284513605725223</v>
      </c>
      <c r="AU21" s="39">
        <v>94.199883498377304</v>
      </c>
      <c r="AV21" s="39">
        <v>93.45094449529833</v>
      </c>
      <c r="AW21" s="39">
        <v>99.625530498460506</v>
      </c>
      <c r="AX21" s="71">
        <v>104.96796205375718</v>
      </c>
      <c r="AY21" s="39">
        <v>91.553632354164932</v>
      </c>
      <c r="AZ21" s="39">
        <v>86.627278022801022</v>
      </c>
      <c r="BA21" s="39">
        <v>96.762919197803114</v>
      </c>
      <c r="BB21" s="39">
        <v>97.278854955479744</v>
      </c>
      <c r="BC21" s="39">
        <v>75.359906798701843</v>
      </c>
      <c r="BD21" s="168">
        <v>88.491303986019815</v>
      </c>
      <c r="BE21" s="168">
        <v>97.212282599650493</v>
      </c>
      <c r="BF21" s="168">
        <v>96.513272863443461</v>
      </c>
      <c r="BG21" s="168">
        <v>102.17192310892902</v>
      </c>
      <c r="BH21" s="168">
        <v>99.558958142631269</v>
      </c>
      <c r="BI21" s="168">
        <v>86.377631688441369</v>
      </c>
      <c r="BJ21" s="168">
        <v>96.929350087376221</v>
      </c>
      <c r="BK21" s="168">
        <v>95.631189148706</v>
      </c>
      <c r="BL21" s="198">
        <f t="shared" ref="BL21:BL32" si="2">AVERAGE(C21:BK21)</f>
        <v>92.190435134924968</v>
      </c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</row>
    <row r="22" spans="1:78" ht="15" customHeight="1" x14ac:dyDescent="0.25">
      <c r="A22" s="23"/>
      <c r="B22" s="40" t="s">
        <v>162</v>
      </c>
      <c r="C22" s="39">
        <v>1.3397440713194602</v>
      </c>
      <c r="D22" s="39">
        <v>1.3272230986903064</v>
      </c>
      <c r="E22" s="39">
        <v>1.0267197555906142</v>
      </c>
      <c r="F22" s="39">
        <v>1.4273908797235368</v>
      </c>
      <c r="G22" s="39">
        <v>1.803020058598152</v>
      </c>
      <c r="H22" s="39">
        <v>1.3272230986903064</v>
      </c>
      <c r="I22" s="39">
        <v>1.1018455913655374</v>
      </c>
      <c r="J22" s="39">
        <v>1.2270553176570755</v>
      </c>
      <c r="K22" s="39">
        <v>1.6778103323066136</v>
      </c>
      <c r="L22" s="39">
        <v>1.2896601808028449</v>
      </c>
      <c r="M22" s="39">
        <v>1.3522650439486141</v>
      </c>
      <c r="N22" s="39">
        <v>0.96411489244484527</v>
      </c>
      <c r="O22" s="154">
        <v>0.93907294718653755</v>
      </c>
      <c r="P22" s="39">
        <v>1.3647860165777679</v>
      </c>
      <c r="Q22" s="39">
        <v>1.4023489344652296</v>
      </c>
      <c r="R22" s="39">
        <v>1.0016778103323065</v>
      </c>
      <c r="S22" s="39">
        <v>1.4148699070943829</v>
      </c>
      <c r="T22" s="39">
        <v>1.2270553176570755</v>
      </c>
      <c r="U22" s="39">
        <v>1.3021811534319987</v>
      </c>
      <c r="V22" s="39">
        <v>1.2520972629153833</v>
      </c>
      <c r="W22" s="39">
        <v>1.3647860165777679</v>
      </c>
      <c r="X22" s="39">
        <v>1.953271730147998</v>
      </c>
      <c r="Y22" s="39">
        <v>1.5400796333859215</v>
      </c>
      <c r="Z22" s="39">
        <v>0.61352765882853777</v>
      </c>
      <c r="AA22" s="39">
        <v>1.4774747702401523</v>
      </c>
      <c r="AB22" s="71">
        <v>1.5050209100242906</v>
      </c>
      <c r="AC22" s="39">
        <v>1.4662058948739138</v>
      </c>
      <c r="AD22" s="39">
        <v>1.4749705757143214</v>
      </c>
      <c r="AE22" s="39">
        <v>1.443668144141437</v>
      </c>
      <c r="AF22" s="39">
        <v>1.1556857736708988</v>
      </c>
      <c r="AG22" s="39">
        <v>1.1556857736708988</v>
      </c>
      <c r="AH22" s="71">
        <v>1.1005934941026219</v>
      </c>
      <c r="AI22" s="39">
        <v>1.3334835850048832</v>
      </c>
      <c r="AJ22" s="39">
        <v>1.1394085092529989</v>
      </c>
      <c r="AK22" s="39">
        <v>1.4524328249818446</v>
      </c>
      <c r="AL22" s="39">
        <v>1.3222147096386447</v>
      </c>
      <c r="AM22" s="39">
        <v>1.7541882653444518</v>
      </c>
      <c r="AN22" s="39">
        <v>1.8418350737485287</v>
      </c>
      <c r="AO22" s="39">
        <v>1.6064407883204366</v>
      </c>
      <c r="AP22" s="39">
        <v>1.4937520346580524</v>
      </c>
      <c r="AQ22" s="39">
        <v>1.1894923997696141</v>
      </c>
      <c r="AR22" s="39">
        <v>1.6402474144191519</v>
      </c>
      <c r="AS22" s="39">
        <v>1.4273908797235368</v>
      </c>
      <c r="AT22" s="39">
        <v>1.2395762902862295</v>
      </c>
      <c r="AU22" s="39">
        <v>1.1894923997696141</v>
      </c>
      <c r="AV22" s="39">
        <v>1.2270553176570755</v>
      </c>
      <c r="AW22" s="39">
        <v>1.8405829764856136</v>
      </c>
      <c r="AX22" s="71">
        <v>0.95159391981569141</v>
      </c>
      <c r="AY22" s="39">
        <v>1.1894923997696141</v>
      </c>
      <c r="AZ22" s="39">
        <v>1.6778103323066136</v>
      </c>
      <c r="BA22" s="39">
        <v>1.6026844965316904</v>
      </c>
      <c r="BB22" s="39">
        <v>1.6778103323066136</v>
      </c>
      <c r="BC22" s="39">
        <v>1.8280620038564597</v>
      </c>
      <c r="BD22" s="168">
        <v>1.2646182355445372</v>
      </c>
      <c r="BE22" s="168">
        <v>1.1018455913655374</v>
      </c>
      <c r="BF22" s="168">
        <v>1.6152054691608444</v>
      </c>
      <c r="BG22" s="168">
        <v>1.0141987829614605</v>
      </c>
      <c r="BH22" s="168">
        <v>1.0893246187363834</v>
      </c>
      <c r="BI22" s="168">
        <v>1.2270553176570755</v>
      </c>
      <c r="BJ22" s="168">
        <v>1.1644504545113066</v>
      </c>
      <c r="BK22" s="168">
        <v>1.3397440713194602</v>
      </c>
      <c r="BL22" s="198">
        <f t="shared" si="2"/>
        <v>1.3518134678865787</v>
      </c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</row>
    <row r="23" spans="1:78" ht="15" customHeight="1" x14ac:dyDescent="0.25">
      <c r="A23" s="23"/>
      <c r="B23" s="41" t="s">
        <v>163</v>
      </c>
      <c r="C23" s="39">
        <v>39.426839673993001</v>
      </c>
      <c r="D23" s="39">
        <v>36.013769970871209</v>
      </c>
      <c r="E23" s="39">
        <v>37.798766194917668</v>
      </c>
      <c r="F23" s="39">
        <v>40.172222712605802</v>
      </c>
      <c r="G23" s="39">
        <v>47.782975843704946</v>
      </c>
      <c r="H23" s="39">
        <v>47.429899667519933</v>
      </c>
      <c r="I23" s="39">
        <v>44.271829424976218</v>
      </c>
      <c r="J23" s="39">
        <v>43.859907219427036</v>
      </c>
      <c r="K23" s="39">
        <v>46.409901825207676</v>
      </c>
      <c r="L23" s="39">
        <v>49.803356185208067</v>
      </c>
      <c r="M23" s="39">
        <v>48.685281627288866</v>
      </c>
      <c r="N23" s="39">
        <v>43.78144584694148</v>
      </c>
      <c r="O23" s="154">
        <v>33.934543600003927</v>
      </c>
      <c r="P23" s="39">
        <v>39.524916389599944</v>
      </c>
      <c r="Q23" s="39">
        <v>52.510273535959826</v>
      </c>
      <c r="R23" s="39">
        <v>45.586057414109312</v>
      </c>
      <c r="S23" s="39">
        <v>59.414874314688944</v>
      </c>
      <c r="T23" s="39">
        <v>48.959896430988323</v>
      </c>
      <c r="U23" s="39">
        <v>52.961426427751789</v>
      </c>
      <c r="V23" s="39">
        <v>41.682604132952797</v>
      </c>
      <c r="W23" s="39">
        <v>42.95760143584311</v>
      </c>
      <c r="X23" s="39">
        <v>36.759153009484017</v>
      </c>
      <c r="Y23" s="39">
        <v>40.329145457576914</v>
      </c>
      <c r="Z23" s="39">
        <v>25.656868802777531</v>
      </c>
      <c r="AA23" s="39">
        <v>37.327997960004318</v>
      </c>
      <c r="AB23" s="71">
        <v>49.666048783358349</v>
      </c>
      <c r="AC23" s="39">
        <v>37.053383156304861</v>
      </c>
      <c r="AD23" s="39">
        <v>42.074910995380591</v>
      </c>
      <c r="AE23" s="39">
        <v>39.936838595149126</v>
      </c>
      <c r="AF23" s="39">
        <v>48.861819715381372</v>
      </c>
      <c r="AG23" s="39">
        <v>42.898755406478948</v>
      </c>
      <c r="AH23" s="71">
        <v>37.95568893988878</v>
      </c>
      <c r="AI23" s="39">
        <v>39.348378301507438</v>
      </c>
      <c r="AJ23" s="39">
        <v>51.097968831219788</v>
      </c>
      <c r="AK23" s="39">
        <v>37.445690018732655</v>
      </c>
      <c r="AL23" s="39">
        <v>43.134139523935623</v>
      </c>
      <c r="AM23" s="39">
        <v>40.858759721854433</v>
      </c>
      <c r="AN23" s="39">
        <v>37.131844528790417</v>
      </c>
      <c r="AO23" s="39">
        <v>39.740685163935233</v>
      </c>
      <c r="AP23" s="39">
        <v>42.545679230293935</v>
      </c>
      <c r="AQ23" s="39">
        <v>39.721069820813845</v>
      </c>
      <c r="AR23" s="39">
        <v>43.585292415727579</v>
      </c>
      <c r="AS23" s="39">
        <v>41.50606604486029</v>
      </c>
      <c r="AT23" s="39">
        <v>43.604907758848974</v>
      </c>
      <c r="AU23" s="39">
        <v>43.879522562548431</v>
      </c>
      <c r="AV23" s="39">
        <v>43.212600896421179</v>
      </c>
      <c r="AW23" s="39">
        <v>39.603377762085508</v>
      </c>
      <c r="AX23" s="71">
        <v>31.796471199772462</v>
      </c>
      <c r="AY23" s="39">
        <v>43.997214621276761</v>
      </c>
      <c r="AZ23" s="39">
        <v>53.039887800237338</v>
      </c>
      <c r="BA23" s="39">
        <v>39.152224870293544</v>
      </c>
      <c r="BB23" s="39">
        <v>36.151077372720941</v>
      </c>
      <c r="BC23" s="39">
        <v>57.8260315218564</v>
      </c>
      <c r="BD23" s="168">
        <v>47.488745696884102</v>
      </c>
      <c r="BE23" s="168">
        <v>38.563764576651863</v>
      </c>
      <c r="BF23" s="168">
        <v>39.740685163935233</v>
      </c>
      <c r="BG23" s="168">
        <v>36.857229725090967</v>
      </c>
      <c r="BH23" s="168">
        <v>38.720687321622968</v>
      </c>
      <c r="BI23" s="168">
        <v>46.351055795843507</v>
      </c>
      <c r="BJ23" s="168">
        <v>42.977216778964504</v>
      </c>
      <c r="BK23" s="168">
        <v>40.976451780582771</v>
      </c>
      <c r="BL23" s="198">
        <f t="shared" si="2"/>
        <v>42.648257827928745</v>
      </c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</row>
    <row r="24" spans="1:78" ht="15" customHeight="1" x14ac:dyDescent="0.25">
      <c r="A24" s="23"/>
      <c r="B24" s="89" t="s">
        <v>521</v>
      </c>
      <c r="C24" s="39">
        <v>11.9859727384704</v>
      </c>
      <c r="D24" s="39">
        <v>9.7566068581697429</v>
      </c>
      <c r="E24" s="39">
        <v>9.393395563064578</v>
      </c>
      <c r="F24" s="39">
        <v>8.9049389937852226</v>
      </c>
      <c r="G24" s="39">
        <v>10.157391735527165</v>
      </c>
      <c r="H24" s="39">
        <v>11.935874628800725</v>
      </c>
      <c r="I24" s="39">
        <v>8.3914333696710237</v>
      </c>
      <c r="J24" s="39">
        <v>11.146829401503298</v>
      </c>
      <c r="K24" s="39">
        <v>13.789504686578802</v>
      </c>
      <c r="L24" s="39">
        <v>11.898301046548466</v>
      </c>
      <c r="M24" s="39">
        <v>13.539014138230412</v>
      </c>
      <c r="N24" s="39">
        <v>8.7546446647761869</v>
      </c>
      <c r="O24" s="154">
        <v>9.230576706638125</v>
      </c>
      <c r="P24" s="39">
        <v>11.873251991713627</v>
      </c>
      <c r="Q24" s="39">
        <v>6.8509164973284324</v>
      </c>
      <c r="R24" s="39">
        <v>9.781655913004581</v>
      </c>
      <c r="S24" s="39">
        <v>7.7401579439652117</v>
      </c>
      <c r="T24" s="39">
        <v>13.100655678620734</v>
      </c>
      <c r="U24" s="39">
        <v>9.668935166247806</v>
      </c>
      <c r="V24" s="39">
        <v>11.009059599911685</v>
      </c>
      <c r="W24" s="39">
        <v>12.098693485227177</v>
      </c>
      <c r="X24" s="39">
        <v>9.6438861114129679</v>
      </c>
      <c r="Y24" s="39">
        <v>9.3182483985600619</v>
      </c>
      <c r="Z24" s="39">
        <v>9.6939842210826459</v>
      </c>
      <c r="AA24" s="39">
        <v>12.123742540062016</v>
      </c>
      <c r="AB24" s="71">
        <v>10.808667161232977</v>
      </c>
      <c r="AC24" s="71">
        <v>10.808667161232977</v>
      </c>
      <c r="AD24" s="71">
        <v>10.808667161232977</v>
      </c>
      <c r="AE24" s="71">
        <v>10.808667161232977</v>
      </c>
      <c r="AF24" s="71">
        <v>10.808667161232977</v>
      </c>
      <c r="AG24" s="71">
        <v>10.808667161232977</v>
      </c>
      <c r="AH24" s="71">
        <v>10.808667161232977</v>
      </c>
      <c r="AI24" s="71">
        <v>10.808667161232977</v>
      </c>
      <c r="AJ24" s="71">
        <v>10.808667161232977</v>
      </c>
      <c r="AK24" s="71">
        <v>10.808667161232977</v>
      </c>
      <c r="AL24" s="71">
        <v>10.808667161232977</v>
      </c>
      <c r="AM24" s="71">
        <v>10.808667161232977</v>
      </c>
      <c r="AN24" s="71">
        <v>10.808667161232977</v>
      </c>
      <c r="AO24" s="71">
        <v>10.808667161232977</v>
      </c>
      <c r="AP24" s="71">
        <v>10.808667161232977</v>
      </c>
      <c r="AQ24" s="71">
        <v>10.808667161232977</v>
      </c>
      <c r="AR24" s="71">
        <v>10.808667161232977</v>
      </c>
      <c r="AS24" s="71">
        <v>10.808667161232977</v>
      </c>
      <c r="AT24" s="71">
        <v>10.808667161232977</v>
      </c>
      <c r="AU24" s="71">
        <v>10.808667161232977</v>
      </c>
      <c r="AV24" s="71">
        <v>10.808667161232977</v>
      </c>
      <c r="AW24" s="71">
        <v>10.808667161232977</v>
      </c>
      <c r="AX24" s="71">
        <v>10.808667161232977</v>
      </c>
      <c r="AY24" s="71">
        <v>10.808667161232977</v>
      </c>
      <c r="AZ24" s="71">
        <v>10.808667161232977</v>
      </c>
      <c r="BA24" s="71">
        <v>10.808667161232977</v>
      </c>
      <c r="BB24" s="71">
        <v>10.808667161232977</v>
      </c>
      <c r="BC24" s="71">
        <v>10.808667161232977</v>
      </c>
      <c r="BD24" s="71">
        <v>10.808667161232977</v>
      </c>
      <c r="BE24" s="71">
        <v>10.808667161232977</v>
      </c>
      <c r="BF24" s="71">
        <v>10.808667161232977</v>
      </c>
      <c r="BG24" s="71">
        <v>10.808667161232977</v>
      </c>
      <c r="BH24" s="71">
        <v>10.808667161232977</v>
      </c>
      <c r="BI24" s="71">
        <v>10.808667161232977</v>
      </c>
      <c r="BJ24" s="71">
        <v>10.808667161232977</v>
      </c>
      <c r="BK24" s="71">
        <v>10.808667161232977</v>
      </c>
      <c r="BL24" s="198">
        <f t="shared" si="2"/>
        <v>10.670486719398159</v>
      </c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</row>
    <row r="25" spans="1:78" s="6" customFormat="1" ht="15" customHeight="1" x14ac:dyDescent="0.25">
      <c r="A25" s="23"/>
      <c r="B25" s="89" t="s">
        <v>522</v>
      </c>
      <c r="C25" s="53" t="s">
        <v>153</v>
      </c>
      <c r="D25" s="39">
        <f>D24-D26</f>
        <v>8.6854852179722748</v>
      </c>
      <c r="E25" s="39">
        <f>E24-E26</f>
        <v>8.6437280775012528</v>
      </c>
      <c r="F25" s="39">
        <f>F24-F26</f>
        <v>6.9038472245420648</v>
      </c>
      <c r="G25" s="39">
        <f>G24-G26</f>
        <v>9.9938756193975848</v>
      </c>
      <c r="H25" s="39">
        <f>H24-H26</f>
        <v>8.3653471410277831</v>
      </c>
      <c r="I25" s="53" t="s">
        <v>153</v>
      </c>
      <c r="J25" s="39">
        <f>J24-J26</f>
        <v>8.6715661711486014</v>
      </c>
      <c r="K25" s="53" t="s">
        <v>153</v>
      </c>
      <c r="L25" s="39">
        <f>L24-L26</f>
        <v>11.95646122153555</v>
      </c>
      <c r="M25" s="39">
        <f>M24-M26</f>
        <v>10.36968988363677</v>
      </c>
      <c r="N25" s="39">
        <f>N24-N26</f>
        <v>8.2400757196147207</v>
      </c>
      <c r="O25" s="53" t="s">
        <v>153</v>
      </c>
      <c r="P25" s="39">
        <f>P24-P26</f>
        <v>10.842937475641669</v>
      </c>
      <c r="Q25" s="39">
        <f>Q24-Q26</f>
        <v>5.525861588998386</v>
      </c>
      <c r="R25" s="53" t="s">
        <v>153</v>
      </c>
      <c r="S25" s="39">
        <f t="shared" ref="S25:AA25" si="3">S24-S26</f>
        <v>6.6811424753632878</v>
      </c>
      <c r="T25" s="39">
        <f t="shared" si="3"/>
        <v>11.705918378709429</v>
      </c>
      <c r="U25" s="39">
        <f t="shared" si="3"/>
        <v>8.7133233116196216</v>
      </c>
      <c r="V25" s="39">
        <f t="shared" si="3"/>
        <v>10.133066087634319</v>
      </c>
      <c r="W25" s="39">
        <f t="shared" si="3"/>
        <v>9.3535994655086032</v>
      </c>
      <c r="X25" s="39">
        <f t="shared" si="3"/>
        <v>7.1404710205445134</v>
      </c>
      <c r="Y25" s="39">
        <f t="shared" si="3"/>
        <v>7.9338566894939042</v>
      </c>
      <c r="Z25" s="39">
        <f t="shared" si="3"/>
        <v>7.8085852680808436</v>
      </c>
      <c r="AA25" s="39">
        <f t="shared" si="3"/>
        <v>10.049551806692278</v>
      </c>
      <c r="AB25" s="53" t="s">
        <v>153</v>
      </c>
      <c r="AC25" s="53" t="s">
        <v>153</v>
      </c>
      <c r="AD25" s="53" t="s">
        <v>153</v>
      </c>
      <c r="AE25" s="53" t="s">
        <v>153</v>
      </c>
      <c r="AF25" s="53" t="s">
        <v>153</v>
      </c>
      <c r="AG25" s="53" t="s">
        <v>153</v>
      </c>
      <c r="AH25" s="53" t="s">
        <v>153</v>
      </c>
      <c r="AI25" s="53" t="s">
        <v>153</v>
      </c>
      <c r="AJ25" s="53" t="s">
        <v>153</v>
      </c>
      <c r="AK25" s="53" t="s">
        <v>153</v>
      </c>
      <c r="AL25" s="53" t="s">
        <v>153</v>
      </c>
      <c r="AM25" s="53" t="s">
        <v>153</v>
      </c>
      <c r="AN25" s="53" t="s">
        <v>153</v>
      </c>
      <c r="AO25" s="53" t="s">
        <v>153</v>
      </c>
      <c r="AP25" s="53" t="s">
        <v>153</v>
      </c>
      <c r="AQ25" s="53" t="s">
        <v>153</v>
      </c>
      <c r="AR25" s="53" t="s">
        <v>153</v>
      </c>
      <c r="AS25" s="53" t="s">
        <v>153</v>
      </c>
      <c r="AT25" s="53" t="s">
        <v>153</v>
      </c>
      <c r="AU25" s="53" t="s">
        <v>153</v>
      </c>
      <c r="AV25" s="53" t="s">
        <v>153</v>
      </c>
      <c r="AW25" s="53" t="s">
        <v>153</v>
      </c>
      <c r="AX25" s="53" t="s">
        <v>153</v>
      </c>
      <c r="AY25" s="53" t="s">
        <v>153</v>
      </c>
      <c r="AZ25" s="53" t="s">
        <v>153</v>
      </c>
      <c r="BA25" s="53" t="s">
        <v>153</v>
      </c>
      <c r="BB25" s="53" t="s">
        <v>153</v>
      </c>
      <c r="BC25" s="53" t="s">
        <v>153</v>
      </c>
      <c r="BD25" s="53" t="s">
        <v>153</v>
      </c>
      <c r="BE25" s="53" t="s">
        <v>153</v>
      </c>
      <c r="BF25" s="53" t="s">
        <v>153</v>
      </c>
      <c r="BG25" s="53" t="s">
        <v>153</v>
      </c>
      <c r="BH25" s="53" t="s">
        <v>153</v>
      </c>
      <c r="BI25" s="53" t="s">
        <v>153</v>
      </c>
      <c r="BJ25" s="53" t="s">
        <v>153</v>
      </c>
      <c r="BK25" s="53" t="s">
        <v>153</v>
      </c>
      <c r="BL25" s="198">
        <f t="shared" si="2"/>
        <v>8.885919492233171</v>
      </c>
      <c r="BM25" s="6" t="s">
        <v>411</v>
      </c>
    </row>
    <row r="26" spans="1:78" s="6" customFormat="1" ht="15" customHeight="1" x14ac:dyDescent="0.25">
      <c r="A26" s="23"/>
      <c r="B26" s="89" t="s">
        <v>523</v>
      </c>
      <c r="C26" s="53" t="s">
        <v>153</v>
      </c>
      <c r="D26" s="275">
        <f>D35*D24</f>
        <v>1.0711216401974684</v>
      </c>
      <c r="E26" s="275">
        <f>E35*E24</f>
        <v>0.74966748556332552</v>
      </c>
      <c r="F26" s="275">
        <f>F35*F24</f>
        <v>2.0010917692431578</v>
      </c>
      <c r="G26" s="275">
        <f>G35*G24</f>
        <v>0.16351611612958025</v>
      </c>
      <c r="H26" s="275">
        <f>H35*H24</f>
        <v>3.5705274877729414</v>
      </c>
      <c r="I26" s="53" t="s">
        <v>153</v>
      </c>
      <c r="J26" s="275">
        <f>J35*J24</f>
        <v>2.4752632303546975</v>
      </c>
      <c r="K26" s="53" t="s">
        <v>153</v>
      </c>
      <c r="L26" s="275">
        <f>L35*L24</f>
        <v>-5.8160174987084139E-2</v>
      </c>
      <c r="M26" s="275">
        <f>M35*M24</f>
        <v>3.1693242545936422</v>
      </c>
      <c r="N26" s="275">
        <f>N35*N24</f>
        <v>0.51456894516146656</v>
      </c>
      <c r="O26" s="53" t="s">
        <v>153</v>
      </c>
      <c r="P26" s="275">
        <f>P35*P24</f>
        <v>1.0303145160719571</v>
      </c>
      <c r="Q26" s="275">
        <f>Q35*Q24</f>
        <v>1.3250549083300467</v>
      </c>
      <c r="R26" s="53" t="s">
        <v>153</v>
      </c>
      <c r="S26" s="275">
        <f t="shared" ref="S26:AA26" si="4">S35*S24</f>
        <v>1.0590154686019237</v>
      </c>
      <c r="T26" s="275">
        <f t="shared" si="4"/>
        <v>1.394737299911305</v>
      </c>
      <c r="U26" s="275">
        <f t="shared" si="4"/>
        <v>0.95561185462818465</v>
      </c>
      <c r="V26" s="275">
        <f t="shared" si="4"/>
        <v>0.87599351227736588</v>
      </c>
      <c r="W26" s="275">
        <f t="shared" si="4"/>
        <v>2.7450940197185738</v>
      </c>
      <c r="X26" s="275">
        <f t="shared" si="4"/>
        <v>2.5034150908684549</v>
      </c>
      <c r="Y26" s="275">
        <f t="shared" si="4"/>
        <v>1.3843917090661579</v>
      </c>
      <c r="Z26" s="275">
        <f t="shared" si="4"/>
        <v>1.8853989530018018</v>
      </c>
      <c r="AA26" s="275">
        <f t="shared" si="4"/>
        <v>2.0741907333697376</v>
      </c>
      <c r="AB26" s="53" t="s">
        <v>153</v>
      </c>
      <c r="AC26" s="53" t="s">
        <v>153</v>
      </c>
      <c r="AD26" s="53" t="s">
        <v>153</v>
      </c>
      <c r="AE26" s="53" t="s">
        <v>153</v>
      </c>
      <c r="AF26" s="53" t="s">
        <v>153</v>
      </c>
      <c r="AG26" s="53" t="s">
        <v>153</v>
      </c>
      <c r="AH26" s="53" t="s">
        <v>153</v>
      </c>
      <c r="AI26" s="53" t="s">
        <v>153</v>
      </c>
      <c r="AJ26" s="53" t="s">
        <v>153</v>
      </c>
      <c r="AK26" s="53" t="s">
        <v>153</v>
      </c>
      <c r="AL26" s="53" t="s">
        <v>153</v>
      </c>
      <c r="AM26" s="53" t="s">
        <v>153</v>
      </c>
      <c r="AN26" s="53" t="s">
        <v>153</v>
      </c>
      <c r="AO26" s="53" t="s">
        <v>153</v>
      </c>
      <c r="AP26" s="53" t="s">
        <v>153</v>
      </c>
      <c r="AQ26" s="53" t="s">
        <v>153</v>
      </c>
      <c r="AR26" s="53" t="s">
        <v>153</v>
      </c>
      <c r="AS26" s="53" t="s">
        <v>153</v>
      </c>
      <c r="AT26" s="53" t="s">
        <v>153</v>
      </c>
      <c r="AU26" s="53" t="s">
        <v>153</v>
      </c>
      <c r="AV26" s="53" t="s">
        <v>153</v>
      </c>
      <c r="AW26" s="53" t="s">
        <v>153</v>
      </c>
      <c r="AX26" s="53" t="s">
        <v>153</v>
      </c>
      <c r="AY26" s="53" t="s">
        <v>153</v>
      </c>
      <c r="AZ26" s="53" t="s">
        <v>153</v>
      </c>
      <c r="BA26" s="53" t="s">
        <v>153</v>
      </c>
      <c r="BB26" s="53" t="s">
        <v>153</v>
      </c>
      <c r="BC26" s="53" t="s">
        <v>153</v>
      </c>
      <c r="BD26" s="53" t="s">
        <v>153</v>
      </c>
      <c r="BE26" s="53" t="s">
        <v>153</v>
      </c>
      <c r="BF26" s="53" t="s">
        <v>153</v>
      </c>
      <c r="BG26" s="53" t="s">
        <v>153</v>
      </c>
      <c r="BH26" s="53" t="s">
        <v>153</v>
      </c>
      <c r="BI26" s="53" t="s">
        <v>153</v>
      </c>
      <c r="BJ26" s="53" t="s">
        <v>153</v>
      </c>
      <c r="BK26" s="53" t="s">
        <v>153</v>
      </c>
      <c r="BL26" s="198">
        <f t="shared" si="2"/>
        <v>1.5445069409937351</v>
      </c>
      <c r="BM26" s="6" t="s">
        <v>411</v>
      </c>
    </row>
    <row r="27" spans="1:78" ht="15" customHeight="1" x14ac:dyDescent="0.25">
      <c r="A27" s="23"/>
      <c r="B27" s="45" t="s">
        <v>164</v>
      </c>
      <c r="C27" s="39">
        <v>0.15506717227962841</v>
      </c>
      <c r="D27" s="39">
        <v>0.15506717227962841</v>
      </c>
      <c r="E27" s="39">
        <v>0.1832612036031972</v>
      </c>
      <c r="F27" s="39">
        <v>0.12687314095605962</v>
      </c>
      <c r="G27" s="39">
        <v>8.4582093970706401E-2</v>
      </c>
      <c r="H27" s="39">
        <v>7.0485078308922006E-2</v>
      </c>
      <c r="I27" s="39">
        <v>4.2291046985353201E-2</v>
      </c>
      <c r="J27" s="39">
        <v>9.8679109632490825E-2</v>
      </c>
      <c r="K27" s="39">
        <v>0.15506717227962841</v>
      </c>
      <c r="L27" s="39">
        <v>0.14097015661784401</v>
      </c>
      <c r="M27" s="39">
        <v>0.15506717227962841</v>
      </c>
      <c r="N27" s="39">
        <v>9.8679109632490825E-2</v>
      </c>
      <c r="O27" s="154">
        <v>8.4582093970706401E-2</v>
      </c>
      <c r="P27" s="39">
        <v>0.1691641879414128</v>
      </c>
      <c r="Q27" s="39">
        <v>4.2291046985353201E-2</v>
      </c>
      <c r="R27" s="39">
        <v>5.638806264713761E-2</v>
      </c>
      <c r="S27" s="39">
        <v>8.4582093970706401E-2</v>
      </c>
      <c r="T27" s="39">
        <v>9.8679109632490825E-2</v>
      </c>
      <c r="U27" s="39">
        <v>5.638806264713761E-2</v>
      </c>
      <c r="V27" s="39">
        <v>0.1832612036031972</v>
      </c>
      <c r="W27" s="39">
        <v>0.29603732889747242</v>
      </c>
      <c r="X27" s="39">
        <v>0.15506717227962841</v>
      </c>
      <c r="Y27" s="39">
        <v>9.8679109632490825E-2</v>
      </c>
      <c r="Z27" s="39">
        <v>0.14097015661784401</v>
      </c>
      <c r="AA27" s="39">
        <v>0.14097015661784401</v>
      </c>
      <c r="AB27" s="71">
        <v>9.7269408066312374E-2</v>
      </c>
      <c r="AC27" s="39">
        <v>0.12123433469134583</v>
      </c>
      <c r="AD27" s="39">
        <v>0.11277612529427522</v>
      </c>
      <c r="AE27" s="39">
        <v>9.7269408066312374E-2</v>
      </c>
      <c r="AF27" s="39">
        <v>0.13815075348548714</v>
      </c>
      <c r="AG27" s="39">
        <v>0.19171941300026787</v>
      </c>
      <c r="AH27" s="71">
        <v>9.1630601801598599E-2</v>
      </c>
      <c r="AI27" s="39">
        <v>0.11136642372809677</v>
      </c>
      <c r="AJ27" s="39">
        <v>0.10431791589720456</v>
      </c>
      <c r="AK27" s="39">
        <v>0.1832612036031972</v>
      </c>
      <c r="AL27" s="39">
        <v>0.25938508817683298</v>
      </c>
      <c r="AM27" s="39">
        <v>0.17762239733848345</v>
      </c>
      <c r="AN27" s="39">
        <v>0.21427463805912286</v>
      </c>
      <c r="AO27" s="39">
        <v>0.18749030830173255</v>
      </c>
      <c r="AP27" s="39">
        <v>0.18890000986791097</v>
      </c>
      <c r="AQ27" s="39">
        <v>0.14097015661784401</v>
      </c>
      <c r="AR27" s="39">
        <v>0.14097015661784401</v>
      </c>
      <c r="AS27" s="39">
        <v>0.25374628191211923</v>
      </c>
      <c r="AT27" s="39">
        <v>8.4582093970706401E-2</v>
      </c>
      <c r="AU27" s="39">
        <v>0.3665224072063944</v>
      </c>
      <c r="AV27" s="39">
        <v>0.15506717227962841</v>
      </c>
      <c r="AW27" s="39">
        <v>0.11277612529427522</v>
      </c>
      <c r="AX27" s="71">
        <v>8.4582093970706401E-2</v>
      </c>
      <c r="AY27" s="39">
        <v>8.4582093970706401E-2</v>
      </c>
      <c r="AZ27" s="39">
        <v>0.12687314095605962</v>
      </c>
      <c r="BA27" s="39">
        <v>7.0485078308922006E-2</v>
      </c>
      <c r="BB27" s="39">
        <v>0.15506717227962841</v>
      </c>
      <c r="BC27" s="39">
        <v>0.26784329757390363</v>
      </c>
      <c r="BD27" s="168">
        <v>0.22555225058855044</v>
      </c>
      <c r="BE27" s="168">
        <v>0.15506717227962841</v>
      </c>
      <c r="BF27" s="168">
        <v>9.8679109632490825E-2</v>
      </c>
      <c r="BG27" s="168">
        <v>9.8679109632490825E-2</v>
      </c>
      <c r="BH27" s="168">
        <v>0.22555225058855044</v>
      </c>
      <c r="BI27" s="168">
        <v>9.8679109632490825E-2</v>
      </c>
      <c r="BJ27" s="168">
        <v>0.23964926625033484</v>
      </c>
      <c r="BK27" s="168">
        <v>8.4582093970706401E-2</v>
      </c>
      <c r="BL27" s="198">
        <f t="shared" si="2"/>
        <v>0.14131680454395348</v>
      </c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</row>
    <row r="28" spans="1:78" ht="15" customHeight="1" x14ac:dyDescent="0.25">
      <c r="A28" s="23"/>
      <c r="B28" s="46" t="s">
        <v>165</v>
      </c>
      <c r="C28" s="39">
        <v>6.4509726081778478</v>
      </c>
      <c r="D28" s="39">
        <v>5.9547439460103213</v>
      </c>
      <c r="E28" s="39">
        <v>5.75625248114331</v>
      </c>
      <c r="F28" s="39">
        <v>6.525406907502977</v>
      </c>
      <c r="G28" s="39">
        <v>5.6321953156014288</v>
      </c>
      <c r="H28" s="39">
        <v>7.8404128622469234</v>
      </c>
      <c r="I28" s="39">
        <v>6.4261611750694714</v>
      </c>
      <c r="J28" s="39">
        <v>6.8479555379118695</v>
      </c>
      <c r="K28" s="39">
        <v>10.098253275109171</v>
      </c>
      <c r="L28" s="39">
        <v>8.0637157602223102</v>
      </c>
      <c r="M28" s="39">
        <v>7.3441842000793951</v>
      </c>
      <c r="N28" s="39">
        <v>6.3269154426359666</v>
      </c>
      <c r="O28" s="154">
        <v>7.9644700277888045</v>
      </c>
      <c r="P28" s="39">
        <v>7.6915442635966658</v>
      </c>
      <c r="Q28" s="39">
        <v>6.5502183406113534</v>
      </c>
      <c r="R28" s="39">
        <v>7.3938070662961488</v>
      </c>
      <c r="S28" s="39">
        <v>5.9795553791186977</v>
      </c>
      <c r="T28" s="39">
        <v>8.808058753473599</v>
      </c>
      <c r="U28" s="39">
        <v>7.5922985311631592</v>
      </c>
      <c r="V28" s="39">
        <v>7.5674870980547828</v>
      </c>
      <c r="W28" s="39">
        <v>8.41107582373958</v>
      </c>
      <c r="X28" s="39">
        <v>5.7314410480349345</v>
      </c>
      <c r="Y28" s="39">
        <v>4.8382294561333863</v>
      </c>
      <c r="Z28" s="39">
        <v>7.51786423183803</v>
      </c>
      <c r="AA28" s="39">
        <v>6.6742755061532346</v>
      </c>
      <c r="AB28" s="71">
        <v>6.7487098054783647</v>
      </c>
      <c r="AC28" s="39">
        <v>7.8156014291385469</v>
      </c>
      <c r="AD28" s="39">
        <v>6.3765383088527177</v>
      </c>
      <c r="AE28" s="39">
        <v>6.4509726081778478</v>
      </c>
      <c r="AF28" s="39">
        <v>6.5502183406113534</v>
      </c>
      <c r="AG28" s="39">
        <v>7.3193727669710205</v>
      </c>
      <c r="AH28" s="71">
        <v>7.0960698689956327</v>
      </c>
      <c r="AI28" s="39">
        <v>7.0216355696705035</v>
      </c>
      <c r="AJ28" s="39">
        <v>10.123064708217546</v>
      </c>
      <c r="AK28" s="39">
        <v>6.9223898372369987</v>
      </c>
      <c r="AL28" s="39">
        <v>6.4757840412862242</v>
      </c>
      <c r="AM28" s="39">
        <v>6.8231441048034931</v>
      </c>
      <c r="AN28" s="39">
        <v>5.8803096466851921</v>
      </c>
      <c r="AO28" s="39">
        <v>6.7487098054783647</v>
      </c>
      <c r="AP28" s="39">
        <v>6.9472012703453743</v>
      </c>
      <c r="AQ28" s="39">
        <v>8.7088130210400951</v>
      </c>
      <c r="AR28" s="39">
        <v>10.991464867010716</v>
      </c>
      <c r="AS28" s="39">
        <v>8.3366415244144498</v>
      </c>
      <c r="AT28" s="39">
        <v>4.1186978959904721</v>
      </c>
      <c r="AU28" s="39">
        <v>3.8457721317983329</v>
      </c>
      <c r="AV28" s="39">
        <v>4.0938864628820957</v>
      </c>
      <c r="AW28" s="39">
        <v>4.8134180230250099</v>
      </c>
      <c r="AX28" s="71">
        <v>10.222310440651052</v>
      </c>
      <c r="AY28" s="39">
        <v>6.525406907502977</v>
      </c>
      <c r="AZ28" s="39">
        <v>7.12088130210401</v>
      </c>
      <c r="BA28" s="39">
        <v>5.9299325129019458</v>
      </c>
      <c r="BB28" s="39">
        <v>6.7487098054783647</v>
      </c>
      <c r="BC28" s="39">
        <v>8.8328701865819781</v>
      </c>
      <c r="BD28" s="168">
        <v>3.5728463676061923</v>
      </c>
      <c r="BE28" s="168">
        <v>6.5502183406113534</v>
      </c>
      <c r="BF28" s="168">
        <v>4.937475188566891</v>
      </c>
      <c r="BG28" s="168">
        <v>6.7735212385867412</v>
      </c>
      <c r="BH28" s="168">
        <v>5.2848352520841599</v>
      </c>
      <c r="BI28" s="168">
        <v>6.3765383088527177</v>
      </c>
      <c r="BJ28" s="168">
        <v>4.8134180230250099</v>
      </c>
      <c r="BK28" s="168">
        <v>4.416435093290989</v>
      </c>
      <c r="BL28" s="198">
        <f t="shared" si="2"/>
        <v>6.7918247548142334</v>
      </c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</row>
    <row r="29" spans="1:78" ht="15" customHeight="1" x14ac:dyDescent="0.25">
      <c r="A29" s="23"/>
      <c r="B29" s="47" t="s">
        <v>166</v>
      </c>
      <c r="C29" s="39">
        <v>1.8367601690532662</v>
      </c>
      <c r="D29" s="39">
        <v>1.818927546052749</v>
      </c>
      <c r="E29" s="39">
        <v>0.98079426502844325</v>
      </c>
      <c r="F29" s="39">
        <v>1.3731119710398203</v>
      </c>
      <c r="G29" s="39">
        <v>2.9602154180858462</v>
      </c>
      <c r="H29" s="39">
        <v>0.99862688802896027</v>
      </c>
      <c r="I29" s="39">
        <v>0.74897016602172017</v>
      </c>
      <c r="J29" s="39">
        <v>1.1412878720330972</v>
      </c>
      <c r="K29" s="39">
        <v>2.7818891880806751</v>
      </c>
      <c r="L29" s="39">
        <v>1.6049360700465432</v>
      </c>
      <c r="M29" s="39">
        <v>3.8340139451111863</v>
      </c>
      <c r="N29" s="39">
        <v>5.8669329671701416</v>
      </c>
      <c r="O29" s="154">
        <v>1.5336055780444746</v>
      </c>
      <c r="P29" s="39">
        <v>1.7119318080496462</v>
      </c>
      <c r="Q29" s="39">
        <v>1.9794211530574035</v>
      </c>
      <c r="R29" s="39">
        <v>0.92729639602689173</v>
      </c>
      <c r="S29" s="39">
        <v>1.5157729550439574</v>
      </c>
      <c r="T29" s="39">
        <v>2.3539062360682634</v>
      </c>
      <c r="U29" s="39">
        <v>0.89163115002585736</v>
      </c>
      <c r="V29" s="39">
        <v>2.8353870570822264</v>
      </c>
      <c r="W29" s="39">
        <v>2.0685842680599889</v>
      </c>
      <c r="X29" s="39">
        <v>1.5514382010449916</v>
      </c>
      <c r="Y29" s="39">
        <v>1.2482836100362003</v>
      </c>
      <c r="Z29" s="39">
        <v>1.3552793480393031</v>
      </c>
      <c r="AA29" s="39">
        <v>2.6927260730780893</v>
      </c>
      <c r="AB29" s="71">
        <v>0.65980705101913439</v>
      </c>
      <c r="AC29" s="39">
        <v>2.1934126290636091</v>
      </c>
      <c r="AD29" s="39">
        <v>1.4266098400413718</v>
      </c>
      <c r="AE29" s="39">
        <v>1.5692708240455089</v>
      </c>
      <c r="AF29" s="39">
        <v>1.9794211530574035</v>
      </c>
      <c r="AG29" s="39">
        <v>4.297662143124632</v>
      </c>
      <c r="AH29" s="71">
        <v>0.12482836100362003</v>
      </c>
      <c r="AI29" s="39">
        <v>2.4074041050698147</v>
      </c>
      <c r="AJ29" s="39">
        <v>2.1934126290636091</v>
      </c>
      <c r="AK29" s="39">
        <v>0.89163115002585736</v>
      </c>
      <c r="AL29" s="39">
        <v>1.6584339390480947</v>
      </c>
      <c r="AM29" s="39">
        <v>0.6063091820175831</v>
      </c>
      <c r="AN29" s="39">
        <v>1.2661162330367173</v>
      </c>
      <c r="AO29" s="39">
        <v>2.2647431210656777</v>
      </c>
      <c r="AP29" s="39">
        <v>2.0864168910605061</v>
      </c>
      <c r="AQ29" s="39">
        <v>1.3552793480393031</v>
      </c>
      <c r="AR29" s="39">
        <v>2.6392282040765376</v>
      </c>
      <c r="AS29" s="39">
        <v>3.1920395170925695</v>
      </c>
      <c r="AT29" s="39">
        <v>0.962961642027926</v>
      </c>
      <c r="AU29" s="39">
        <v>0.83813328102430584</v>
      </c>
      <c r="AV29" s="39">
        <v>7.1330492002068577E-2</v>
      </c>
      <c r="AW29" s="39">
        <v>1.8010949230522317</v>
      </c>
      <c r="AX29" s="71">
        <v>1.5336055780444746</v>
      </c>
      <c r="AY29" s="39">
        <v>1.1591204950336145</v>
      </c>
      <c r="AZ29" s="39">
        <v>1.6049360700465432</v>
      </c>
      <c r="BA29" s="39">
        <v>1.4622750860424059</v>
      </c>
      <c r="BB29" s="39">
        <v>3.3347005010967066</v>
      </c>
      <c r="BC29" s="39">
        <v>2.6035629580755031</v>
      </c>
      <c r="BD29" s="168">
        <v>1.8902580380548175</v>
      </c>
      <c r="BE29" s="168">
        <v>2.9602154180858462</v>
      </c>
      <c r="BF29" s="168">
        <v>1.4801077090429231</v>
      </c>
      <c r="BG29" s="168">
        <v>0.33881983700982576</v>
      </c>
      <c r="BH29" s="168">
        <v>0.64197442801861726</v>
      </c>
      <c r="BI29" s="168">
        <v>0.82030065802378882</v>
      </c>
      <c r="BJ29" s="168">
        <v>0.481480821013963</v>
      </c>
      <c r="BK29" s="168">
        <v>1.1234552490325802</v>
      </c>
      <c r="BL29" s="198">
        <f t="shared" si="2"/>
        <v>1.7464277017227778</v>
      </c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</row>
    <row r="30" spans="1:78" ht="15" customHeight="1" x14ac:dyDescent="0.25">
      <c r="A30" s="23"/>
      <c r="B30" s="48" t="s">
        <v>167</v>
      </c>
      <c r="C30" s="39">
        <v>7.3250617144516692</v>
      </c>
      <c r="D30" s="39">
        <v>7.4218686974620436</v>
      </c>
      <c r="E30" s="39">
        <v>3.7432033430678127</v>
      </c>
      <c r="F30" s="39">
        <v>5.4211910485809707</v>
      </c>
      <c r="G30" s="39">
        <v>9.5193533293534909</v>
      </c>
      <c r="H30" s="39">
        <v>5.5179980315913451</v>
      </c>
      <c r="I30" s="39">
        <v>4.904887139192307</v>
      </c>
      <c r="J30" s="39">
        <v>4.291776246793269</v>
      </c>
      <c r="K30" s="39">
        <v>8.2285935558818295</v>
      </c>
      <c r="L30" s="39">
        <v>2.7105955242904853</v>
      </c>
      <c r="M30" s="39">
        <v>3.8400103260781875</v>
      </c>
      <c r="N30" s="39">
        <v>9.1321253973119934</v>
      </c>
      <c r="O30" s="154">
        <v>8.5835524935865379</v>
      </c>
      <c r="P30" s="39">
        <v>3.9045483147517706</v>
      </c>
      <c r="Q30" s="39">
        <v>2.7105955242904853</v>
      </c>
      <c r="R30" s="39">
        <v>1.0648768131141193</v>
      </c>
      <c r="S30" s="39">
        <v>4.0013552977621449</v>
      </c>
      <c r="T30" s="39">
        <v>13.423901644105262</v>
      </c>
      <c r="U30" s="39">
        <v>3.0978234563319833</v>
      </c>
      <c r="V30" s="39">
        <v>6.3892608786847163</v>
      </c>
      <c r="W30" s="39">
        <v>4.1627002694461028</v>
      </c>
      <c r="X30" s="39">
        <v>6.8087578050630055</v>
      </c>
      <c r="Y30" s="39">
        <v>6.6151438390422559</v>
      </c>
      <c r="Z30" s="39">
        <v>3.0332854676584002</v>
      </c>
      <c r="AA30" s="39">
        <v>4.3885832298036433</v>
      </c>
      <c r="AB30" s="71">
        <v>3.0978234563319833</v>
      </c>
      <c r="AC30" s="39">
        <v>7.2282547314412957</v>
      </c>
      <c r="AD30" s="39">
        <v>6.292453895674341</v>
      </c>
      <c r="AE30" s="39">
        <v>8.9707804256280355</v>
      </c>
      <c r="AF30" s="39">
        <v>6.7442198163894211</v>
      </c>
      <c r="AG30" s="39">
        <v>5.2275770825602228</v>
      </c>
      <c r="AH30" s="71">
        <v>2.0006776488810725</v>
      </c>
      <c r="AI30" s="39">
        <v>9.2612013746591586</v>
      </c>
      <c r="AJ30" s="39">
        <v>11.423223995224189</v>
      </c>
      <c r="AK30" s="39">
        <v>4.8403491505187235</v>
      </c>
      <c r="AL30" s="39">
        <v>4.8726181448555161</v>
      </c>
      <c r="AM30" s="39">
        <v>6.3892608786847163</v>
      </c>
      <c r="AN30" s="39">
        <v>5.3243840655705963</v>
      </c>
      <c r="AO30" s="39">
        <v>5.0985011052130558</v>
      </c>
      <c r="AP30" s="39">
        <v>4.4853902128140177</v>
      </c>
      <c r="AQ30" s="39">
        <v>3.7754723374046049</v>
      </c>
      <c r="AR30" s="39">
        <v>8.0349795898610825</v>
      </c>
      <c r="AS30" s="39">
        <v>4.6144661901611839</v>
      </c>
      <c r="AT30" s="39">
        <v>5.8729569692960526</v>
      </c>
      <c r="AU30" s="39">
        <v>5.2598460768970128</v>
      </c>
      <c r="AV30" s="39">
        <v>5.5502670259281368</v>
      </c>
      <c r="AW30" s="39">
        <v>8.5835524935865379</v>
      </c>
      <c r="AX30" s="71">
        <v>1.7102566998499495</v>
      </c>
      <c r="AY30" s="39">
        <v>4.3885832298036433</v>
      </c>
      <c r="AZ30" s="39">
        <v>5.4857290372545542</v>
      </c>
      <c r="BA30" s="39">
        <v>4.7112731731715582</v>
      </c>
      <c r="BB30" s="39">
        <v>9.2934703689959495</v>
      </c>
      <c r="BC30" s="39">
        <v>7.4864066861356253</v>
      </c>
      <c r="BD30" s="168">
        <v>4.7758111618451418</v>
      </c>
      <c r="BE30" s="168">
        <v>6.0988399296535922</v>
      </c>
      <c r="BF30" s="168">
        <v>7.7768276351667511</v>
      </c>
      <c r="BG30" s="168">
        <v>1.8393326771971152</v>
      </c>
      <c r="BH30" s="168">
        <v>3.0010164733216089</v>
      </c>
      <c r="BI30" s="168">
        <v>4.9371561335290988</v>
      </c>
      <c r="BJ30" s="168">
        <v>2.1620226205650304</v>
      </c>
      <c r="BK30" s="168">
        <v>5.7761499862856773</v>
      </c>
      <c r="BL30" s="198">
        <f t="shared" si="2"/>
        <v>5.6169210142303596</v>
      </c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</row>
    <row r="31" spans="1:78" ht="15" customHeight="1" x14ac:dyDescent="0.25">
      <c r="A31" s="23"/>
      <c r="B31" s="49" t="s">
        <v>168</v>
      </c>
      <c r="C31" s="39">
        <v>6.7943437088623728</v>
      </c>
      <c r="D31" s="39">
        <v>6.518323495689839</v>
      </c>
      <c r="E31" s="39">
        <v>8.0895154783642624</v>
      </c>
      <c r="F31" s="39">
        <v>9.8942630260308295</v>
      </c>
      <c r="G31" s="39">
        <v>9.2148286551445935</v>
      </c>
      <c r="H31" s="39">
        <v>9.1086670346936174</v>
      </c>
      <c r="I31" s="39">
        <v>10.318909507834729</v>
      </c>
      <c r="J31" s="39">
        <v>9.5333135164975165</v>
      </c>
      <c r="K31" s="39">
        <v>8.3443033674466012</v>
      </c>
      <c r="L31" s="39">
        <v>9.0874347106034232</v>
      </c>
      <c r="M31" s="39">
        <v>6.8792730052231521</v>
      </c>
      <c r="N31" s="39">
        <v>7.4737780797486097</v>
      </c>
      <c r="O31" s="154">
        <v>8.2169094229054309</v>
      </c>
      <c r="P31" s="39">
        <v>8.4080003397171854</v>
      </c>
      <c r="Q31" s="39">
        <v>14.586606649963906</v>
      </c>
      <c r="R31" s="39">
        <v>11.146970147352329</v>
      </c>
      <c r="S31" s="39">
        <v>11.847636842328761</v>
      </c>
      <c r="T31" s="39">
        <v>8.3018387192662111</v>
      </c>
      <c r="U31" s="39">
        <v>12.909253046838506</v>
      </c>
      <c r="V31" s="39">
        <v>6.6244851161408134</v>
      </c>
      <c r="W31" s="39">
        <v>7.5162427279289998</v>
      </c>
      <c r="X31" s="39">
        <v>9.320990275595566</v>
      </c>
      <c r="Y31" s="39">
        <v>9.8093337296700494</v>
      </c>
      <c r="Z31" s="39">
        <v>6.3060002547878895</v>
      </c>
      <c r="AA31" s="39">
        <v>7.7710306170113386</v>
      </c>
      <c r="AB31" s="71">
        <v>11.932566138689541</v>
      </c>
      <c r="AC31" s="39">
        <v>6.7094144125015927</v>
      </c>
      <c r="AD31" s="39">
        <v>9.9579599983014155</v>
      </c>
      <c r="AE31" s="39">
        <v>8.2381417469956268</v>
      </c>
      <c r="AF31" s="39">
        <v>8.5353942842583539</v>
      </c>
      <c r="AG31" s="39">
        <v>7.4100811074780255</v>
      </c>
      <c r="AH31" s="71">
        <v>7.5799397001995841</v>
      </c>
      <c r="AI31" s="39">
        <v>7.9833538579132863</v>
      </c>
      <c r="AJ31" s="39">
        <v>9.703172109219075</v>
      </c>
      <c r="AK31" s="39">
        <v>10.191515563293558</v>
      </c>
      <c r="AL31" s="39">
        <v>5.8601214488937963</v>
      </c>
      <c r="AM31" s="39">
        <v>12.123657055501296</v>
      </c>
      <c r="AN31" s="39">
        <v>8.9388084419720588</v>
      </c>
      <c r="AO31" s="39">
        <v>7.3463841352074404</v>
      </c>
      <c r="AP31" s="39">
        <v>7.0491315979447107</v>
      </c>
      <c r="AQ31" s="39">
        <v>8.8538791456112786</v>
      </c>
      <c r="AR31" s="39">
        <v>7.2189901906662701</v>
      </c>
      <c r="AS31" s="39">
        <v>9.8093337296700494</v>
      </c>
      <c r="AT31" s="39">
        <v>7.3039194870270494</v>
      </c>
      <c r="AU31" s="39">
        <v>7.2189901906662701</v>
      </c>
      <c r="AV31" s="39">
        <v>7.0915962461251008</v>
      </c>
      <c r="AW31" s="39">
        <v>7.558707376109389</v>
      </c>
      <c r="AX31" s="71">
        <v>8.7264852010701102</v>
      </c>
      <c r="AY31" s="39">
        <v>8.6627882287995241</v>
      </c>
      <c r="AZ31" s="39">
        <v>6.3696972270584737</v>
      </c>
      <c r="BA31" s="39">
        <v>9.1086670346936174</v>
      </c>
      <c r="BB31" s="39">
        <v>6.5607881438702274</v>
      </c>
      <c r="BC31" s="39">
        <v>4.1190708734978134</v>
      </c>
      <c r="BD31" s="168">
        <v>7.0915962461251008</v>
      </c>
      <c r="BE31" s="168">
        <v>8.0470508301838723</v>
      </c>
      <c r="BF31" s="168">
        <v>7.9196568856427021</v>
      </c>
      <c r="BG31" s="168">
        <v>8.8114144974308903</v>
      </c>
      <c r="BH31" s="168">
        <v>8.6627882287995241</v>
      </c>
      <c r="BI31" s="168">
        <v>12.35721262049344</v>
      </c>
      <c r="BJ31" s="168">
        <v>9.2148286551445935</v>
      </c>
      <c r="BK31" s="168">
        <v>8.3655356915367953</v>
      </c>
      <c r="BL31" s="198">
        <f t="shared" si="2"/>
        <v>8.5681129476104605</v>
      </c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</row>
    <row r="32" spans="1:78" ht="15" customHeight="1" x14ac:dyDescent="0.25">
      <c r="A32" s="23"/>
      <c r="B32" s="40" t="s">
        <v>169</v>
      </c>
      <c r="C32" s="39">
        <v>0.57327275043526271</v>
      </c>
      <c r="D32" s="39">
        <v>0.25478788908233896</v>
      </c>
      <c r="E32" s="39">
        <v>0.14862626863136441</v>
      </c>
      <c r="F32" s="39">
        <v>0.21232324090194915</v>
      </c>
      <c r="G32" s="39">
        <v>0.78559599133721181</v>
      </c>
      <c r="H32" s="39">
        <v>0.12739394454116948</v>
      </c>
      <c r="I32" s="39">
        <v>4.2464648180389822E-2</v>
      </c>
      <c r="J32" s="39">
        <v>6.369697227058474E-2</v>
      </c>
      <c r="K32" s="39">
        <v>0.25478788908233896</v>
      </c>
      <c r="L32" s="39">
        <v>0.61573739861565246</v>
      </c>
      <c r="M32" s="39">
        <v>1.6136566308548133</v>
      </c>
      <c r="N32" s="39">
        <v>1.0191515563293558</v>
      </c>
      <c r="O32" s="154">
        <v>8.4929296360779644E-2</v>
      </c>
      <c r="P32" s="39">
        <v>0.21232324090194915</v>
      </c>
      <c r="Q32" s="39">
        <v>1.2314747972313049</v>
      </c>
      <c r="R32" s="39">
        <v>0.23355556499214405</v>
      </c>
      <c r="S32" s="39">
        <v>0.38218183362350844</v>
      </c>
      <c r="T32" s="39">
        <v>0.14862626863136441</v>
      </c>
      <c r="U32" s="39">
        <v>0.12739394454116948</v>
      </c>
      <c r="V32" s="39">
        <v>0.36094950953331356</v>
      </c>
      <c r="W32" s="39">
        <v>0.29725253726272882</v>
      </c>
      <c r="X32" s="39">
        <v>0.16985859272155929</v>
      </c>
      <c r="Y32" s="39">
        <v>0.23355556499214405</v>
      </c>
      <c r="Z32" s="39">
        <v>0</v>
      </c>
      <c r="AA32" s="39">
        <v>0.67943437088623715</v>
      </c>
      <c r="AB32" s="71">
        <v>0.57327275043526271</v>
      </c>
      <c r="AC32" s="39">
        <v>1.1253131767803304</v>
      </c>
      <c r="AD32" s="39">
        <v>0.37581213639644995</v>
      </c>
      <c r="AE32" s="39">
        <v>0.33759395303409911</v>
      </c>
      <c r="AF32" s="39">
        <v>0.21444647331096861</v>
      </c>
      <c r="AG32" s="39">
        <v>2.3928829249649666</v>
      </c>
      <c r="AH32" s="71">
        <v>0.17622828994861778</v>
      </c>
      <c r="AI32" s="39">
        <v>0.40766062253174234</v>
      </c>
      <c r="AJ32" s="39">
        <v>0.30574546689880677</v>
      </c>
      <c r="AK32" s="39">
        <v>0.14862626863136441</v>
      </c>
      <c r="AL32" s="39">
        <v>0.51382224298271695</v>
      </c>
      <c r="AM32" s="39">
        <v>0.37156567157841092</v>
      </c>
      <c r="AN32" s="39">
        <v>0.31423839653488472</v>
      </c>
      <c r="AO32" s="39">
        <v>0.42252324939487879</v>
      </c>
      <c r="AP32" s="39">
        <v>0.5159454753917363</v>
      </c>
      <c r="AQ32" s="39">
        <v>0.23355556499214405</v>
      </c>
      <c r="AR32" s="39">
        <v>0.16985859272155929</v>
      </c>
      <c r="AS32" s="39">
        <v>0.29725253726272882</v>
      </c>
      <c r="AT32" s="39">
        <v>0.38218183362350844</v>
      </c>
      <c r="AU32" s="39">
        <v>0.27602021317253389</v>
      </c>
      <c r="AV32" s="39">
        <v>0.10616162045097458</v>
      </c>
      <c r="AW32" s="39">
        <v>0.27602021317253389</v>
      </c>
      <c r="AX32" s="71">
        <v>0.16985859272155929</v>
      </c>
      <c r="AY32" s="39">
        <v>0.38218183362350844</v>
      </c>
      <c r="AZ32" s="39">
        <v>0.50957577816467792</v>
      </c>
      <c r="BA32" s="39">
        <v>0.3184848613529237</v>
      </c>
      <c r="BB32" s="39">
        <v>0.27602021317253389</v>
      </c>
      <c r="BC32" s="39">
        <v>0.16985859272155929</v>
      </c>
      <c r="BD32" s="168">
        <v>0.33971718544311857</v>
      </c>
      <c r="BE32" s="168">
        <v>0.53080810225487285</v>
      </c>
      <c r="BF32" s="168">
        <v>0.23355556499214405</v>
      </c>
      <c r="BG32" s="168">
        <v>0.16985859272155929</v>
      </c>
      <c r="BH32" s="168">
        <v>0.33971718544311857</v>
      </c>
      <c r="BI32" s="168">
        <v>0.25478788908233896</v>
      </c>
      <c r="BJ32" s="168">
        <v>0.25478788908233896</v>
      </c>
      <c r="BK32" s="168">
        <v>0.33971718544311857</v>
      </c>
      <c r="BL32" s="198">
        <f t="shared" si="2"/>
        <v>0.39506045643231524</v>
      </c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</row>
    <row r="33" spans="1:78" ht="15" customHeight="1" x14ac:dyDescent="0.25">
      <c r="A33" s="23"/>
      <c r="B33" s="50" t="s">
        <v>159</v>
      </c>
      <c r="C33" s="53" t="s">
        <v>153</v>
      </c>
      <c r="D33" s="53" t="s">
        <v>153</v>
      </c>
      <c r="E33" s="53" t="s">
        <v>153</v>
      </c>
      <c r="F33" s="53" t="s">
        <v>153</v>
      </c>
      <c r="G33" s="53" t="s">
        <v>153</v>
      </c>
      <c r="H33" s="53" t="s">
        <v>153</v>
      </c>
      <c r="I33" s="53" t="s">
        <v>153</v>
      </c>
      <c r="J33" s="53" t="s">
        <v>153</v>
      </c>
      <c r="K33" s="53" t="s">
        <v>153</v>
      </c>
      <c r="L33" s="53" t="s">
        <v>153</v>
      </c>
      <c r="M33" s="53" t="s">
        <v>153</v>
      </c>
      <c r="N33" s="53" t="s">
        <v>153</v>
      </c>
      <c r="O33" s="153" t="s">
        <v>153</v>
      </c>
      <c r="P33" s="53" t="s">
        <v>153</v>
      </c>
      <c r="Q33" s="53" t="s">
        <v>153</v>
      </c>
      <c r="R33" s="53" t="s">
        <v>153</v>
      </c>
      <c r="S33" s="53" t="s">
        <v>153</v>
      </c>
      <c r="T33" s="53" t="s">
        <v>153</v>
      </c>
      <c r="U33" s="53" t="s">
        <v>153</v>
      </c>
      <c r="V33" s="53" t="s">
        <v>153</v>
      </c>
      <c r="W33" s="53" t="s">
        <v>153</v>
      </c>
      <c r="X33" s="53" t="s">
        <v>153</v>
      </c>
      <c r="Y33" s="53" t="s">
        <v>153</v>
      </c>
      <c r="Z33" s="53" t="s">
        <v>153</v>
      </c>
      <c r="AA33" s="53" t="s">
        <v>153</v>
      </c>
      <c r="AB33" s="71">
        <v>1.2490632025980514E-2</v>
      </c>
      <c r="AC33" s="39">
        <v>3.5430926804896319</v>
      </c>
      <c r="AD33" s="39">
        <v>0.73744691481388969</v>
      </c>
      <c r="AE33" s="39">
        <v>0.17899075693230077</v>
      </c>
      <c r="AF33" s="39">
        <v>8.8096427679240571E-2</v>
      </c>
      <c r="AG33" s="39">
        <v>1.0532100924306769</v>
      </c>
      <c r="AH33" s="71">
        <v>4.3330002498126401E-2</v>
      </c>
      <c r="AI33" s="39">
        <v>1.9796402697976518</v>
      </c>
      <c r="AJ33" s="39">
        <v>0.11868598551086683</v>
      </c>
      <c r="AK33" s="39">
        <v>0</v>
      </c>
      <c r="AL33" s="39">
        <v>9.9387959030726947E-2</v>
      </c>
      <c r="AM33" s="39">
        <v>2.4144391706220333E-2</v>
      </c>
      <c r="AN33" s="39">
        <v>3.1688733449912562E-2</v>
      </c>
      <c r="AO33" s="39">
        <v>0.27217087184611544</v>
      </c>
      <c r="AP33" s="39">
        <v>2.4486635023732202</v>
      </c>
      <c r="AQ33" s="39">
        <v>7.4943792155883079E-2</v>
      </c>
      <c r="AR33" s="39">
        <v>1.4988758431176616</v>
      </c>
      <c r="AS33" s="39">
        <v>2.4981264051961029E-2</v>
      </c>
      <c r="AT33" s="39">
        <v>0</v>
      </c>
      <c r="AU33" s="39">
        <v>0</v>
      </c>
      <c r="AV33" s="39">
        <v>0</v>
      </c>
      <c r="AW33" s="39">
        <v>3.747189607794154E-2</v>
      </c>
      <c r="AX33" s="71">
        <v>0</v>
      </c>
      <c r="AY33" s="39">
        <v>0.14988758431176616</v>
      </c>
      <c r="AZ33" s="39">
        <v>8.743442418186359E-2</v>
      </c>
      <c r="BA33" s="39">
        <v>0.67449412940294784</v>
      </c>
      <c r="BB33" s="39">
        <v>0.69947539345490872</v>
      </c>
      <c r="BC33" s="39">
        <v>4.9962528103922058E-2</v>
      </c>
      <c r="BD33" s="167" t="s">
        <v>153</v>
      </c>
      <c r="BE33" s="167" t="s">
        <v>153</v>
      </c>
      <c r="BF33" s="167" t="s">
        <v>153</v>
      </c>
      <c r="BG33" s="167" t="s">
        <v>153</v>
      </c>
      <c r="BH33" s="167" t="s">
        <v>153</v>
      </c>
      <c r="BI33" s="167" t="s">
        <v>153</v>
      </c>
      <c r="BJ33" s="167" t="s">
        <v>153</v>
      </c>
      <c r="BK33" s="167" t="s">
        <v>153</v>
      </c>
      <c r="BL33" s="197" t="s">
        <v>153</v>
      </c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</row>
    <row r="34" spans="1:78" ht="15" customHeight="1" x14ac:dyDescent="0.25">
      <c r="A34" s="23"/>
      <c r="B34" s="50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154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6"/>
      <c r="AC34" s="56"/>
      <c r="AD34" s="56"/>
      <c r="AE34" s="56"/>
      <c r="AF34" s="56"/>
      <c r="AG34" s="56"/>
      <c r="AH34" s="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6"/>
      <c r="AY34" s="56"/>
      <c r="AZ34" s="56"/>
      <c r="BA34" s="56"/>
      <c r="BB34" s="56"/>
      <c r="BC34" s="56"/>
      <c r="BD34" s="168"/>
      <c r="BE34" s="168"/>
      <c r="BF34" s="168"/>
      <c r="BG34" s="168"/>
      <c r="BH34" s="168"/>
      <c r="BI34" s="168"/>
      <c r="BJ34" s="168"/>
      <c r="BK34" s="168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</row>
    <row r="35" spans="1:78" ht="15" customHeight="1" x14ac:dyDescent="0.25">
      <c r="A35" s="164"/>
      <c r="B35" s="52" t="s">
        <v>350</v>
      </c>
      <c r="C35" s="53" t="s">
        <v>153</v>
      </c>
      <c r="D35" s="39">
        <v>0.10978423705784141</v>
      </c>
      <c r="E35" s="39">
        <v>7.9807933194154537E-2</v>
      </c>
      <c r="F35" s="39">
        <v>0.22471706663456364</v>
      </c>
      <c r="G35" s="39">
        <v>1.6098238641092819E-2</v>
      </c>
      <c r="H35" s="39">
        <v>0.29914250935221959</v>
      </c>
      <c r="I35" s="53" t="s">
        <v>153</v>
      </c>
      <c r="J35" s="39">
        <v>0.22205984690327055</v>
      </c>
      <c r="K35" s="53" t="s">
        <v>153</v>
      </c>
      <c r="L35" s="39">
        <v>-4.8881075339706256E-3</v>
      </c>
      <c r="M35" s="39">
        <v>0.23408825947262671</v>
      </c>
      <c r="N35" s="39">
        <v>5.877667967859454E-2</v>
      </c>
      <c r="O35" s="53" t="s">
        <v>153</v>
      </c>
      <c r="P35" s="39">
        <v>8.6776101171862297E-2</v>
      </c>
      <c r="Q35" s="39">
        <v>0.19341279503943187</v>
      </c>
      <c r="R35" s="53" t="s">
        <v>153</v>
      </c>
      <c r="S35" s="39">
        <v>0.13682091195924612</v>
      </c>
      <c r="T35" s="39">
        <v>0.10646316750293723</v>
      </c>
      <c r="U35" s="39">
        <v>9.8833205332064092E-2</v>
      </c>
      <c r="V35" s="39">
        <v>7.9570239794540948E-2</v>
      </c>
      <c r="W35" s="39">
        <v>0.22689177332002056</v>
      </c>
      <c r="X35" s="39">
        <v>0.25958571699699062</v>
      </c>
      <c r="Y35" s="39">
        <v>0.14856780479044607</v>
      </c>
      <c r="Z35" s="39">
        <v>0.19449164657204654</v>
      </c>
      <c r="AA35" s="39">
        <v>0.17108501987036814</v>
      </c>
      <c r="AB35" s="53" t="s">
        <v>153</v>
      </c>
      <c r="AC35" s="53" t="s">
        <v>153</v>
      </c>
      <c r="AD35" s="53" t="s">
        <v>153</v>
      </c>
      <c r="AE35" s="53" t="s">
        <v>153</v>
      </c>
      <c r="AF35" s="53" t="s">
        <v>153</v>
      </c>
      <c r="AG35" s="53" t="s">
        <v>153</v>
      </c>
      <c r="AH35" s="53" t="s">
        <v>153</v>
      </c>
      <c r="AI35" s="53" t="s">
        <v>153</v>
      </c>
      <c r="AJ35" s="53" t="s">
        <v>153</v>
      </c>
      <c r="AK35" s="53" t="s">
        <v>153</v>
      </c>
      <c r="AL35" s="53" t="s">
        <v>153</v>
      </c>
      <c r="AM35" s="53" t="s">
        <v>153</v>
      </c>
      <c r="AN35" s="53" t="s">
        <v>153</v>
      </c>
      <c r="AO35" s="53" t="s">
        <v>153</v>
      </c>
      <c r="AP35" s="53" t="s">
        <v>153</v>
      </c>
      <c r="AQ35" s="53" t="s">
        <v>153</v>
      </c>
      <c r="AR35" s="53" t="s">
        <v>153</v>
      </c>
      <c r="AS35" s="53" t="s">
        <v>153</v>
      </c>
      <c r="AT35" s="53" t="s">
        <v>153</v>
      </c>
      <c r="AU35" s="53" t="s">
        <v>153</v>
      </c>
      <c r="AV35" s="53" t="s">
        <v>153</v>
      </c>
      <c r="AW35" s="53" t="s">
        <v>153</v>
      </c>
      <c r="AX35" s="53" t="s">
        <v>153</v>
      </c>
      <c r="AY35" s="53" t="s">
        <v>153</v>
      </c>
      <c r="AZ35" s="53" t="s">
        <v>153</v>
      </c>
      <c r="BA35" s="53" t="s">
        <v>153</v>
      </c>
      <c r="BB35" s="53" t="s">
        <v>153</v>
      </c>
      <c r="BC35" s="53" t="s">
        <v>153</v>
      </c>
      <c r="BD35" s="53" t="s">
        <v>153</v>
      </c>
      <c r="BE35" s="53" t="s">
        <v>153</v>
      </c>
      <c r="BF35" s="53" t="s">
        <v>153</v>
      </c>
      <c r="BG35" s="53" t="s">
        <v>153</v>
      </c>
      <c r="BH35" s="53" t="s">
        <v>153</v>
      </c>
      <c r="BI35" s="53" t="s">
        <v>153</v>
      </c>
      <c r="BJ35" s="53" t="s">
        <v>153</v>
      </c>
      <c r="BK35" s="53" t="s">
        <v>153</v>
      </c>
      <c r="BL35" s="165">
        <f>AVERAGE(C35:BK35)</f>
        <v>0.14710425228751739</v>
      </c>
      <c r="BM35" s="6" t="s">
        <v>411</v>
      </c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</row>
    <row r="36" spans="1:78" ht="15" customHeight="1" x14ac:dyDescent="0.25">
      <c r="B36" s="35" t="s">
        <v>170</v>
      </c>
      <c r="C36" s="39">
        <v>0.17910473309504654</v>
      </c>
      <c r="D36" s="39">
        <v>0.14662724316280512</v>
      </c>
      <c r="E36" s="39">
        <v>0.2052586109687731</v>
      </c>
      <c r="F36" s="39">
        <v>6.9976762374532916E-2</v>
      </c>
      <c r="G36" s="39">
        <v>0.12951985443214278</v>
      </c>
      <c r="H36" s="39">
        <v>0.24143367447493222</v>
      </c>
      <c r="I36" s="39">
        <v>0.18913141853575</v>
      </c>
      <c r="J36" s="39">
        <v>0.19441698484350384</v>
      </c>
      <c r="K36" s="39">
        <v>0.1370050794308138</v>
      </c>
      <c r="L36" s="39">
        <v>0.29393751299660359</v>
      </c>
      <c r="M36" s="39">
        <v>0.28366677788333172</v>
      </c>
      <c r="N36" s="39">
        <v>1.6117571840510707E-2</v>
      </c>
      <c r="O36" s="154">
        <v>-7.3913674227386386E-2</v>
      </c>
      <c r="P36" s="39">
        <v>0.15124048692116712</v>
      </c>
      <c r="Q36" s="39">
        <v>7.2049135843466436E-2</v>
      </c>
      <c r="R36" s="39">
        <v>0.21171171369129549</v>
      </c>
      <c r="S36" s="39">
        <v>0.38029894140916315</v>
      </c>
      <c r="T36" s="39">
        <v>0.1190722726691841</v>
      </c>
      <c r="U36" s="39">
        <v>0.21316401371303531</v>
      </c>
      <c r="V36" s="39">
        <v>0.20786044786087857</v>
      </c>
      <c r="W36" s="39">
        <v>0.22791900074893229</v>
      </c>
      <c r="X36" s="39">
        <v>-3.7639426698461931E-2</v>
      </c>
      <c r="Y36" s="39">
        <v>5.9444890379853822E-2</v>
      </c>
      <c r="Z36" s="39">
        <v>2.809316239405691E-2</v>
      </c>
      <c r="AA36" s="39">
        <v>0.10136673704643026</v>
      </c>
      <c r="AB36" s="71">
        <v>0.22756480459806153</v>
      </c>
      <c r="AC36" s="39">
        <v>0.12981330552579751</v>
      </c>
      <c r="AD36" s="39">
        <v>8.2187884103980716E-2</v>
      </c>
      <c r="AE36" s="39">
        <v>9.1224773081115734E-2</v>
      </c>
      <c r="AF36" s="39">
        <v>0.28151037157149567</v>
      </c>
      <c r="AG36" s="39">
        <v>0.16367587550954199</v>
      </c>
      <c r="AH36" s="71">
        <v>0.30254393809076685</v>
      </c>
      <c r="AI36" s="39">
        <v>3.3409631576290594E-2</v>
      </c>
      <c r="AJ36" s="39">
        <v>0.12198959601692702</v>
      </c>
      <c r="AK36" s="39">
        <v>6.5244682670341624E-3</v>
      </c>
      <c r="AL36" s="39">
        <v>0.32974584859259742</v>
      </c>
      <c r="AM36" s="39">
        <v>-0.1211146468958508</v>
      </c>
      <c r="AN36" s="39">
        <v>6.4381111123969006E-2</v>
      </c>
      <c r="AO36" s="39">
        <v>0.16768180121640078</v>
      </c>
      <c r="AP36" s="39">
        <v>0.23210252498491846</v>
      </c>
      <c r="AQ36" s="39">
        <v>0.144416711955518</v>
      </c>
      <c r="AR36" s="39">
        <v>0.15621990963017598</v>
      </c>
      <c r="AS36" s="39">
        <v>2.4462562981340457E-2</v>
      </c>
      <c r="AT36" s="39">
        <v>0.30285143025177064</v>
      </c>
      <c r="AU36" s="39">
        <v>0.33691469886684261</v>
      </c>
      <c r="AV36" s="39">
        <v>0.32582662946733681</v>
      </c>
      <c r="AW36" s="39">
        <v>0.14712254607465144</v>
      </c>
      <c r="AX36" s="71">
        <v>2.2112343605179743E-2</v>
      </c>
      <c r="AY36" s="39">
        <v>0.25105397721643052</v>
      </c>
      <c r="AZ36" s="39">
        <v>0.42669929445802357</v>
      </c>
      <c r="BA36" s="39">
        <v>0.12599310531939051</v>
      </c>
      <c r="BB36" s="39">
        <v>1.382174876630079E-2</v>
      </c>
      <c r="BC36" s="39">
        <v>0.40714695748994995</v>
      </c>
      <c r="BD36" s="168">
        <v>0.35652719866271809</v>
      </c>
      <c r="BE36" s="168">
        <v>6.7570190280955511E-2</v>
      </c>
      <c r="BF36" s="168">
        <v>0.15890706107118149</v>
      </c>
      <c r="BG36" s="168">
        <v>0.19907463982168946</v>
      </c>
      <c r="BH36" s="168">
        <v>0.20325115607440758</v>
      </c>
      <c r="BI36" s="168">
        <v>6.909432967853131E-2</v>
      </c>
      <c r="BJ36" s="168">
        <v>0.28589272248770137</v>
      </c>
      <c r="BK36" s="168">
        <v>0.19394053372914974</v>
      </c>
      <c r="BL36" s="198">
        <f>AVERAGE(C36:BK36)</f>
        <v>0.16522958952528938</v>
      </c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</row>
    <row r="37" spans="1:78" ht="15" customHeight="1" x14ac:dyDescent="0.25">
      <c r="B37" s="35" t="s">
        <v>184</v>
      </c>
      <c r="C37" s="39">
        <v>0.34989378592211345</v>
      </c>
      <c r="D37" s="39">
        <v>0.37900903749320136</v>
      </c>
      <c r="E37" s="39">
        <v>0.37995948581419869</v>
      </c>
      <c r="F37" s="39">
        <v>0.42289440231914732</v>
      </c>
      <c r="G37" s="39">
        <v>0.35670314222681687</v>
      </c>
      <c r="H37" s="39">
        <v>0.39645524296691836</v>
      </c>
      <c r="I37" s="39">
        <v>0.43368450632565309</v>
      </c>
      <c r="J37" s="39">
        <v>0.38055223004706984</v>
      </c>
      <c r="K37" s="39">
        <v>0.42273759183700305</v>
      </c>
      <c r="L37" s="39">
        <v>0.40395295917631102</v>
      </c>
      <c r="M37" s="39">
        <v>0.35167909058291313</v>
      </c>
      <c r="N37" s="39">
        <v>0.41951332604685038</v>
      </c>
      <c r="O37" s="154">
        <v>0.46318397098873837</v>
      </c>
      <c r="P37" s="39">
        <v>0.3931318355287764</v>
      </c>
      <c r="Q37" s="39">
        <v>0.48878086966688161</v>
      </c>
      <c r="R37" s="39">
        <v>0.43048662357497486</v>
      </c>
      <c r="S37" s="39">
        <v>0.43583675826942259</v>
      </c>
      <c r="T37" s="39">
        <v>0.4020344863581119</v>
      </c>
      <c r="U37" s="39">
        <v>0.43984680725931763</v>
      </c>
      <c r="V37" s="39">
        <v>0.40736780743447748</v>
      </c>
      <c r="W37" s="39">
        <v>0.41010094735986641</v>
      </c>
      <c r="X37" s="39">
        <v>0.37276872151062179</v>
      </c>
      <c r="Y37" s="39">
        <v>0.34176788222285925</v>
      </c>
      <c r="Z37" s="39">
        <v>0.43678424501595725</v>
      </c>
      <c r="AA37" s="39">
        <v>0.35505208526475573</v>
      </c>
      <c r="AB37" s="71">
        <v>0.38438029884953029</v>
      </c>
      <c r="AC37" s="39">
        <v>0.43913671329572862</v>
      </c>
      <c r="AD37" s="39">
        <v>0.3737721680253912</v>
      </c>
      <c r="AE37" s="39">
        <v>0.41602521189871938</v>
      </c>
      <c r="AF37" s="39">
        <v>0.40890917298358742</v>
      </c>
      <c r="AG37" s="39">
        <v>0.41850602128257819</v>
      </c>
      <c r="AH37" s="71">
        <v>0.44105977770323873</v>
      </c>
      <c r="AI37" s="39">
        <v>0.36708375051795922</v>
      </c>
      <c r="AJ37" s="39">
        <v>0.45529081532813309</v>
      </c>
      <c r="AK37" s="39">
        <v>0.36731854837129768</v>
      </c>
      <c r="AL37" s="39">
        <v>0.36694854302420848</v>
      </c>
      <c r="AM37" s="39">
        <v>0.47340182129016889</v>
      </c>
      <c r="AN37" s="39">
        <v>0.32912888758384984</v>
      </c>
      <c r="AO37" s="39">
        <v>0.33680846413861831</v>
      </c>
      <c r="AP37" s="39">
        <v>0.32964387750098439</v>
      </c>
      <c r="AQ37" s="39">
        <v>0.4405516954529764</v>
      </c>
      <c r="AR37" s="39">
        <v>0.47243618434260476</v>
      </c>
      <c r="AS37" s="39">
        <v>0.38730097892813042</v>
      </c>
      <c r="AT37" s="39">
        <v>0.25754819924474998</v>
      </c>
      <c r="AU37" s="39">
        <v>0.25565704448504811</v>
      </c>
      <c r="AV37" s="39">
        <v>0.24359263480500068</v>
      </c>
      <c r="AW37" s="39">
        <v>0.35023472332349193</v>
      </c>
      <c r="AX37" s="71">
        <v>0.52380442804701055</v>
      </c>
      <c r="AY37" s="39">
        <v>0.38707746660934828</v>
      </c>
      <c r="AZ37" s="39">
        <v>0.42004568408877441</v>
      </c>
      <c r="BA37" s="39">
        <v>0.40799622345625036</v>
      </c>
      <c r="BB37" s="39">
        <v>0.37397606444826759</v>
      </c>
      <c r="BC37" s="39">
        <v>0.37016000317313957</v>
      </c>
      <c r="BD37" s="168">
        <v>0.22422002896319898</v>
      </c>
      <c r="BE37" s="168">
        <v>0.39501111082994772</v>
      </c>
      <c r="BF37" s="168">
        <v>0.3557261917159642</v>
      </c>
      <c r="BG37" s="168">
        <v>0.42590311203709347</v>
      </c>
      <c r="BH37" s="168">
        <v>0.31919212432404781</v>
      </c>
      <c r="BI37" s="168">
        <v>0.35036517332101963</v>
      </c>
      <c r="BJ37" s="168">
        <v>0.31570954520467098</v>
      </c>
      <c r="BK37" s="168">
        <v>0.27049455406489753</v>
      </c>
      <c r="BL37" s="165">
        <f>AVERAGE(C37:BK37)</f>
        <v>0.385714673506108</v>
      </c>
      <c r="BM37" s="6" t="s">
        <v>406</v>
      </c>
      <c r="BP37" s="6"/>
      <c r="BQ37" s="6"/>
      <c r="BR37" s="165">
        <v>0.40517850230378522</v>
      </c>
      <c r="BS37" s="6" t="s">
        <v>412</v>
      </c>
      <c r="BT37" s="6"/>
      <c r="BU37" s="6"/>
      <c r="BV37" s="6"/>
      <c r="BW37" s="6"/>
      <c r="BX37" s="6"/>
      <c r="BY37" s="6"/>
      <c r="BZ37" s="6"/>
    </row>
    <row r="38" spans="1:78" ht="15" customHeight="1" x14ac:dyDescent="0.25">
      <c r="A38" s="22"/>
      <c r="B38" s="35" t="s">
        <v>185</v>
      </c>
      <c r="C38" s="53" t="s">
        <v>153</v>
      </c>
      <c r="D38" s="57">
        <f>D28/(D28+(D17/71.844*100))</f>
        <v>0.40673843826570583</v>
      </c>
      <c r="E38" s="57">
        <f>E28/(E28+(E17/71.844*100))</f>
        <v>0.39974029532197736</v>
      </c>
      <c r="F38" s="57">
        <f>F28/(F28+(F17/71.844*100))</f>
        <v>0.485909853469224</v>
      </c>
      <c r="G38" s="57">
        <f>G28/(G28+(G17/71.844*100))</f>
        <v>0.36043579598672704</v>
      </c>
      <c r="H38" s="57">
        <f>H28/(H28+(H17/71.844*100))</f>
        <v>0.48380408328042668</v>
      </c>
      <c r="I38" s="53" t="s">
        <v>153</v>
      </c>
      <c r="J38" s="57">
        <f>J28/(J28+(J17/71.844*100))</f>
        <v>0.4412478468272612</v>
      </c>
      <c r="K38" s="53" t="s">
        <v>153</v>
      </c>
      <c r="L38" s="57">
        <f>L28/(L28+(L17/71.844*100))</f>
        <v>0.40277944433607499</v>
      </c>
      <c r="M38" s="57">
        <f>M28/(M28+(M17/71.844*100))</f>
        <v>0.41460067771570563</v>
      </c>
      <c r="N38" s="57">
        <f>N28/(N28+(N17/71.844*100))</f>
        <v>0.43433234579229474</v>
      </c>
      <c r="O38" s="153" t="s">
        <v>153</v>
      </c>
      <c r="P38" s="57">
        <f>P28/(P28+(P17/71.844*100))</f>
        <v>0.41498566681329535</v>
      </c>
      <c r="Q38" s="57">
        <f>Q28/(Q28+(Q17/71.844*100))</f>
        <v>0.54241263545719465</v>
      </c>
      <c r="R38" s="53" t="s">
        <v>153</v>
      </c>
      <c r="S38" s="57">
        <f t="shared" ref="S38:AA38" si="5">S28/(S28+(S17/71.844*100))</f>
        <v>0.47229271623458646</v>
      </c>
      <c r="T38" s="57">
        <f t="shared" si="5"/>
        <v>0.42936865419700682</v>
      </c>
      <c r="U38" s="57">
        <f t="shared" si="5"/>
        <v>0.46562459281635271</v>
      </c>
      <c r="V38" s="57">
        <f t="shared" si="5"/>
        <v>0.42752828223318445</v>
      </c>
      <c r="W38" s="57">
        <f t="shared" si="5"/>
        <v>0.47347197102050409</v>
      </c>
      <c r="X38" s="57">
        <f t="shared" si="5"/>
        <v>0.44526726235377861</v>
      </c>
      <c r="Y38" s="57">
        <f t="shared" si="5"/>
        <v>0.37881277975797434</v>
      </c>
      <c r="Z38" s="57">
        <f t="shared" si="5"/>
        <v>0.49051570827789071</v>
      </c>
      <c r="AA38" s="57">
        <f t="shared" si="5"/>
        <v>0.39908780336584476</v>
      </c>
      <c r="AB38" s="39" t="s">
        <v>153</v>
      </c>
      <c r="AC38" s="53" t="s">
        <v>153</v>
      </c>
      <c r="AD38" s="53" t="s">
        <v>153</v>
      </c>
      <c r="AE38" s="53" t="s">
        <v>153</v>
      </c>
      <c r="AF38" s="53" t="s">
        <v>153</v>
      </c>
      <c r="AG38" s="53" t="s">
        <v>153</v>
      </c>
      <c r="AH38" s="39" t="s">
        <v>153</v>
      </c>
      <c r="AI38" s="53" t="s">
        <v>153</v>
      </c>
      <c r="AJ38" s="53" t="s">
        <v>153</v>
      </c>
      <c r="AK38" s="53" t="s">
        <v>153</v>
      </c>
      <c r="AL38" s="53" t="s">
        <v>153</v>
      </c>
      <c r="AM38" s="53" t="s">
        <v>153</v>
      </c>
      <c r="AN38" s="53" t="s">
        <v>153</v>
      </c>
      <c r="AO38" s="53" t="s">
        <v>153</v>
      </c>
      <c r="AP38" s="53" t="s">
        <v>153</v>
      </c>
      <c r="AQ38" s="53" t="s">
        <v>153</v>
      </c>
      <c r="AR38" s="53" t="s">
        <v>153</v>
      </c>
      <c r="AS38" s="53" t="s">
        <v>153</v>
      </c>
      <c r="AT38" s="53" t="s">
        <v>153</v>
      </c>
      <c r="AU38" s="53" t="s">
        <v>153</v>
      </c>
      <c r="AV38" s="53" t="s">
        <v>153</v>
      </c>
      <c r="AW38" s="53" t="s">
        <v>153</v>
      </c>
      <c r="AX38" s="39" t="s">
        <v>153</v>
      </c>
      <c r="AY38" s="53" t="s">
        <v>153</v>
      </c>
      <c r="AZ38" s="53" t="s">
        <v>153</v>
      </c>
      <c r="BA38" s="53" t="s">
        <v>153</v>
      </c>
      <c r="BB38" s="53" t="s">
        <v>153</v>
      </c>
      <c r="BC38" s="53" t="s">
        <v>153</v>
      </c>
      <c r="BD38" s="167" t="s">
        <v>153</v>
      </c>
      <c r="BE38" s="167" t="s">
        <v>153</v>
      </c>
      <c r="BF38" s="167" t="s">
        <v>153</v>
      </c>
      <c r="BG38" s="167" t="s">
        <v>153</v>
      </c>
      <c r="BH38" s="167" t="s">
        <v>153</v>
      </c>
      <c r="BI38" s="167" t="s">
        <v>153</v>
      </c>
      <c r="BJ38" s="167" t="s">
        <v>153</v>
      </c>
      <c r="BK38" s="167" t="s">
        <v>153</v>
      </c>
      <c r="BL38" s="165">
        <v>0.42299999999999999</v>
      </c>
      <c r="BM38" s="6" t="s">
        <v>407</v>
      </c>
      <c r="BN38" s="6"/>
      <c r="BO38" s="6"/>
      <c r="BP38" s="6"/>
      <c r="BQ38" s="6"/>
      <c r="BR38" s="165">
        <v>0.4384478426761505</v>
      </c>
      <c r="BS38" s="6" t="s">
        <v>411</v>
      </c>
      <c r="BT38" s="6"/>
      <c r="BU38" s="6"/>
      <c r="BV38" s="6"/>
      <c r="BW38" s="6"/>
      <c r="BX38" s="6"/>
      <c r="BY38" s="6"/>
      <c r="BZ38" s="6"/>
    </row>
    <row r="39" spans="1:78" ht="15" customHeight="1" x14ac:dyDescent="0.25">
      <c r="A39" s="22"/>
      <c r="B39" s="35" t="s">
        <v>186</v>
      </c>
      <c r="C39" s="39">
        <v>0.34989378592211345</v>
      </c>
      <c r="D39" s="39">
        <v>0.37900903749320136</v>
      </c>
      <c r="E39" s="39">
        <v>0.37995948581419869</v>
      </c>
      <c r="F39" s="39">
        <v>0.42289440231914732</v>
      </c>
      <c r="G39" s="39">
        <v>0.35670314222681687</v>
      </c>
      <c r="H39" s="39">
        <v>0.39645524296691836</v>
      </c>
      <c r="I39" s="39">
        <v>0.43368450632565309</v>
      </c>
      <c r="J39" s="39">
        <v>0.38055223004706984</v>
      </c>
      <c r="K39" s="39">
        <v>0.42273759183700305</v>
      </c>
      <c r="L39" s="39">
        <v>0.40395295917631102</v>
      </c>
      <c r="M39" s="39">
        <v>0.35167909058291313</v>
      </c>
      <c r="N39" s="39">
        <v>0.41951332604685038</v>
      </c>
      <c r="O39" s="154">
        <v>0.46318397098873837</v>
      </c>
      <c r="P39" s="39">
        <v>0.3931318355287764</v>
      </c>
      <c r="Q39" s="39">
        <v>0.48878086966688161</v>
      </c>
      <c r="R39" s="39">
        <v>0.43048662357497486</v>
      </c>
      <c r="S39" s="39">
        <v>0.43583675826942259</v>
      </c>
      <c r="T39" s="39">
        <v>0.4020344863581119</v>
      </c>
      <c r="U39" s="39">
        <v>0.43984680725931763</v>
      </c>
      <c r="V39" s="39">
        <v>0.40736780743447748</v>
      </c>
      <c r="W39" s="39">
        <v>0.41010094735986641</v>
      </c>
      <c r="X39" s="39">
        <v>0.37276872151062179</v>
      </c>
      <c r="Y39" s="39">
        <v>0.34176788222285925</v>
      </c>
      <c r="Z39" s="39">
        <v>0.43678424501595725</v>
      </c>
      <c r="AA39" s="39">
        <v>0.35505208526475573</v>
      </c>
      <c r="AB39" s="71">
        <v>0.38465394854890017</v>
      </c>
      <c r="AC39" s="39">
        <v>0.5482879176201414</v>
      </c>
      <c r="AD39" s="39">
        <v>0.39065909759357398</v>
      </c>
      <c r="AE39" s="39">
        <v>0.42088354178677334</v>
      </c>
      <c r="AF39" s="39">
        <v>0.41117043691689137</v>
      </c>
      <c r="AG39" s="39">
        <v>0.4453235345735716</v>
      </c>
      <c r="AH39" s="71">
        <v>0.44225084680500298</v>
      </c>
      <c r="AI39" s="39">
        <v>0.40946023072553883</v>
      </c>
      <c r="AJ39" s="39">
        <v>0.45773418774796426</v>
      </c>
      <c r="AK39" s="39">
        <v>0.36731854837129768</v>
      </c>
      <c r="AL39" s="39">
        <v>0.36902682523253999</v>
      </c>
      <c r="AM39" s="39">
        <v>0.47419618556669813</v>
      </c>
      <c r="AN39" s="39">
        <v>0.32971368798878165</v>
      </c>
      <c r="AO39" s="39">
        <v>0.34144641826705585</v>
      </c>
      <c r="AP39" s="39">
        <v>0.37297997011043982</v>
      </c>
      <c r="AQ39" s="39">
        <v>0.44222825918292585</v>
      </c>
      <c r="AR39" s="39">
        <v>0.50496870397187388</v>
      </c>
      <c r="AS39" s="39">
        <v>0.387750991653174</v>
      </c>
      <c r="AT39" s="39">
        <v>0.25754819924474998</v>
      </c>
      <c r="AU39" s="39">
        <v>0.25565704448504811</v>
      </c>
      <c r="AV39" s="39">
        <v>0.24359263480500068</v>
      </c>
      <c r="AW39" s="39">
        <v>0.35119226178728086</v>
      </c>
      <c r="AX39" s="71">
        <v>0.52380442804701055</v>
      </c>
      <c r="AY39" s="39">
        <v>0.39054988837614873</v>
      </c>
      <c r="AZ39" s="39">
        <v>0.42222333099229153</v>
      </c>
      <c r="BA39" s="39">
        <v>0.42785158078628516</v>
      </c>
      <c r="BB39" s="39">
        <v>0.38905629354726329</v>
      </c>
      <c r="BC39" s="39">
        <v>0.37093666473294579</v>
      </c>
      <c r="BD39" s="168">
        <v>0.22422002896319898</v>
      </c>
      <c r="BE39" s="168">
        <v>0.39501111082994772</v>
      </c>
      <c r="BF39" s="168">
        <v>0.3557261917159642</v>
      </c>
      <c r="BG39" s="168">
        <v>0.42590311203709347</v>
      </c>
      <c r="BH39" s="168">
        <v>0.31919212432404781</v>
      </c>
      <c r="BI39" s="168">
        <v>0.35036517332101963</v>
      </c>
      <c r="BJ39" s="168">
        <v>0.31570954520467098</v>
      </c>
      <c r="BK39" s="168">
        <v>0.27049455406489753</v>
      </c>
      <c r="BL39" s="165">
        <f>AVERAGE(C39:BK39)</f>
        <v>0.39120107116624536</v>
      </c>
      <c r="BM39" s="6" t="s">
        <v>408</v>
      </c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</row>
    <row r="40" spans="1:78" ht="15" customHeight="1" x14ac:dyDescent="0.25">
      <c r="A40" s="28"/>
      <c r="B40" s="35" t="s">
        <v>187</v>
      </c>
      <c r="C40" s="39">
        <v>0.37731161400588897</v>
      </c>
      <c r="D40" s="39">
        <v>0.41398019177330231</v>
      </c>
      <c r="E40" s="39">
        <v>0.40758207954526721</v>
      </c>
      <c r="F40" s="39">
        <v>0.46600213293935444</v>
      </c>
      <c r="G40" s="39">
        <v>0.40268604287308785</v>
      </c>
      <c r="H40" s="39">
        <v>0.42497617740956395</v>
      </c>
      <c r="I40" s="39">
        <v>0.46852426337886721</v>
      </c>
      <c r="J40" s="39">
        <v>0.40840088028529786</v>
      </c>
      <c r="K40" s="39">
        <v>0.45467253879294489</v>
      </c>
      <c r="L40" s="39">
        <v>0.43185313572085365</v>
      </c>
      <c r="M40" s="39">
        <v>0.37602832846701428</v>
      </c>
      <c r="N40" s="39">
        <v>0.44816291802770192</v>
      </c>
      <c r="O40" s="154">
        <v>0.48994112146269952</v>
      </c>
      <c r="P40" s="39">
        <v>0.42261208442772374</v>
      </c>
      <c r="Q40" s="39">
        <v>0.54590676034269181</v>
      </c>
      <c r="R40" s="39">
        <v>0.45714759959110624</v>
      </c>
      <c r="S40" s="39">
        <v>0.48595135890543434</v>
      </c>
      <c r="T40" s="39">
        <v>0.425887435081306</v>
      </c>
      <c r="U40" s="39">
        <v>0.47573616981589439</v>
      </c>
      <c r="V40" s="39">
        <v>0.43680967331314607</v>
      </c>
      <c r="W40" s="39">
        <v>0.43933576202614755</v>
      </c>
      <c r="X40" s="39">
        <v>0.42701664273590972</v>
      </c>
      <c r="Y40" s="39">
        <v>0.38348737660818433</v>
      </c>
      <c r="Z40" s="39">
        <v>0.452929204411682</v>
      </c>
      <c r="AA40" s="39">
        <v>0.38533869289255834</v>
      </c>
      <c r="AB40" s="71">
        <v>0.42074603662835697</v>
      </c>
      <c r="AC40" s="39">
        <v>0.61115004612969259</v>
      </c>
      <c r="AD40" s="39">
        <v>0.42946758499915078</v>
      </c>
      <c r="AE40" s="39">
        <v>0.46464873812762764</v>
      </c>
      <c r="AF40" s="39">
        <v>0.4433318246780395</v>
      </c>
      <c r="AG40" s="39">
        <v>0.47900421726740999</v>
      </c>
      <c r="AH40" s="71">
        <v>0.47482002159069037</v>
      </c>
      <c r="AI40" s="39">
        <v>0.44398488175588213</v>
      </c>
      <c r="AJ40" s="39">
        <v>0.48259791526958984</v>
      </c>
      <c r="AK40" s="39">
        <v>0.39799158331476858</v>
      </c>
      <c r="AL40" s="39">
        <v>0.39909775444870182</v>
      </c>
      <c r="AM40" s="39">
        <v>0.54003320789324227</v>
      </c>
      <c r="AN40" s="39">
        <v>0.36768576340482212</v>
      </c>
      <c r="AO40" s="39">
        <v>0.37165319614530351</v>
      </c>
      <c r="AP40" s="39">
        <v>0.40549951651109284</v>
      </c>
      <c r="AQ40" s="39">
        <v>0.47065672792555291</v>
      </c>
      <c r="AR40" s="39">
        <v>0.54612233784273689</v>
      </c>
      <c r="AS40" s="39">
        <v>0.41532451569444762</v>
      </c>
      <c r="AT40" s="39">
        <v>0.27918882807519019</v>
      </c>
      <c r="AU40" s="39">
        <v>0.27760879226618096</v>
      </c>
      <c r="AV40" s="39">
        <v>0.26277854486158891</v>
      </c>
      <c r="AW40" s="39">
        <v>0.40567008445545311</v>
      </c>
      <c r="AX40" s="71">
        <v>0.55065485726349028</v>
      </c>
      <c r="AY40" s="39">
        <v>0.42048501610562206</v>
      </c>
      <c r="AZ40" s="39">
        <v>0.46886799085630365</v>
      </c>
      <c r="BA40" s="39">
        <v>0.48379555277853592</v>
      </c>
      <c r="BB40" s="39">
        <v>0.43071699350928266</v>
      </c>
      <c r="BC40" s="39">
        <v>0.40178121671234773</v>
      </c>
      <c r="BD40" s="168">
        <v>0.2435488606639814</v>
      </c>
      <c r="BE40" s="168">
        <v>0.42312652770242526</v>
      </c>
      <c r="BF40" s="168">
        <v>0.40257340649260503</v>
      </c>
      <c r="BG40" s="168">
        <v>0.4549131211382349</v>
      </c>
      <c r="BH40" s="168">
        <v>0.34167164082169177</v>
      </c>
      <c r="BI40" s="168">
        <v>0.37569520614127289</v>
      </c>
      <c r="BJ40" s="168">
        <v>0.34181597629249411</v>
      </c>
      <c r="BK40" s="168">
        <v>0.29467424206143189</v>
      </c>
      <c r="BL40" s="165">
        <f>AVERAGE(C40:BK40)</f>
        <v>0.42510922807637491</v>
      </c>
      <c r="BM40" s="6" t="s">
        <v>409</v>
      </c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</row>
    <row r="41" spans="1:78" ht="15" customHeight="1" x14ac:dyDescent="0.25">
      <c r="A41" s="22"/>
      <c r="B41" s="35" t="s">
        <v>172</v>
      </c>
      <c r="C41" s="58">
        <v>7.5906259591825148E-3</v>
      </c>
      <c r="D41" s="58">
        <v>8.7681166354503324E-3</v>
      </c>
      <c r="E41" s="58">
        <v>1.1233574489015533E-2</v>
      </c>
      <c r="F41" s="58">
        <v>7.4938369992004822E-3</v>
      </c>
      <c r="G41" s="58">
        <v>4.4908339684236777E-3</v>
      </c>
      <c r="H41" s="58">
        <v>3.3813253832345787E-3</v>
      </c>
      <c r="I41" s="58">
        <v>2.7094264718515149E-3</v>
      </c>
      <c r="J41" s="58">
        <v>5.1302512263930612E-3</v>
      </c>
      <c r="K41" s="58">
        <v>5.7807576408063612E-3</v>
      </c>
      <c r="L41" s="58">
        <v>6.4939495317316975E-3</v>
      </c>
      <c r="M41" s="58">
        <v>6.234538034835712E-3</v>
      </c>
      <c r="N41" s="58">
        <v>4.6884735283583313E-3</v>
      </c>
      <c r="O41" s="155">
        <v>4.4958826400283104E-3</v>
      </c>
      <c r="P41" s="58">
        <v>7.8879528983527292E-3</v>
      </c>
      <c r="Q41" s="58">
        <v>2.7421037685974015E-3</v>
      </c>
      <c r="R41" s="58">
        <v>3.1052153103409363E-3</v>
      </c>
      <c r="S41" s="58">
        <v>5.5209997707810618E-3</v>
      </c>
      <c r="T41" s="58">
        <v>4.0506504387107936E-3</v>
      </c>
      <c r="U41" s="58">
        <v>3.0966708478144594E-3</v>
      </c>
      <c r="V41" s="58">
        <v>8.4862027851142635E-3</v>
      </c>
      <c r="W41" s="58">
        <v>1.294186717867106E-2</v>
      </c>
      <c r="X41" s="58">
        <v>9.0779002769241952E-3</v>
      </c>
      <c r="Y41" s="58">
        <v>6.3649813187709658E-3</v>
      </c>
      <c r="Z41" s="58">
        <v>7.5352479411592574E-3</v>
      </c>
      <c r="AA41" s="58">
        <v>6.5168277844177462E-3</v>
      </c>
      <c r="AB41" s="73">
        <v>5.3110734896026834E-3</v>
      </c>
      <c r="AC41" s="58">
        <v>6.0278712188371131E-3</v>
      </c>
      <c r="AD41" s="58">
        <v>6.0634456887119536E-3</v>
      </c>
      <c r="AE41" s="58">
        <v>5.6641731696594581E-3</v>
      </c>
      <c r="AF41" s="58">
        <v>7.6173476566640157E-3</v>
      </c>
      <c r="AG41" s="58">
        <v>8.7229758619721161E-3</v>
      </c>
      <c r="AH41" s="73">
        <v>5.6197373658292346E-3</v>
      </c>
      <c r="AI41" s="58">
        <v>5.1446758055607757E-3</v>
      </c>
      <c r="AJ41" s="58">
        <v>4.252317768086984E-3</v>
      </c>
      <c r="AK41" s="58">
        <v>9.1995676098343398E-3</v>
      </c>
      <c r="AL41" s="58">
        <v>1.3257281086969363E-2</v>
      </c>
      <c r="AM41" s="58">
        <v>1.1688037560880349E-2</v>
      </c>
      <c r="AN41" s="58">
        <v>1.1075528863334936E-2</v>
      </c>
      <c r="AO41" s="58">
        <v>8.336805392628592E-3</v>
      </c>
      <c r="AP41" s="58">
        <v>8.0898720534380835E-3</v>
      </c>
      <c r="AQ41" s="58">
        <v>6.6294533755799859E-3</v>
      </c>
      <c r="AR41" s="58">
        <v>5.4124157190649997E-3</v>
      </c>
      <c r="AS41" s="58">
        <v>1.0161738602697409E-2</v>
      </c>
      <c r="AT41" s="58">
        <v>4.9638854204592528E-3</v>
      </c>
      <c r="AU41" s="58">
        <v>2.2558896493296451E-2</v>
      </c>
      <c r="AV41" s="58">
        <v>9.1040973724436144E-3</v>
      </c>
      <c r="AW41" s="58">
        <v>7.2027929524399901E-3</v>
      </c>
      <c r="AX41" s="73">
        <v>4.0022383279233647E-3</v>
      </c>
      <c r="AY41" s="58">
        <v>4.6725676728278731E-3</v>
      </c>
      <c r="AZ41" s="58">
        <v>6.7903084147402119E-3</v>
      </c>
      <c r="BA41" s="58">
        <v>4.3869353092415471E-3</v>
      </c>
      <c r="BB41" s="58">
        <v>7.2005035184335171E-3</v>
      </c>
      <c r="BC41" s="58">
        <v>1.0018935050727875E-2</v>
      </c>
      <c r="BD41" s="169">
        <v>1.2495716727830664E-2</v>
      </c>
      <c r="BE41" s="169">
        <v>7.8723701968597074E-3</v>
      </c>
      <c r="BF41" s="169">
        <v>6.3833720519621395E-3</v>
      </c>
      <c r="BG41" s="169">
        <v>6.0385955653351172E-3</v>
      </c>
      <c r="BH41" s="169">
        <v>1.2944593600582104E-2</v>
      </c>
      <c r="BI41" s="169">
        <v>5.1613998004890532E-3</v>
      </c>
      <c r="BJ41" s="169">
        <v>1.5008584605715455E-2</v>
      </c>
      <c r="BK41" s="169">
        <v>4.8235333052917707E-3</v>
      </c>
      <c r="BL41" s="165">
        <f>AVERAGE(C41:BK41)</f>
        <v>7.3069156967888391E-3</v>
      </c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</row>
    <row r="42" spans="1:78" ht="15" customHeight="1" x14ac:dyDescent="0.25">
      <c r="A42" s="22"/>
      <c r="B42" s="35" t="s">
        <v>173</v>
      </c>
      <c r="C42" s="39">
        <v>0.20047979456577228</v>
      </c>
      <c r="D42" s="39">
        <v>0.19683666841255976</v>
      </c>
      <c r="E42" s="39">
        <v>0.20761955157375656</v>
      </c>
      <c r="F42" s="39">
        <v>0.2020975465878555</v>
      </c>
      <c r="G42" s="39">
        <v>0.23720494497802644</v>
      </c>
      <c r="H42" s="39">
        <v>0.15324295940714441</v>
      </c>
      <c r="I42" s="39">
        <v>0.13247065243953268</v>
      </c>
      <c r="J42" s="39">
        <v>0.21006339094699192</v>
      </c>
      <c r="K42" s="39">
        <v>0.25265823967673878</v>
      </c>
      <c r="L42" s="39">
        <v>0.37189765269071112</v>
      </c>
      <c r="M42" s="39">
        <v>0.49960930661963671</v>
      </c>
      <c r="N42" s="39">
        <v>0.39115341940818604</v>
      </c>
      <c r="O42" s="154">
        <v>0.15158462160878725</v>
      </c>
      <c r="P42" s="39">
        <v>0.30480510401873551</v>
      </c>
      <c r="Q42" s="39">
        <v>0.42204991777912543</v>
      </c>
      <c r="R42" s="39">
        <v>0.4654697652654034</v>
      </c>
      <c r="S42" s="39">
        <v>0.2747394814091933</v>
      </c>
      <c r="T42" s="39">
        <v>0.14919095567301172</v>
      </c>
      <c r="U42" s="39">
        <v>0.22349700347633961</v>
      </c>
      <c r="V42" s="39">
        <v>0.30737076112016309</v>
      </c>
      <c r="W42" s="39">
        <v>0.33196755108985693</v>
      </c>
      <c r="X42" s="39">
        <v>0.18557438125990153</v>
      </c>
      <c r="Y42" s="39">
        <v>0.15874548574648467</v>
      </c>
      <c r="Z42" s="39">
        <v>0.30882062928443677</v>
      </c>
      <c r="AA42" s="39">
        <v>0.38025822032407008</v>
      </c>
      <c r="AB42" s="71">
        <v>0.17559125351157928</v>
      </c>
      <c r="AC42" s="39">
        <v>0.23280514426334667</v>
      </c>
      <c r="AD42" s="39">
        <v>0.18481643485342933</v>
      </c>
      <c r="AE42" s="39">
        <v>0.14888645101171721</v>
      </c>
      <c r="AF42" s="39">
        <v>0.22690309699700087</v>
      </c>
      <c r="AG42" s="39">
        <v>0.45118679345459006</v>
      </c>
      <c r="AH42" s="71">
        <v>5.8728773488808866E-2</v>
      </c>
      <c r="AI42" s="39">
        <v>0.20631463710483863</v>
      </c>
      <c r="AJ42" s="39">
        <v>0.16108329021215495</v>
      </c>
      <c r="AK42" s="39">
        <v>0.1555537708217779</v>
      </c>
      <c r="AL42" s="39">
        <v>0.25393059460289108</v>
      </c>
      <c r="AM42" s="39">
        <v>8.6670446690761113E-2</v>
      </c>
      <c r="AN42" s="39">
        <v>0.1921123094864694</v>
      </c>
      <c r="AO42" s="39">
        <v>0.30757408711000245</v>
      </c>
      <c r="AP42" s="39">
        <v>0.31747993483107906</v>
      </c>
      <c r="AQ42" s="39">
        <v>0.26414830245717602</v>
      </c>
      <c r="AR42" s="39">
        <v>0.24725284114999879</v>
      </c>
      <c r="AS42" s="39">
        <v>0.40889479067779932</v>
      </c>
      <c r="AT42" s="39">
        <v>0.14086792087207425</v>
      </c>
      <c r="AU42" s="39">
        <v>0.13744442737995902</v>
      </c>
      <c r="AV42" s="39">
        <v>1.2688651539808469E-2</v>
      </c>
      <c r="AW42" s="39">
        <v>0.1734382353864449</v>
      </c>
      <c r="AX42" s="71">
        <v>0.47277148246871037</v>
      </c>
      <c r="AY42" s="39">
        <v>0.20893698591801013</v>
      </c>
      <c r="AZ42" s="39">
        <v>0.2263449261471927</v>
      </c>
      <c r="BA42" s="39">
        <v>0.23686136799205768</v>
      </c>
      <c r="BB42" s="39">
        <v>0.26406837026526858</v>
      </c>
      <c r="BC42" s="39">
        <v>0.25803476619666871</v>
      </c>
      <c r="BD42" s="168">
        <v>0.28356411872879833</v>
      </c>
      <c r="BE42" s="168">
        <v>0.32676866455226228</v>
      </c>
      <c r="BF42" s="168">
        <v>0.15989176266297986</v>
      </c>
      <c r="BG42" s="168">
        <v>0.15555377082177788</v>
      </c>
      <c r="BH42" s="168">
        <v>0.17622180384322128</v>
      </c>
      <c r="BI42" s="168">
        <v>0.14247621610070985</v>
      </c>
      <c r="BJ42" s="168">
        <v>0.18213739140296684</v>
      </c>
      <c r="BK42" s="168">
        <v>0.16282891712148204</v>
      </c>
      <c r="BL42" s="198">
        <f>AVERAGE(C42:BK42)</f>
        <v>0.23803673340144643</v>
      </c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</row>
    <row r="43" spans="1:78" ht="15" customHeight="1" x14ac:dyDescent="0.25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5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6"/>
      <c r="AC43" s="7"/>
      <c r="AD43" s="7"/>
      <c r="AE43" s="7"/>
      <c r="AF43" s="7"/>
      <c r="AG43" s="7"/>
      <c r="AH43" s="6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6"/>
      <c r="AY43" s="7"/>
      <c r="AZ43" s="7"/>
      <c r="BA43" s="7"/>
      <c r="BB43" s="6"/>
      <c r="BC43" s="6"/>
      <c r="BD43" s="70"/>
      <c r="BE43" s="152"/>
      <c r="BF43" s="152"/>
      <c r="BG43" s="152"/>
      <c r="BH43" s="152"/>
      <c r="BI43" s="152"/>
      <c r="BJ43" s="152"/>
      <c r="BK43" s="152"/>
      <c r="BL43" s="70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</row>
    <row r="44" spans="1:78" ht="15" customHeight="1" x14ac:dyDescent="0.25">
      <c r="C44" s="7" t="s">
        <v>209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52"/>
      <c r="P44" s="7"/>
      <c r="Q44" s="7"/>
      <c r="R44" s="7"/>
      <c r="S44" s="7"/>
      <c r="T44" s="7"/>
      <c r="U44" s="7"/>
      <c r="V44" s="7"/>
      <c r="W44" s="7" t="s">
        <v>209</v>
      </c>
      <c r="X44" s="7"/>
      <c r="Y44" s="7"/>
      <c r="Z44" s="7"/>
      <c r="AA44" s="7"/>
      <c r="AB44" s="147"/>
      <c r="AC44" s="7"/>
      <c r="AD44" s="7"/>
      <c r="AE44" s="7"/>
      <c r="AF44" s="7"/>
      <c r="AG44" s="7"/>
      <c r="AH44" s="147"/>
      <c r="AI44" s="7"/>
      <c r="AJ44" s="7"/>
      <c r="AK44" s="7"/>
      <c r="AL44" s="7"/>
      <c r="AM44" s="7"/>
      <c r="AN44" s="7"/>
      <c r="AO44" s="7"/>
      <c r="AP44" s="7"/>
      <c r="AQ44" s="7" t="s">
        <v>209</v>
      </c>
      <c r="AR44" s="7"/>
      <c r="AS44" s="7"/>
      <c r="AT44" s="7"/>
      <c r="AU44" s="7"/>
      <c r="AV44" s="7"/>
      <c r="AW44" s="7"/>
      <c r="AX44" s="147"/>
      <c r="AY44" s="7"/>
      <c r="AZ44" s="7"/>
      <c r="BA44" s="7"/>
      <c r="BB44" s="6"/>
      <c r="BC44" s="6"/>
      <c r="BD44" s="6"/>
      <c r="BE44" s="7"/>
      <c r="BF44" s="7"/>
      <c r="BG44" s="7"/>
      <c r="BH44" s="7"/>
      <c r="BI44" s="7"/>
      <c r="BJ44" s="7"/>
      <c r="BK44" s="7"/>
      <c r="BL44" s="7" t="s">
        <v>209</v>
      </c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</row>
    <row r="45" spans="1:78" ht="15" customHeight="1" x14ac:dyDescent="0.25">
      <c r="C45" s="10" t="s">
        <v>205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173" t="s">
        <v>205</v>
      </c>
      <c r="X45" s="7"/>
      <c r="Y45" s="7"/>
      <c r="Z45" s="7"/>
      <c r="AA45" s="7"/>
      <c r="AB45" s="147"/>
      <c r="AC45" s="7"/>
      <c r="AD45" s="7"/>
      <c r="AE45" s="7"/>
      <c r="AF45" s="7"/>
      <c r="AG45" s="7"/>
      <c r="AH45" s="147"/>
      <c r="AI45" s="7"/>
      <c r="AJ45" s="7"/>
      <c r="AK45" s="7"/>
      <c r="AL45" s="7"/>
      <c r="AM45" s="7"/>
      <c r="AN45" s="7"/>
      <c r="AO45" s="7"/>
      <c r="AP45" s="7"/>
      <c r="AQ45" s="173" t="s">
        <v>205</v>
      </c>
      <c r="AR45" s="7"/>
      <c r="AS45" s="7"/>
      <c r="AT45" s="7"/>
      <c r="AU45" s="7"/>
      <c r="AV45" s="7"/>
      <c r="AW45" s="7"/>
      <c r="AX45" s="147"/>
      <c r="AY45" s="7"/>
      <c r="AZ45" s="7"/>
      <c r="BA45" s="7"/>
      <c r="BB45" s="6"/>
      <c r="BC45" s="6"/>
      <c r="BD45" s="6"/>
      <c r="BE45" s="7"/>
      <c r="BF45" s="7"/>
      <c r="BG45" s="7"/>
      <c r="BH45" s="7"/>
      <c r="BI45" s="7"/>
      <c r="BJ45" s="7"/>
      <c r="BK45" s="7"/>
      <c r="BL45" s="173" t="s">
        <v>205</v>
      </c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</row>
    <row r="46" spans="1:78" ht="15" customHeight="1" x14ac:dyDescent="0.25">
      <c r="C46" s="10" t="s">
        <v>176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173" t="s">
        <v>176</v>
      </c>
      <c r="X46" s="7"/>
      <c r="Y46" s="7"/>
      <c r="Z46" s="7"/>
      <c r="AA46" s="7"/>
      <c r="AB46" s="6"/>
      <c r="AC46" s="7"/>
      <c r="AD46" s="7"/>
      <c r="AE46" s="7"/>
      <c r="AF46" s="7"/>
      <c r="AG46" s="7"/>
      <c r="AH46" s="6"/>
      <c r="AI46" s="7"/>
      <c r="AJ46" s="7"/>
      <c r="AK46" s="7"/>
      <c r="AL46" s="7"/>
      <c r="AM46" s="7"/>
      <c r="AN46" s="7"/>
      <c r="AO46" s="7"/>
      <c r="AP46" s="7"/>
      <c r="AQ46" s="173" t="s">
        <v>176</v>
      </c>
      <c r="AR46" s="7"/>
      <c r="AS46" s="7"/>
      <c r="AT46" s="7"/>
      <c r="AU46" s="7"/>
      <c r="AV46" s="7"/>
      <c r="AW46" s="7"/>
      <c r="AX46" s="6"/>
      <c r="AY46" s="7"/>
      <c r="AZ46" s="7"/>
      <c r="BA46" s="7"/>
      <c r="BB46" s="6"/>
      <c r="BC46" s="6"/>
      <c r="BD46" s="6"/>
      <c r="BE46" s="7"/>
      <c r="BF46" s="7"/>
      <c r="BG46" s="7"/>
      <c r="BH46" s="7"/>
      <c r="BI46" s="7"/>
      <c r="BJ46" s="7"/>
      <c r="BK46" s="7"/>
      <c r="BL46" s="173" t="s">
        <v>176</v>
      </c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</row>
    <row r="47" spans="1:78" ht="15" customHeight="1" x14ac:dyDescent="0.25">
      <c r="C47" s="7" t="s">
        <v>349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52"/>
      <c r="P47" s="7"/>
      <c r="Q47" s="7"/>
      <c r="R47" s="7"/>
      <c r="S47" s="7"/>
      <c r="T47" s="7"/>
      <c r="U47" s="7"/>
      <c r="V47" s="7"/>
      <c r="W47" s="7" t="s">
        <v>349</v>
      </c>
      <c r="X47" s="7"/>
      <c r="Y47" s="7"/>
      <c r="Z47" s="7"/>
      <c r="AA47" s="7"/>
      <c r="AB47" s="147"/>
      <c r="AC47" s="7"/>
      <c r="AD47" s="7"/>
      <c r="AE47" s="7"/>
      <c r="AF47" s="7"/>
      <c r="AG47" s="7"/>
      <c r="AH47" s="147"/>
      <c r="AI47" s="7"/>
      <c r="AJ47" s="7"/>
      <c r="AK47" s="7"/>
      <c r="AL47" s="7"/>
      <c r="AM47" s="7"/>
      <c r="AN47" s="7"/>
      <c r="AO47" s="7"/>
      <c r="AP47" s="7"/>
      <c r="AQ47" s="7" t="s">
        <v>349</v>
      </c>
      <c r="AR47" s="7"/>
      <c r="AS47" s="7"/>
      <c r="AT47" s="7"/>
      <c r="AU47" s="7"/>
      <c r="AV47" s="7"/>
      <c r="AW47" s="7"/>
      <c r="AX47" s="147"/>
      <c r="AY47" s="7"/>
      <c r="AZ47" s="7"/>
      <c r="BA47" s="7"/>
      <c r="BB47" s="6"/>
      <c r="BC47" s="6"/>
      <c r="BD47" s="6"/>
      <c r="BE47" s="7"/>
      <c r="BF47" s="7"/>
      <c r="BG47" s="7"/>
      <c r="BH47" s="7"/>
      <c r="BI47" s="7"/>
      <c r="BJ47" s="7"/>
      <c r="BK47" s="7"/>
      <c r="BL47" s="7" t="s">
        <v>349</v>
      </c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</row>
    <row r="48" spans="1:78" ht="15" customHeight="1" x14ac:dyDescent="0.25">
      <c r="C48" s="7" t="s">
        <v>351</v>
      </c>
      <c r="D48" s="18"/>
      <c r="E48" s="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7" t="s">
        <v>351</v>
      </c>
      <c r="X48" s="18"/>
      <c r="Y48" s="18"/>
      <c r="Z48" s="18"/>
      <c r="AA48" s="18"/>
      <c r="AB48" s="6"/>
      <c r="AC48" s="59"/>
      <c r="AD48" s="59"/>
      <c r="AE48" s="59"/>
      <c r="AF48" s="59"/>
      <c r="AG48" s="59"/>
      <c r="AH48" s="6"/>
      <c r="AI48" s="59"/>
      <c r="AJ48" s="59"/>
      <c r="AK48" s="59"/>
      <c r="AL48" s="59"/>
      <c r="AM48" s="59"/>
      <c r="AN48" s="59"/>
      <c r="AO48" s="59"/>
      <c r="AP48" s="59"/>
      <c r="AQ48" s="7" t="s">
        <v>351</v>
      </c>
      <c r="AR48" s="59"/>
      <c r="AS48" s="59"/>
      <c r="AT48" s="59"/>
      <c r="AU48" s="59"/>
      <c r="AV48" s="59"/>
      <c r="AW48" s="59"/>
      <c r="AX48" s="6"/>
      <c r="AY48" s="59"/>
      <c r="AZ48" s="59"/>
      <c r="BA48" s="59"/>
      <c r="BB48" s="148"/>
      <c r="BC48" s="148"/>
      <c r="BD48" s="6"/>
      <c r="BE48" s="7"/>
      <c r="BF48" s="7"/>
      <c r="BG48" s="7"/>
      <c r="BH48" s="7"/>
      <c r="BI48" s="7"/>
      <c r="BJ48" s="7"/>
      <c r="BK48" s="7"/>
      <c r="BL48" s="7" t="s">
        <v>351</v>
      </c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</row>
    <row r="49" spans="3:78" ht="15" customHeight="1" x14ac:dyDescent="0.25">
      <c r="C49" s="10" t="s">
        <v>352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73" t="s">
        <v>352</v>
      </c>
      <c r="X49" s="18"/>
      <c r="Y49" s="18"/>
      <c r="Z49" s="18"/>
      <c r="AA49" s="18"/>
      <c r="AB49" s="149"/>
      <c r="AC49" s="59"/>
      <c r="AD49" s="59"/>
      <c r="AE49" s="59"/>
      <c r="AF49" s="59"/>
      <c r="AG49" s="59"/>
      <c r="AH49" s="149"/>
      <c r="AI49" s="59"/>
      <c r="AJ49" s="59"/>
      <c r="AK49" s="59"/>
      <c r="AL49" s="59"/>
      <c r="AM49" s="59"/>
      <c r="AN49" s="59"/>
      <c r="AO49" s="59"/>
      <c r="AP49" s="59"/>
      <c r="AQ49" s="173" t="s">
        <v>352</v>
      </c>
      <c r="AR49" s="59"/>
      <c r="AS49" s="59"/>
      <c r="AT49" s="59"/>
      <c r="AU49" s="59"/>
      <c r="AV49" s="59"/>
      <c r="AW49" s="59"/>
      <c r="AX49" s="149"/>
      <c r="AY49" s="59"/>
      <c r="AZ49" s="59"/>
      <c r="BA49" s="59"/>
      <c r="BB49" s="148"/>
      <c r="BC49" s="148"/>
      <c r="BD49" s="6"/>
      <c r="BE49" s="7"/>
      <c r="BF49" s="7"/>
      <c r="BG49" s="7"/>
      <c r="BH49" s="7"/>
      <c r="BI49" s="7"/>
      <c r="BJ49" s="7"/>
      <c r="BK49" s="7"/>
      <c r="BL49" s="173" t="s">
        <v>352</v>
      </c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</row>
    <row r="50" spans="3:78" ht="15" customHeight="1" x14ac:dyDescent="0.25">
      <c r="C50" s="10" t="s">
        <v>189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173" t="s">
        <v>189</v>
      </c>
      <c r="X50" s="7"/>
      <c r="Y50" s="7"/>
      <c r="Z50" s="7"/>
      <c r="AA50" s="7"/>
      <c r="AB50" s="6"/>
      <c r="AC50" s="7"/>
      <c r="AD50" s="7"/>
      <c r="AE50" s="7"/>
      <c r="AF50" s="7"/>
      <c r="AG50" s="7"/>
      <c r="AH50" s="6"/>
      <c r="AI50" s="7"/>
      <c r="AJ50" s="7"/>
      <c r="AK50" s="7"/>
      <c r="AL50" s="7"/>
      <c r="AM50" s="7"/>
      <c r="AN50" s="7"/>
      <c r="AO50" s="7"/>
      <c r="AP50" s="7"/>
      <c r="AQ50" s="173" t="s">
        <v>189</v>
      </c>
      <c r="AR50" s="7"/>
      <c r="AS50" s="7"/>
      <c r="AT50" s="7"/>
      <c r="AU50" s="7"/>
      <c r="AV50" s="7"/>
      <c r="AW50" s="7"/>
      <c r="AX50" s="6"/>
      <c r="AY50" s="7"/>
      <c r="AZ50" s="7"/>
      <c r="BA50" s="7"/>
      <c r="BB50" s="6"/>
      <c r="BC50" s="6"/>
      <c r="BD50" s="6"/>
      <c r="BE50" s="7"/>
      <c r="BF50" s="7"/>
      <c r="BG50" s="7"/>
      <c r="BH50" s="7"/>
      <c r="BI50" s="7"/>
      <c r="BJ50" s="7"/>
      <c r="BK50" s="7"/>
      <c r="BL50" s="173" t="s">
        <v>189</v>
      </c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</row>
    <row r="51" spans="3:78" ht="15" customHeight="1" x14ac:dyDescent="0.25">
      <c r="C51" s="10" t="s">
        <v>190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173" t="s">
        <v>190</v>
      </c>
      <c r="X51" s="60"/>
      <c r="Y51" s="60"/>
      <c r="Z51" s="60"/>
      <c r="AA51" s="60"/>
      <c r="AB51" s="149"/>
      <c r="AC51" s="60"/>
      <c r="AD51" s="60"/>
      <c r="AE51" s="60"/>
      <c r="AF51" s="60"/>
      <c r="AG51" s="60"/>
      <c r="AH51" s="149"/>
      <c r="AI51" s="60"/>
      <c r="AJ51" s="60"/>
      <c r="AK51" s="60"/>
      <c r="AL51" s="60"/>
      <c r="AM51" s="60"/>
      <c r="AN51" s="60"/>
      <c r="AO51" s="60"/>
      <c r="AP51" s="60"/>
      <c r="AQ51" s="173" t="s">
        <v>190</v>
      </c>
      <c r="AR51" s="60"/>
      <c r="AS51" s="60"/>
      <c r="AT51" s="60"/>
      <c r="AU51" s="60"/>
      <c r="AV51" s="60"/>
      <c r="AW51" s="60"/>
      <c r="AX51" s="149"/>
      <c r="AY51" s="60"/>
      <c r="AZ51" s="60"/>
      <c r="BA51" s="60"/>
      <c r="BB51" s="150"/>
      <c r="BC51" s="150"/>
      <c r="BD51" s="6"/>
      <c r="BE51" s="7"/>
      <c r="BF51" s="7"/>
      <c r="BG51" s="7"/>
      <c r="BH51" s="7"/>
      <c r="BI51" s="7"/>
      <c r="BJ51" s="7"/>
      <c r="BK51" s="7"/>
      <c r="BL51" s="173" t="s">
        <v>190</v>
      </c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</row>
    <row r="52" spans="3:78" ht="15" customHeight="1" x14ac:dyDescent="0.25">
      <c r="C52" s="10" t="s">
        <v>191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173" t="s">
        <v>191</v>
      </c>
      <c r="X52" s="7"/>
      <c r="Y52" s="7"/>
      <c r="Z52" s="7"/>
      <c r="AA52" s="7"/>
      <c r="AB52" s="149"/>
      <c r="AC52" s="7"/>
      <c r="AD52" s="7"/>
      <c r="AE52" s="7"/>
      <c r="AF52" s="7"/>
      <c r="AG52" s="7"/>
      <c r="AH52" s="149"/>
      <c r="AI52" s="7"/>
      <c r="AJ52" s="7"/>
      <c r="AK52" s="7"/>
      <c r="AL52" s="7"/>
      <c r="AM52" s="7"/>
      <c r="AN52" s="7"/>
      <c r="AO52" s="7"/>
      <c r="AP52" s="7"/>
      <c r="AQ52" s="173" t="s">
        <v>191</v>
      </c>
      <c r="AR52" s="7"/>
      <c r="AS52" s="7"/>
      <c r="AT52" s="7"/>
      <c r="AU52" s="7"/>
      <c r="AV52" s="7"/>
      <c r="AW52" s="7"/>
      <c r="AX52" s="149"/>
      <c r="AY52" s="7"/>
      <c r="AZ52" s="7"/>
      <c r="BA52" s="7"/>
      <c r="BB52" s="6"/>
      <c r="BC52" s="6"/>
      <c r="BD52" s="6"/>
      <c r="BE52" s="7"/>
      <c r="BF52" s="7"/>
      <c r="BG52" s="7"/>
      <c r="BH52" s="7"/>
      <c r="BI52" s="7"/>
      <c r="BJ52" s="7"/>
      <c r="BK52" s="7"/>
      <c r="BL52" s="173" t="s">
        <v>191</v>
      </c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</row>
    <row r="53" spans="3:78" ht="15" customHeight="1" x14ac:dyDescent="0.25">
      <c r="C53" s="10" t="s">
        <v>192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173" t="s">
        <v>192</v>
      </c>
      <c r="X53" s="7"/>
      <c r="Y53" s="7"/>
      <c r="Z53" s="7"/>
      <c r="AA53" s="7"/>
      <c r="AB53" s="151"/>
      <c r="AC53" s="7"/>
      <c r="AD53" s="7"/>
      <c r="AE53" s="7"/>
      <c r="AF53" s="7"/>
      <c r="AG53" s="7"/>
      <c r="AH53" s="151"/>
      <c r="AI53" s="7"/>
      <c r="AJ53" s="7"/>
      <c r="AK53" s="7"/>
      <c r="AL53" s="7"/>
      <c r="AM53" s="7"/>
      <c r="AN53" s="7"/>
      <c r="AO53" s="7"/>
      <c r="AP53" s="7"/>
      <c r="AQ53" s="173" t="s">
        <v>192</v>
      </c>
      <c r="AR53" s="7"/>
      <c r="AS53" s="7"/>
      <c r="AT53" s="7"/>
      <c r="AU53" s="7"/>
      <c r="AV53" s="7"/>
      <c r="AW53" s="7"/>
      <c r="AX53" s="151"/>
      <c r="AY53" s="7"/>
      <c r="AZ53" s="7"/>
      <c r="BA53" s="7"/>
      <c r="BB53" s="6"/>
      <c r="BC53" s="6"/>
      <c r="BD53" s="6"/>
      <c r="BE53" s="7"/>
      <c r="BF53" s="7"/>
      <c r="BG53" s="7"/>
      <c r="BH53" s="7"/>
      <c r="BI53" s="7"/>
      <c r="BJ53" s="7"/>
      <c r="BK53" s="7"/>
      <c r="BL53" s="173" t="s">
        <v>192</v>
      </c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</row>
    <row r="54" spans="3:78" ht="17.25" x14ac:dyDescent="0.25">
      <c r="C54" s="10" t="s">
        <v>193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173" t="s">
        <v>193</v>
      </c>
      <c r="X54" s="7"/>
      <c r="Y54" s="7"/>
      <c r="Z54" s="7"/>
      <c r="AA54" s="7"/>
      <c r="AB54" s="151"/>
      <c r="AC54" s="7"/>
      <c r="AD54" s="7"/>
      <c r="AE54" s="7"/>
      <c r="AF54" s="7"/>
      <c r="AG54" s="7"/>
      <c r="AH54" s="151"/>
      <c r="AI54" s="7"/>
      <c r="AJ54" s="7"/>
      <c r="AK54" s="7"/>
      <c r="AL54" s="7"/>
      <c r="AM54" s="7"/>
      <c r="AN54" s="7"/>
      <c r="AO54" s="7"/>
      <c r="AP54" s="7"/>
      <c r="AQ54" s="173" t="s">
        <v>193</v>
      </c>
      <c r="AR54" s="7"/>
      <c r="AS54" s="7"/>
      <c r="AT54" s="7"/>
      <c r="AU54" s="7"/>
      <c r="AV54" s="7"/>
      <c r="AW54" s="7"/>
      <c r="AX54" s="151"/>
      <c r="AY54" s="7"/>
      <c r="AZ54" s="7"/>
      <c r="BA54" s="7"/>
      <c r="BB54" s="6"/>
      <c r="BC54" s="6"/>
      <c r="BD54" s="6"/>
      <c r="BE54" s="7"/>
      <c r="BF54" s="7"/>
      <c r="BG54" s="7"/>
      <c r="BH54" s="7"/>
      <c r="BI54" s="7"/>
      <c r="BJ54" s="7"/>
      <c r="BK54" s="7"/>
      <c r="BL54" s="173" t="s">
        <v>193</v>
      </c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</row>
    <row r="55" spans="3:78" x14ac:dyDescent="0.25">
      <c r="C55" s="10" t="s">
        <v>174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173" t="s">
        <v>174</v>
      </c>
      <c r="X55" s="7"/>
      <c r="Y55" s="7"/>
      <c r="Z55" s="7"/>
      <c r="AA55" s="7"/>
      <c r="AB55" s="69"/>
      <c r="AC55" s="7"/>
      <c r="AD55" s="7"/>
      <c r="AE55" s="7"/>
      <c r="AF55" s="7"/>
      <c r="AG55" s="7"/>
      <c r="AH55" s="69"/>
      <c r="AI55" s="7"/>
      <c r="AJ55" s="7"/>
      <c r="AK55" s="7"/>
      <c r="AL55" s="7"/>
      <c r="AM55" s="7"/>
      <c r="AN55" s="7"/>
      <c r="AO55" s="7"/>
      <c r="AP55" s="7"/>
      <c r="AQ55" s="173" t="s">
        <v>174</v>
      </c>
      <c r="AR55" s="7"/>
      <c r="AS55" s="7"/>
      <c r="AT55" s="7"/>
      <c r="AU55" s="7"/>
      <c r="AV55" s="7"/>
      <c r="AW55" s="7"/>
      <c r="AX55" s="69"/>
      <c r="AY55" s="7"/>
      <c r="AZ55" s="7"/>
      <c r="BA55" s="7"/>
      <c r="BE55" s="3"/>
      <c r="BF55" s="3"/>
      <c r="BG55" s="3"/>
      <c r="BH55" s="3"/>
      <c r="BI55" s="3"/>
      <c r="BJ55" s="3"/>
      <c r="BK55" s="3"/>
      <c r="BL55" s="173" t="s">
        <v>174</v>
      </c>
    </row>
    <row r="56" spans="3:78" x14ac:dyDescent="0.25">
      <c r="AB56" s="67"/>
      <c r="AH56" s="67"/>
      <c r="AX56" s="67"/>
      <c r="BE56" s="3"/>
      <c r="BF56" s="3"/>
      <c r="BG56" s="3"/>
      <c r="BH56" s="3"/>
      <c r="BI56" s="3"/>
      <c r="BJ56" s="3"/>
      <c r="BK56" s="3"/>
    </row>
    <row r="57" spans="3:78" x14ac:dyDescent="0.25">
      <c r="AB57" s="65"/>
      <c r="AH57" s="65"/>
      <c r="AX57" s="65"/>
      <c r="BE57" s="3"/>
      <c r="BF57" s="3"/>
      <c r="BG57" s="3"/>
      <c r="BH57" s="3"/>
      <c r="BI57" s="3"/>
      <c r="BJ57" s="3"/>
      <c r="BK57" s="3"/>
    </row>
    <row r="58" spans="3:78" x14ac:dyDescent="0.25">
      <c r="AB58" s="65"/>
      <c r="AH58" s="65"/>
      <c r="AX58" s="65"/>
      <c r="BE58" s="3"/>
      <c r="BF58" s="3"/>
      <c r="BG58" s="3"/>
      <c r="BH58" s="3"/>
      <c r="BI58" s="3"/>
      <c r="BJ58" s="3"/>
      <c r="BK58" s="3"/>
    </row>
    <row r="59" spans="3:78" x14ac:dyDescent="0.25">
      <c r="AB59" s="65"/>
      <c r="AH59" s="65"/>
      <c r="AX59" s="65"/>
      <c r="BE59" s="3"/>
      <c r="BF59" s="3"/>
      <c r="BG59" s="3"/>
      <c r="BH59" s="3"/>
      <c r="BI59" s="3"/>
      <c r="BJ59" s="3"/>
      <c r="BK59" s="3"/>
    </row>
    <row r="60" spans="3:78" x14ac:dyDescent="0.25">
      <c r="AB60" s="65"/>
      <c r="AH60" s="65"/>
      <c r="AX60" s="65"/>
      <c r="BE60" s="3"/>
      <c r="BF60" s="3"/>
      <c r="BG60" s="3"/>
      <c r="BH60" s="3"/>
      <c r="BI60" s="3"/>
      <c r="BJ60" s="3"/>
      <c r="BK60" s="3"/>
    </row>
    <row r="61" spans="3:78" x14ac:dyDescent="0.25">
      <c r="AB61" s="65"/>
      <c r="AH61" s="65"/>
      <c r="AX61" s="65"/>
      <c r="BE61" s="3"/>
      <c r="BF61" s="3"/>
      <c r="BG61" s="3"/>
      <c r="BH61" s="3"/>
      <c r="BI61" s="3"/>
      <c r="BJ61" s="3"/>
      <c r="BK61" s="3"/>
    </row>
    <row r="62" spans="3:78" x14ac:dyDescent="0.25">
      <c r="AB62" s="65"/>
      <c r="AH62" s="65"/>
      <c r="AX62" s="65"/>
      <c r="BE62" s="3"/>
      <c r="BF62" s="3"/>
      <c r="BG62" s="3"/>
      <c r="BH62" s="3"/>
      <c r="BI62" s="3"/>
      <c r="BJ62" s="3"/>
      <c r="BK62" s="3"/>
    </row>
    <row r="63" spans="3:78" x14ac:dyDescent="0.25">
      <c r="AB63" s="65"/>
      <c r="AH63" s="65"/>
      <c r="AX63" s="65"/>
      <c r="BE63" s="3"/>
      <c r="BF63" s="3"/>
      <c r="BG63" s="3"/>
      <c r="BH63" s="3"/>
      <c r="BI63" s="3"/>
      <c r="BJ63" s="3"/>
      <c r="BK63" s="3"/>
    </row>
    <row r="64" spans="3:78" x14ac:dyDescent="0.25">
      <c r="AB64" s="65"/>
      <c r="AH64" s="65"/>
      <c r="AX64" s="65"/>
      <c r="BE64" s="3"/>
      <c r="BF64" s="3"/>
      <c r="BG64" s="3"/>
      <c r="BH64" s="3"/>
      <c r="BI64" s="3"/>
      <c r="BJ64" s="3"/>
      <c r="BK64" s="3"/>
    </row>
    <row r="65" spans="28:63" x14ac:dyDescent="0.25">
      <c r="AB65" s="65"/>
      <c r="AH65" s="65"/>
      <c r="AX65" s="65"/>
      <c r="BE65" s="3"/>
      <c r="BF65" s="3"/>
      <c r="BG65" s="3"/>
      <c r="BH65" s="3"/>
      <c r="BI65" s="3"/>
      <c r="BJ65" s="3"/>
      <c r="BK65" s="3"/>
    </row>
    <row r="66" spans="28:63" x14ac:dyDescent="0.25">
      <c r="AB66" s="65"/>
      <c r="AH66" s="65"/>
      <c r="AX66" s="65"/>
      <c r="BE66" s="3"/>
      <c r="BF66" s="3"/>
      <c r="BG66" s="3"/>
      <c r="BH66" s="3"/>
      <c r="BI66" s="3"/>
      <c r="BJ66" s="3"/>
      <c r="BK66" s="3"/>
    </row>
    <row r="67" spans="28:63" x14ac:dyDescent="0.25">
      <c r="AB67" s="65"/>
      <c r="AH67" s="65"/>
      <c r="AX67" s="65"/>
      <c r="BE67" s="3"/>
      <c r="BF67" s="3"/>
      <c r="BG67" s="3"/>
      <c r="BH67" s="3"/>
      <c r="BI67" s="3"/>
      <c r="BJ67" s="3"/>
      <c r="BK67" s="3"/>
    </row>
    <row r="68" spans="28:63" x14ac:dyDescent="0.25">
      <c r="AB68" s="67"/>
      <c r="AH68" s="67"/>
      <c r="AX68" s="67"/>
      <c r="BE68" s="3"/>
      <c r="BF68" s="3"/>
      <c r="BG68" s="3"/>
      <c r="BH68" s="3"/>
      <c r="BI68" s="3"/>
      <c r="BJ68" s="3"/>
      <c r="BK68" s="3"/>
    </row>
    <row r="69" spans="28:63" x14ac:dyDescent="0.25">
      <c r="AB69" s="65"/>
      <c r="AH69" s="65"/>
      <c r="AX69" s="65"/>
      <c r="BE69" s="3"/>
      <c r="BF69" s="3"/>
      <c r="BG69" s="3"/>
      <c r="BH69" s="3"/>
      <c r="BI69" s="3"/>
      <c r="BJ69" s="3"/>
      <c r="BK69" s="3"/>
    </row>
    <row r="70" spans="28:63" x14ac:dyDescent="0.25">
      <c r="AB70" s="65"/>
      <c r="AH70" s="65"/>
      <c r="AX70" s="65"/>
      <c r="BE70" s="3"/>
      <c r="BF70" s="3"/>
      <c r="BG70" s="3"/>
      <c r="BH70" s="3"/>
      <c r="BI70" s="3"/>
      <c r="BJ70" s="3"/>
      <c r="BK70" s="3"/>
    </row>
    <row r="71" spans="28:63" x14ac:dyDescent="0.25">
      <c r="AB71" s="65"/>
      <c r="AH71" s="65"/>
      <c r="AX71" s="65"/>
      <c r="BE71" s="3"/>
      <c r="BF71" s="3"/>
      <c r="BG71" s="3"/>
      <c r="BH71" s="3"/>
      <c r="BI71" s="3"/>
      <c r="BJ71" s="3"/>
      <c r="BK71" s="3"/>
    </row>
    <row r="72" spans="28:63" x14ac:dyDescent="0.25">
      <c r="AB72" s="65"/>
      <c r="AH72" s="65"/>
      <c r="AX72" s="65"/>
      <c r="BE72" s="3"/>
      <c r="BF72" s="3"/>
      <c r="BG72" s="3"/>
      <c r="BH72" s="3"/>
      <c r="BI72" s="3"/>
      <c r="BJ72" s="3"/>
      <c r="BK72" s="3"/>
    </row>
    <row r="73" spans="28:63" x14ac:dyDescent="0.25">
      <c r="AB73" s="65"/>
      <c r="AH73" s="65"/>
      <c r="AX73" s="65"/>
      <c r="BE73" s="3"/>
      <c r="BF73" s="3"/>
      <c r="BG73" s="3"/>
      <c r="BH73" s="3"/>
      <c r="BI73" s="3"/>
      <c r="BJ73" s="3"/>
      <c r="BK73" s="3"/>
    </row>
    <row r="74" spans="28:63" x14ac:dyDescent="0.25">
      <c r="AB74" s="65"/>
      <c r="AH74" s="65"/>
      <c r="AX74" s="65"/>
      <c r="BE74" s="3"/>
      <c r="BF74" s="3"/>
      <c r="BG74" s="3"/>
      <c r="BH74" s="3"/>
      <c r="BI74" s="3"/>
      <c r="BJ74" s="3"/>
      <c r="BK74" s="3"/>
    </row>
    <row r="75" spans="28:63" x14ac:dyDescent="0.25">
      <c r="AB75" s="65"/>
      <c r="AH75" s="65"/>
      <c r="AX75" s="65"/>
      <c r="BE75" s="3"/>
      <c r="BF75" s="3"/>
      <c r="BG75" s="3"/>
      <c r="BH75" s="3"/>
      <c r="BI75" s="3"/>
      <c r="BJ75" s="3"/>
      <c r="BK75" s="3"/>
    </row>
    <row r="76" spans="28:63" x14ac:dyDescent="0.25">
      <c r="AB76" s="65"/>
      <c r="AH76" s="65"/>
      <c r="AX76" s="65"/>
      <c r="BE76" s="3"/>
      <c r="BF76" s="3"/>
      <c r="BG76" s="3"/>
      <c r="BH76" s="3"/>
      <c r="BI76" s="3"/>
      <c r="BJ76" s="3"/>
      <c r="BK76" s="3"/>
    </row>
    <row r="77" spans="28:63" x14ac:dyDescent="0.25">
      <c r="AB77" s="65"/>
      <c r="AH77" s="65"/>
      <c r="AX77" s="65"/>
      <c r="BE77" s="3"/>
      <c r="BF77" s="3"/>
      <c r="BG77" s="3"/>
      <c r="BH77" s="3"/>
      <c r="BI77" s="3"/>
      <c r="BJ77" s="3"/>
      <c r="BK77" s="3"/>
    </row>
    <row r="78" spans="28:63" x14ac:dyDescent="0.25">
      <c r="AB78" s="65"/>
      <c r="AH78" s="65"/>
      <c r="AX78" s="65"/>
      <c r="BE78" s="3"/>
      <c r="BF78" s="3"/>
      <c r="BG78" s="3"/>
      <c r="BH78" s="3"/>
      <c r="BI78" s="3"/>
      <c r="BJ78" s="3"/>
      <c r="BK78" s="3"/>
    </row>
    <row r="79" spans="28:63" x14ac:dyDescent="0.25">
      <c r="AB79" s="67"/>
      <c r="AH79" s="67"/>
      <c r="AX79" s="67"/>
      <c r="BE79" s="3"/>
      <c r="BF79" s="3"/>
      <c r="BG79" s="3"/>
      <c r="BH79" s="3"/>
      <c r="BI79" s="3"/>
      <c r="BJ79" s="3"/>
      <c r="BK79" s="3"/>
    </row>
    <row r="80" spans="28:63" x14ac:dyDescent="0.25">
      <c r="AB80" s="65"/>
      <c r="AH80" s="65"/>
      <c r="AX80" s="65"/>
      <c r="BE80" s="3"/>
      <c r="BF80" s="3"/>
      <c r="BG80" s="3"/>
      <c r="BH80" s="3"/>
      <c r="BI80" s="3"/>
      <c r="BJ80" s="3"/>
      <c r="BK80" s="3"/>
    </row>
    <row r="81" spans="28:63" x14ac:dyDescent="0.25">
      <c r="AB81" s="65"/>
      <c r="AH81" s="65"/>
      <c r="AX81" s="65"/>
      <c r="BE81" s="3"/>
      <c r="BF81" s="3"/>
      <c r="BG81" s="3"/>
      <c r="BH81" s="3"/>
      <c r="BI81" s="3"/>
      <c r="BJ81" s="3"/>
      <c r="BK81" s="3"/>
    </row>
    <row r="82" spans="28:63" x14ac:dyDescent="0.25">
      <c r="AB82" s="65"/>
      <c r="AH82" s="65"/>
      <c r="AX82" s="65"/>
      <c r="BE82" s="3"/>
      <c r="BF82" s="3"/>
      <c r="BG82" s="3"/>
      <c r="BH82" s="3"/>
      <c r="BI82" s="3"/>
      <c r="BJ82" s="3"/>
      <c r="BK82" s="3"/>
    </row>
    <row r="83" spans="28:63" x14ac:dyDescent="0.25">
      <c r="AB83" s="65"/>
      <c r="AH83" s="65"/>
      <c r="AX83" s="65"/>
      <c r="BE83" s="3"/>
      <c r="BF83" s="3"/>
      <c r="BG83" s="3"/>
      <c r="BH83" s="3"/>
      <c r="BI83" s="3"/>
      <c r="BJ83" s="3"/>
      <c r="BK83" s="3"/>
    </row>
    <row r="84" spans="28:63" x14ac:dyDescent="0.25">
      <c r="AB84" s="65"/>
      <c r="AH84" s="65"/>
      <c r="AX84" s="65"/>
      <c r="BE84" s="3"/>
      <c r="BF84" s="3"/>
      <c r="BG84" s="3"/>
      <c r="BH84" s="3"/>
      <c r="BI84" s="3"/>
      <c r="BJ84" s="3"/>
      <c r="BK84" s="3"/>
    </row>
    <row r="85" spans="28:63" x14ac:dyDescent="0.25">
      <c r="AB85" s="65"/>
      <c r="AH85" s="65"/>
      <c r="AX85" s="65"/>
      <c r="BE85" s="3"/>
      <c r="BF85" s="3"/>
      <c r="BG85" s="3"/>
      <c r="BH85" s="3"/>
      <c r="BI85" s="3"/>
      <c r="BJ85" s="3"/>
      <c r="BK85" s="3"/>
    </row>
    <row r="86" spans="28:63" x14ac:dyDescent="0.25">
      <c r="AB86" s="65"/>
      <c r="AH86" s="65"/>
      <c r="AX86" s="65"/>
      <c r="BE86" s="3"/>
      <c r="BF86" s="3"/>
      <c r="BG86" s="3"/>
      <c r="BH86" s="3"/>
      <c r="BI86" s="3"/>
      <c r="BJ86" s="3"/>
      <c r="BK86" s="3"/>
    </row>
    <row r="87" spans="28:63" x14ac:dyDescent="0.25">
      <c r="AB87" s="65"/>
      <c r="AH87" s="65"/>
      <c r="AX87" s="65"/>
      <c r="BE87" s="3"/>
      <c r="BF87" s="3"/>
      <c r="BG87" s="3"/>
      <c r="BH87" s="3"/>
      <c r="BI87" s="3"/>
      <c r="BJ87" s="3"/>
      <c r="BK87" s="3"/>
    </row>
    <row r="88" spans="28:63" x14ac:dyDescent="0.25">
      <c r="AB88" s="68"/>
      <c r="AH88" s="68"/>
      <c r="AX88" s="68"/>
      <c r="BE88" s="3"/>
      <c r="BF88" s="3"/>
      <c r="BG88" s="3"/>
      <c r="BH88" s="3"/>
      <c r="BI88" s="3"/>
      <c r="BJ88" s="3"/>
      <c r="BK88" s="3"/>
    </row>
    <row r="89" spans="28:63" x14ac:dyDescent="0.25">
      <c r="AB89" s="63"/>
      <c r="AH89" s="63"/>
      <c r="AX89" s="63"/>
      <c r="BE89" s="3"/>
      <c r="BF89" s="3"/>
      <c r="BG89" s="3"/>
      <c r="BH89" s="3"/>
      <c r="BI89" s="3"/>
      <c r="BJ89" s="3"/>
      <c r="BK89" s="3"/>
    </row>
    <row r="90" spans="28:63" x14ac:dyDescent="0.25">
      <c r="AB90" s="65"/>
      <c r="AH90" s="65"/>
      <c r="AX90" s="65"/>
      <c r="BE90" s="3"/>
      <c r="BF90" s="3"/>
      <c r="BG90" s="3"/>
      <c r="BH90" s="3"/>
      <c r="BI90" s="3"/>
      <c r="BJ90" s="3"/>
      <c r="BK90" s="3"/>
    </row>
    <row r="91" spans="28:63" x14ac:dyDescent="0.25">
      <c r="AB91" s="65"/>
      <c r="AH91" s="65"/>
      <c r="AX91" s="65"/>
      <c r="BE91" s="3"/>
      <c r="BF91" s="3"/>
      <c r="BG91" s="3"/>
      <c r="BH91" s="3"/>
      <c r="BI91" s="3"/>
      <c r="BJ91" s="3"/>
      <c r="BK91" s="3"/>
    </row>
    <row r="92" spans="28:63" x14ac:dyDescent="0.25">
      <c r="AB92" s="65"/>
      <c r="AH92" s="65"/>
      <c r="AX92" s="65"/>
      <c r="BE92" s="3"/>
      <c r="BF92" s="3"/>
      <c r="BG92" s="3"/>
      <c r="BH92" s="3"/>
      <c r="BI92" s="3"/>
      <c r="BJ92" s="3"/>
      <c r="BK92" s="3"/>
    </row>
    <row r="93" spans="28:63" x14ac:dyDescent="0.25">
      <c r="AB93" s="65"/>
      <c r="AH93" s="65"/>
      <c r="AX93" s="65"/>
      <c r="BE93" s="3"/>
      <c r="BF93" s="3"/>
      <c r="BG93" s="3"/>
      <c r="BH93" s="3"/>
      <c r="BI93" s="3"/>
      <c r="BJ93" s="3"/>
      <c r="BK93" s="3"/>
    </row>
    <row r="94" spans="28:63" x14ac:dyDescent="0.25">
      <c r="AB94" s="65"/>
      <c r="AH94" s="65"/>
      <c r="AX94" s="65"/>
      <c r="BE94" s="3"/>
      <c r="BF94" s="3"/>
      <c r="BG94" s="3"/>
      <c r="BH94" s="3"/>
      <c r="BI94" s="3"/>
      <c r="BJ94" s="3"/>
      <c r="BK94" s="3"/>
    </row>
    <row r="95" spans="28:63" x14ac:dyDescent="0.25">
      <c r="AB95" s="65"/>
      <c r="AH95" s="65"/>
      <c r="AX95" s="65"/>
      <c r="BE95" s="3"/>
      <c r="BF95" s="3"/>
      <c r="BG95" s="3"/>
      <c r="BH95" s="3"/>
      <c r="BI95" s="3"/>
      <c r="BJ95" s="3"/>
      <c r="BK95" s="3"/>
    </row>
    <row r="96" spans="28:63" x14ac:dyDescent="0.25">
      <c r="AB96" s="68"/>
      <c r="AH96" s="68"/>
      <c r="AX96" s="68"/>
      <c r="BE96" s="3"/>
      <c r="BF96" s="3"/>
      <c r="BG96" s="3"/>
      <c r="BH96" s="3"/>
      <c r="BI96" s="3"/>
      <c r="BJ96" s="3"/>
      <c r="BK96" s="3"/>
    </row>
    <row r="97" spans="28:63" x14ac:dyDescent="0.25">
      <c r="AB97" s="67"/>
      <c r="AH97" s="67"/>
      <c r="AX97" s="67"/>
      <c r="BE97" s="3"/>
      <c r="BF97" s="3"/>
      <c r="BG97" s="3"/>
      <c r="BH97" s="3"/>
      <c r="BI97" s="3"/>
      <c r="BJ97" s="3"/>
      <c r="BK97" s="3"/>
    </row>
    <row r="98" spans="28:63" x14ac:dyDescent="0.25">
      <c r="AB98" s="65"/>
      <c r="AH98" s="65"/>
      <c r="AX98" s="65"/>
      <c r="BE98" s="3"/>
      <c r="BF98" s="3"/>
      <c r="BG98" s="3"/>
      <c r="BH98" s="3"/>
      <c r="BI98" s="3"/>
      <c r="BJ98" s="3"/>
      <c r="BK98" s="3"/>
    </row>
    <row r="99" spans="28:63" x14ac:dyDescent="0.25">
      <c r="AB99" s="65"/>
      <c r="AH99" s="65"/>
      <c r="AX99" s="65"/>
      <c r="BE99" s="3"/>
      <c r="BF99" s="3"/>
      <c r="BG99" s="3"/>
      <c r="BH99" s="3"/>
      <c r="BI99" s="3"/>
      <c r="BJ99" s="3"/>
      <c r="BK99" s="3"/>
    </row>
    <row r="100" spans="28:63" x14ac:dyDescent="0.25">
      <c r="AB100" s="65"/>
      <c r="AH100" s="65"/>
      <c r="AX100" s="65"/>
      <c r="BE100" s="3"/>
      <c r="BF100" s="3"/>
      <c r="BG100" s="3"/>
      <c r="BH100" s="3"/>
      <c r="BI100" s="3"/>
      <c r="BJ100" s="3"/>
      <c r="BK100" s="3"/>
    </row>
    <row r="101" spans="28:63" x14ac:dyDescent="0.25">
      <c r="AB101" s="65"/>
      <c r="AH101" s="65"/>
      <c r="AX101" s="65"/>
      <c r="BE101" s="3"/>
      <c r="BF101" s="3"/>
      <c r="BG101" s="3"/>
      <c r="BH101" s="3"/>
      <c r="BI101" s="3"/>
      <c r="BJ101" s="3"/>
      <c r="BK101" s="3"/>
    </row>
    <row r="102" spans="28:63" x14ac:dyDescent="0.25">
      <c r="AB102" s="65"/>
      <c r="AH102" s="65"/>
      <c r="AX102" s="65"/>
      <c r="BE102" s="3"/>
      <c r="BF102" s="3"/>
      <c r="BG102" s="3"/>
      <c r="BH102" s="3"/>
      <c r="BI102" s="3"/>
      <c r="BJ102" s="3"/>
      <c r="BK102" s="3"/>
    </row>
    <row r="103" spans="28:63" x14ac:dyDescent="0.25">
      <c r="AB103" s="68"/>
      <c r="AH103" s="68"/>
      <c r="AX103" s="68"/>
      <c r="BE103" s="3"/>
      <c r="BF103" s="3"/>
      <c r="BG103" s="3"/>
      <c r="BH103" s="3"/>
      <c r="BI103" s="3"/>
      <c r="BJ103" s="3"/>
      <c r="BK103" s="3"/>
    </row>
    <row r="104" spans="28:63" x14ac:dyDescent="0.25">
      <c r="AB104" s="64"/>
      <c r="AH104" s="64"/>
      <c r="AX104" s="64"/>
      <c r="BE104" s="3"/>
      <c r="BF104" s="3"/>
      <c r="BG104" s="3"/>
      <c r="BH104" s="3"/>
      <c r="BI104" s="3"/>
      <c r="BJ104" s="3"/>
      <c r="BK104" s="3"/>
    </row>
    <row r="105" spans="28:63" x14ac:dyDescent="0.25">
      <c r="BE105" s="3"/>
      <c r="BF105" s="3"/>
      <c r="BG105" s="3"/>
      <c r="BH105" s="3"/>
      <c r="BI105" s="3"/>
      <c r="BJ105" s="3"/>
      <c r="BK105" s="3"/>
    </row>
    <row r="106" spans="28:63" x14ac:dyDescent="0.25">
      <c r="BE106" s="3"/>
      <c r="BF106" s="3"/>
      <c r="BG106" s="3"/>
      <c r="BH106" s="3"/>
      <c r="BI106" s="3"/>
      <c r="BJ106" s="3"/>
      <c r="BK106" s="3"/>
    </row>
    <row r="107" spans="28:63" x14ac:dyDescent="0.25">
      <c r="BE107" s="3"/>
      <c r="BF107" s="3"/>
      <c r="BG107" s="3"/>
      <c r="BH107" s="3"/>
      <c r="BI107" s="3"/>
      <c r="BJ107" s="3"/>
      <c r="BK107" s="3"/>
    </row>
    <row r="108" spans="28:63" x14ac:dyDescent="0.25">
      <c r="BE108" s="3"/>
      <c r="BF108" s="3"/>
      <c r="BG108" s="3"/>
      <c r="BH108" s="3"/>
      <c r="BI108" s="3"/>
      <c r="BJ108" s="3"/>
      <c r="BK108" s="3"/>
    </row>
    <row r="109" spans="28:63" x14ac:dyDescent="0.25">
      <c r="BE109" s="3"/>
      <c r="BF109" s="3"/>
      <c r="BG109" s="3"/>
      <c r="BH109" s="3"/>
      <c r="BI109" s="3"/>
      <c r="BJ109" s="3"/>
      <c r="BK109" s="3"/>
    </row>
    <row r="110" spans="28:63" x14ac:dyDescent="0.25">
      <c r="BE110" s="3"/>
      <c r="BF110" s="3"/>
      <c r="BG110" s="3"/>
      <c r="BH110" s="3"/>
      <c r="BI110" s="3"/>
      <c r="BJ110" s="3"/>
      <c r="BK110" s="3"/>
    </row>
    <row r="111" spans="28:63" x14ac:dyDescent="0.25">
      <c r="BE111" s="3"/>
      <c r="BF111" s="3"/>
      <c r="BG111" s="3"/>
      <c r="BH111" s="3"/>
      <c r="BI111" s="3"/>
      <c r="BJ111" s="3"/>
      <c r="BK111" s="3"/>
    </row>
    <row r="112" spans="28:63" x14ac:dyDescent="0.25">
      <c r="BE112" s="3"/>
      <c r="BF112" s="3"/>
      <c r="BG112" s="3"/>
      <c r="BH112" s="3"/>
      <c r="BI112" s="3"/>
      <c r="BJ112" s="3"/>
      <c r="BK112" s="3"/>
    </row>
    <row r="113" spans="57:63" x14ac:dyDescent="0.25">
      <c r="BE113" s="3"/>
      <c r="BF113" s="3"/>
      <c r="BG113" s="3"/>
      <c r="BH113" s="3"/>
      <c r="BI113" s="3"/>
      <c r="BJ113" s="3"/>
      <c r="BK113" s="3"/>
    </row>
    <row r="114" spans="57:63" x14ac:dyDescent="0.25">
      <c r="BE114" s="3"/>
      <c r="BF114" s="3"/>
      <c r="BG114" s="3"/>
      <c r="BH114" s="3"/>
      <c r="BI114" s="3"/>
      <c r="BJ114" s="3"/>
      <c r="BK114" s="3"/>
    </row>
    <row r="115" spans="57:63" x14ac:dyDescent="0.25">
      <c r="BE115" s="3"/>
      <c r="BF115" s="3"/>
      <c r="BG115" s="3"/>
      <c r="BH115" s="3"/>
      <c r="BI115" s="3"/>
      <c r="BJ115" s="3"/>
      <c r="BK115" s="3"/>
    </row>
    <row r="116" spans="57:63" x14ac:dyDescent="0.25">
      <c r="BE116" s="3"/>
      <c r="BF116" s="3"/>
      <c r="BG116" s="3"/>
      <c r="BH116" s="3"/>
      <c r="BI116" s="3"/>
      <c r="BJ116" s="3"/>
      <c r="BK116" s="3"/>
    </row>
    <row r="117" spans="57:63" x14ac:dyDescent="0.25">
      <c r="BE117" s="3"/>
      <c r="BF117" s="3"/>
      <c r="BG117" s="3"/>
      <c r="BH117" s="3"/>
      <c r="BI117" s="3"/>
      <c r="BJ117" s="3"/>
      <c r="BK117" s="3"/>
    </row>
    <row r="118" spans="57:63" x14ac:dyDescent="0.25">
      <c r="BE118" s="3"/>
      <c r="BF118" s="3"/>
      <c r="BG118" s="3"/>
      <c r="BH118" s="3"/>
      <c r="BI118" s="3"/>
      <c r="BJ118" s="3"/>
      <c r="BK118" s="3"/>
    </row>
    <row r="119" spans="57:63" x14ac:dyDescent="0.25">
      <c r="BE119" s="3"/>
      <c r="BF119" s="3"/>
      <c r="BG119" s="3"/>
      <c r="BH119" s="3"/>
      <c r="BI119" s="3"/>
      <c r="BJ119" s="3"/>
      <c r="BK119" s="3"/>
    </row>
    <row r="120" spans="57:63" x14ac:dyDescent="0.25">
      <c r="BE120" s="3"/>
      <c r="BF120" s="3"/>
      <c r="BG120" s="3"/>
      <c r="BH120" s="3"/>
      <c r="BI120" s="3"/>
      <c r="BJ120" s="3"/>
      <c r="BK120" s="3"/>
    </row>
    <row r="121" spans="57:63" x14ac:dyDescent="0.25">
      <c r="BE121" s="3"/>
      <c r="BF121" s="3"/>
      <c r="BG121" s="3"/>
      <c r="BH121" s="3"/>
      <c r="BI121" s="3"/>
      <c r="BJ121" s="3"/>
      <c r="BK121" s="3"/>
    </row>
    <row r="122" spans="57:63" x14ac:dyDescent="0.25">
      <c r="BE122" s="3"/>
      <c r="BF122" s="3"/>
      <c r="BG122" s="3"/>
      <c r="BH122" s="3"/>
      <c r="BI122" s="3"/>
      <c r="BJ122" s="3"/>
      <c r="BK122" s="3"/>
    </row>
    <row r="123" spans="57:63" x14ac:dyDescent="0.25">
      <c r="BE123" s="3"/>
      <c r="BF123" s="3"/>
      <c r="BG123" s="3"/>
      <c r="BH123" s="3"/>
      <c r="BI123" s="3"/>
      <c r="BJ123" s="3"/>
      <c r="BK123" s="3"/>
    </row>
    <row r="124" spans="57:63" x14ac:dyDescent="0.25">
      <c r="BE124" s="3"/>
      <c r="BF124" s="3"/>
      <c r="BG124" s="3"/>
      <c r="BH124" s="3"/>
      <c r="BI124" s="3"/>
      <c r="BJ124" s="3"/>
      <c r="BK124" s="3"/>
    </row>
    <row r="125" spans="57:63" x14ac:dyDescent="0.25">
      <c r="BE125" s="3"/>
      <c r="BF125" s="3"/>
      <c r="BG125" s="3"/>
      <c r="BH125" s="3"/>
      <c r="BI125" s="3"/>
      <c r="BJ125" s="3"/>
      <c r="BK125" s="3"/>
    </row>
    <row r="126" spans="57:63" x14ac:dyDescent="0.25">
      <c r="BE126" s="3"/>
      <c r="BF126" s="3"/>
      <c r="BG126" s="3"/>
      <c r="BH126" s="3"/>
      <c r="BI126" s="3"/>
      <c r="BJ126" s="3"/>
      <c r="BK126" s="3"/>
    </row>
    <row r="127" spans="57:63" x14ac:dyDescent="0.25">
      <c r="BE127" s="3"/>
      <c r="BF127" s="3"/>
      <c r="BG127" s="3"/>
      <c r="BH127" s="3"/>
      <c r="BI127" s="3"/>
      <c r="BJ127" s="3"/>
      <c r="BK127" s="3"/>
    </row>
    <row r="128" spans="57:63" x14ac:dyDescent="0.25">
      <c r="BE128" s="3"/>
      <c r="BF128" s="3"/>
      <c r="BG128" s="3"/>
      <c r="BH128" s="3"/>
      <c r="BI128" s="3"/>
      <c r="BJ128" s="3"/>
      <c r="BK128" s="3"/>
    </row>
    <row r="129" spans="28:63" x14ac:dyDescent="0.25">
      <c r="BE129" s="3"/>
      <c r="BF129" s="3"/>
      <c r="BG129" s="3"/>
      <c r="BH129" s="3"/>
      <c r="BI129" s="3"/>
      <c r="BJ129" s="3"/>
      <c r="BK129" s="3"/>
    </row>
    <row r="130" spans="28:63" x14ac:dyDescent="0.25">
      <c r="BE130" s="3"/>
      <c r="BF130" s="3"/>
      <c r="BG130" s="3"/>
      <c r="BH130" s="3"/>
      <c r="BI130" s="3"/>
      <c r="BJ130" s="3"/>
      <c r="BK130" s="3"/>
    </row>
    <row r="131" spans="28:63" x14ac:dyDescent="0.25">
      <c r="BE131" s="3"/>
      <c r="BF131" s="3"/>
      <c r="BG131" s="3"/>
      <c r="BH131" s="3"/>
      <c r="BI131" s="3"/>
      <c r="BJ131" s="3"/>
      <c r="BK131" s="3"/>
    </row>
    <row r="132" spans="28:63" x14ac:dyDescent="0.25">
      <c r="BE132" s="3"/>
      <c r="BF132" s="3"/>
      <c r="BG132" s="3"/>
      <c r="BH132" s="3"/>
      <c r="BI132" s="3"/>
      <c r="BJ132" s="3"/>
      <c r="BK132" s="3"/>
    </row>
    <row r="133" spans="28:63" x14ac:dyDescent="0.25">
      <c r="AB133" s="3"/>
      <c r="AH133" s="3"/>
      <c r="AX133" s="3"/>
      <c r="BE133" s="3"/>
      <c r="BF133" s="3"/>
      <c r="BG133" s="3"/>
      <c r="BH133" s="3"/>
      <c r="BI133" s="3"/>
      <c r="BJ133" s="3"/>
      <c r="BK133" s="3"/>
    </row>
    <row r="134" spans="28:63" x14ac:dyDescent="0.25">
      <c r="AB134" s="3"/>
      <c r="AH134" s="3"/>
      <c r="AX134" s="3"/>
      <c r="BE134" s="3"/>
      <c r="BF134" s="3"/>
      <c r="BG134" s="3"/>
      <c r="BH134" s="3"/>
      <c r="BI134" s="3"/>
      <c r="BJ134" s="3"/>
      <c r="BK134" s="3"/>
    </row>
    <row r="135" spans="28:63" x14ac:dyDescent="0.25">
      <c r="AB135" s="3"/>
      <c r="AH135" s="3"/>
      <c r="AX135" s="3"/>
      <c r="BE135" s="3"/>
      <c r="BF135" s="3"/>
      <c r="BG135" s="3"/>
      <c r="BH135" s="3"/>
      <c r="BI135" s="3"/>
      <c r="BJ135" s="3"/>
      <c r="BK135" s="3"/>
    </row>
    <row r="136" spans="28:63" x14ac:dyDescent="0.25">
      <c r="AB136" s="3"/>
      <c r="AH136" s="3"/>
      <c r="AX136" s="3"/>
      <c r="BE136" s="3"/>
      <c r="BF136" s="3"/>
      <c r="BG136" s="3"/>
      <c r="BH136" s="3"/>
      <c r="BI136" s="3"/>
      <c r="BJ136" s="3"/>
      <c r="BK136" s="3"/>
    </row>
    <row r="137" spans="28:63" x14ac:dyDescent="0.25">
      <c r="AB137" s="3"/>
      <c r="AH137" s="3"/>
      <c r="AX137" s="3"/>
      <c r="BE137" s="3"/>
      <c r="BF137" s="3"/>
      <c r="BG137" s="3"/>
      <c r="BH137" s="3"/>
      <c r="BI137" s="3"/>
      <c r="BJ137" s="3"/>
      <c r="BK137" s="3"/>
    </row>
    <row r="138" spans="28:63" x14ac:dyDescent="0.25">
      <c r="AB138" s="3"/>
      <c r="AH138" s="3"/>
      <c r="AX138" s="3"/>
      <c r="BE138" s="3"/>
      <c r="BF138" s="3"/>
      <c r="BG138" s="3"/>
      <c r="BH138" s="3"/>
      <c r="BI138" s="3"/>
      <c r="BJ138" s="3"/>
      <c r="BK138" s="3"/>
    </row>
    <row r="139" spans="28:63" x14ac:dyDescent="0.25">
      <c r="AB139" s="3"/>
      <c r="AH139" s="3"/>
      <c r="AX139" s="3"/>
      <c r="BE139" s="3"/>
      <c r="BF139" s="3"/>
      <c r="BG139" s="3"/>
      <c r="BH139" s="3"/>
      <c r="BI139" s="3"/>
      <c r="BJ139" s="3"/>
      <c r="BK139" s="3"/>
    </row>
    <row r="140" spans="28:63" x14ac:dyDescent="0.25">
      <c r="AB140" s="3"/>
      <c r="AH140" s="3"/>
      <c r="AX140" s="3"/>
      <c r="BE140" s="3"/>
      <c r="BF140" s="3"/>
      <c r="BG140" s="3"/>
      <c r="BH140" s="3"/>
      <c r="BI140" s="3"/>
      <c r="BJ140" s="3"/>
      <c r="BK140" s="3"/>
    </row>
    <row r="141" spans="28:63" x14ac:dyDescent="0.25">
      <c r="AB141" s="3"/>
      <c r="AH141" s="3"/>
      <c r="AX141" s="3"/>
      <c r="BE141" s="3"/>
      <c r="BF141" s="3"/>
      <c r="BG141" s="3"/>
      <c r="BH141" s="3"/>
      <c r="BI141" s="3"/>
      <c r="BJ141" s="3"/>
      <c r="BK141" s="3"/>
    </row>
    <row r="142" spans="28:63" x14ac:dyDescent="0.25">
      <c r="AB142" s="3"/>
      <c r="AH142" s="3"/>
      <c r="AX142" s="3"/>
      <c r="BE142" s="3"/>
      <c r="BF142" s="3"/>
      <c r="BG142" s="3"/>
      <c r="BH142" s="3"/>
      <c r="BI142" s="3"/>
      <c r="BJ142" s="3"/>
      <c r="BK142" s="3"/>
    </row>
    <row r="143" spans="28:63" x14ac:dyDescent="0.25">
      <c r="AB143" s="3"/>
      <c r="AH143" s="3"/>
      <c r="AX143" s="3"/>
      <c r="BE143" s="3"/>
      <c r="BF143" s="3"/>
      <c r="BG143" s="3"/>
      <c r="BH143" s="3"/>
      <c r="BI143" s="3"/>
      <c r="BJ143" s="3"/>
      <c r="BK143" s="3"/>
    </row>
    <row r="144" spans="28:63" x14ac:dyDescent="0.25">
      <c r="AB144" s="3"/>
      <c r="AH144" s="3"/>
      <c r="AX144" s="3"/>
      <c r="BE144" s="3"/>
      <c r="BF144" s="3"/>
      <c r="BG144" s="3"/>
      <c r="BH144" s="3"/>
      <c r="BI144" s="3"/>
      <c r="BJ144" s="3"/>
      <c r="BK144" s="3"/>
    </row>
    <row r="145" spans="28:63" x14ac:dyDescent="0.25">
      <c r="AB145" s="3"/>
      <c r="AH145" s="3"/>
      <c r="AX145" s="3"/>
      <c r="BE145" s="3"/>
      <c r="BF145" s="3"/>
      <c r="BG145" s="3"/>
      <c r="BH145" s="3"/>
      <c r="BI145" s="3"/>
      <c r="BJ145" s="3"/>
      <c r="BK145" s="3"/>
    </row>
    <row r="146" spans="28:63" x14ac:dyDescent="0.25">
      <c r="AB146" s="3"/>
      <c r="AH146" s="3"/>
      <c r="AX146" s="3"/>
      <c r="BE146" s="3"/>
      <c r="BF146" s="3"/>
      <c r="BG146" s="3"/>
      <c r="BH146" s="3"/>
      <c r="BI146" s="3"/>
      <c r="BJ146" s="3"/>
      <c r="BK146" s="3"/>
    </row>
    <row r="147" spans="28:63" x14ac:dyDescent="0.25">
      <c r="AB147" s="3"/>
      <c r="AH147" s="3"/>
      <c r="AX147" s="3"/>
      <c r="BE147" s="3"/>
      <c r="BF147" s="3"/>
      <c r="BG147" s="3"/>
      <c r="BH147" s="3"/>
      <c r="BI147" s="3"/>
      <c r="BJ147" s="3"/>
      <c r="BK147" s="3"/>
    </row>
    <row r="148" spans="28:63" x14ac:dyDescent="0.25">
      <c r="AB148" s="3"/>
      <c r="AH148" s="3"/>
      <c r="AX148" s="3"/>
      <c r="BE148" s="3"/>
      <c r="BF148" s="3"/>
      <c r="BG148" s="3"/>
      <c r="BH148" s="3"/>
      <c r="BI148" s="3"/>
      <c r="BJ148" s="3"/>
      <c r="BK148" s="3"/>
    </row>
    <row r="149" spans="28:63" x14ac:dyDescent="0.25">
      <c r="AB149" s="3"/>
      <c r="AH149" s="3"/>
      <c r="AX149" s="3"/>
      <c r="BE149" s="3"/>
      <c r="BF149" s="3"/>
      <c r="BG149" s="3"/>
      <c r="BH149" s="3"/>
      <c r="BI149" s="3"/>
      <c r="BJ149" s="3"/>
      <c r="BK149" s="3"/>
    </row>
    <row r="150" spans="28:63" x14ac:dyDescent="0.25">
      <c r="AB150" s="3"/>
      <c r="AH150" s="3"/>
      <c r="AX150" s="3"/>
      <c r="BE150" s="3"/>
      <c r="BF150" s="3"/>
      <c r="BG150" s="3"/>
      <c r="BH150" s="3"/>
      <c r="BI150" s="3"/>
      <c r="BJ150" s="3"/>
      <c r="BK150" s="3"/>
    </row>
    <row r="151" spans="28:63" x14ac:dyDescent="0.25">
      <c r="AB151" s="3"/>
      <c r="AH151" s="3"/>
      <c r="AX151" s="3"/>
      <c r="BE151" s="3"/>
      <c r="BF151" s="3"/>
      <c r="BG151" s="3"/>
      <c r="BH151" s="3"/>
      <c r="BI151" s="3"/>
      <c r="BJ151" s="3"/>
      <c r="BK151" s="3"/>
    </row>
    <row r="152" spans="28:63" x14ac:dyDescent="0.25">
      <c r="AB152" s="3"/>
      <c r="AH152" s="3"/>
      <c r="AX152" s="3"/>
      <c r="BE152" s="3"/>
      <c r="BF152" s="3"/>
      <c r="BG152" s="3"/>
      <c r="BH152" s="3"/>
      <c r="BI152" s="3"/>
      <c r="BJ152" s="3"/>
      <c r="BK152" s="3"/>
    </row>
    <row r="153" spans="28:63" x14ac:dyDescent="0.25">
      <c r="AB153" s="3"/>
      <c r="AH153" s="3"/>
      <c r="AX153" s="3"/>
    </row>
    <row r="154" spans="28:63" x14ac:dyDescent="0.25">
      <c r="AB154" s="3"/>
      <c r="AH154" s="3"/>
      <c r="AX154" s="3"/>
    </row>
    <row r="155" spans="28:63" x14ac:dyDescent="0.25">
      <c r="AB155" s="3"/>
      <c r="AH155" s="3"/>
      <c r="AX155" s="3"/>
    </row>
    <row r="156" spans="28:63" x14ac:dyDescent="0.25">
      <c r="AB156" s="3"/>
      <c r="AH156" s="3"/>
      <c r="AX156" s="3"/>
    </row>
    <row r="157" spans="28:63" x14ac:dyDescent="0.25">
      <c r="AB157" s="3"/>
      <c r="AH157" s="3"/>
      <c r="AX157" s="3"/>
    </row>
    <row r="158" spans="28:63" x14ac:dyDescent="0.25">
      <c r="AB158" s="3"/>
      <c r="AH158" s="3"/>
      <c r="AX158" s="3"/>
    </row>
    <row r="159" spans="28:63" x14ac:dyDescent="0.25">
      <c r="AB159" s="3"/>
      <c r="AH159" s="3"/>
      <c r="AX159" s="3"/>
    </row>
    <row r="160" spans="28:63" x14ac:dyDescent="0.25">
      <c r="AB160" s="3"/>
      <c r="AH160" s="3"/>
      <c r="AX160" s="3"/>
    </row>
    <row r="161" spans="28:50" x14ac:dyDescent="0.25">
      <c r="AB161" s="3"/>
      <c r="AH161" s="3"/>
      <c r="AX161" s="3"/>
    </row>
    <row r="162" spans="28:50" x14ac:dyDescent="0.25">
      <c r="AB162" s="3"/>
      <c r="AH162" s="3"/>
      <c r="AX162" s="3"/>
    </row>
    <row r="163" spans="28:50" x14ac:dyDescent="0.25">
      <c r="AB163" s="3"/>
      <c r="AH163" s="3"/>
      <c r="AX163" s="3"/>
    </row>
    <row r="164" spans="28:50" x14ac:dyDescent="0.25">
      <c r="AB164" s="3"/>
      <c r="AH164" s="3"/>
      <c r="AX164" s="3"/>
    </row>
    <row r="165" spans="28:50" x14ac:dyDescent="0.25">
      <c r="AB165" s="3"/>
      <c r="AH165" s="3"/>
      <c r="AX165" s="3"/>
    </row>
    <row r="166" spans="28:50" x14ac:dyDescent="0.25">
      <c r="AB166" s="3"/>
      <c r="AH166" s="3"/>
      <c r="AX166" s="3"/>
    </row>
    <row r="167" spans="28:50" x14ac:dyDescent="0.25">
      <c r="AB167" s="3"/>
      <c r="AH167" s="3"/>
      <c r="AX167" s="3"/>
    </row>
    <row r="168" spans="28:50" x14ac:dyDescent="0.25">
      <c r="AB168" s="3"/>
      <c r="AH168" s="3"/>
      <c r="AX168" s="3"/>
    </row>
    <row r="169" spans="28:50" x14ac:dyDescent="0.25">
      <c r="AB169" s="3"/>
      <c r="AH169" s="3"/>
      <c r="AX169" s="3"/>
    </row>
    <row r="170" spans="28:50" x14ac:dyDescent="0.25">
      <c r="AB170" s="3"/>
      <c r="AH170" s="3"/>
      <c r="AX170" s="3"/>
    </row>
    <row r="171" spans="28:50" x14ac:dyDescent="0.25">
      <c r="AB171" s="3"/>
      <c r="AH171" s="3"/>
      <c r="AX171" s="3"/>
    </row>
    <row r="172" spans="28:50" x14ac:dyDescent="0.25">
      <c r="AB172" s="3"/>
      <c r="AH172" s="3"/>
      <c r="AX172" s="3"/>
    </row>
    <row r="173" spans="28:50" x14ac:dyDescent="0.25">
      <c r="AB173" s="3"/>
      <c r="AH173" s="3"/>
      <c r="AX173" s="3"/>
    </row>
    <row r="174" spans="28:50" x14ac:dyDescent="0.25">
      <c r="AB174" s="3"/>
      <c r="AH174" s="3"/>
      <c r="AX174" s="3"/>
    </row>
    <row r="175" spans="28:50" x14ac:dyDescent="0.25">
      <c r="AB175" s="3"/>
      <c r="AH175" s="3"/>
      <c r="AX175" s="3"/>
    </row>
    <row r="176" spans="28:50" x14ac:dyDescent="0.25">
      <c r="AB176" s="3"/>
      <c r="AH176" s="3"/>
      <c r="AX176" s="3"/>
    </row>
    <row r="177" spans="28:50" x14ac:dyDescent="0.25">
      <c r="AB177" s="3"/>
      <c r="AH177" s="3"/>
      <c r="AX177" s="3"/>
    </row>
    <row r="178" spans="28:50" x14ac:dyDescent="0.25">
      <c r="AB178" s="3"/>
      <c r="AH178" s="3"/>
      <c r="AX178" s="3"/>
    </row>
    <row r="179" spans="28:50" x14ac:dyDescent="0.25">
      <c r="AB179" s="3"/>
      <c r="AH179" s="3"/>
      <c r="AX179" s="3"/>
    </row>
    <row r="180" spans="28:50" x14ac:dyDescent="0.25">
      <c r="AB180" s="3"/>
      <c r="AH180" s="3"/>
      <c r="AX180" s="3"/>
    </row>
    <row r="181" spans="28:50" x14ac:dyDescent="0.25">
      <c r="AB181" s="3"/>
      <c r="AH181" s="3"/>
      <c r="AX181" s="3"/>
    </row>
    <row r="182" spans="28:50" x14ac:dyDescent="0.25">
      <c r="AB182" s="3"/>
      <c r="AH182" s="3"/>
      <c r="AX182" s="3"/>
    </row>
    <row r="183" spans="28:50" x14ac:dyDescent="0.25">
      <c r="AB183" s="3"/>
      <c r="AH183" s="3"/>
      <c r="AX183" s="3"/>
    </row>
    <row r="184" spans="28:50" x14ac:dyDescent="0.25">
      <c r="AB184" s="3"/>
      <c r="AH184" s="3"/>
      <c r="AX184" s="3"/>
    </row>
    <row r="188" spans="28:50" x14ac:dyDescent="0.25">
      <c r="AB188" s="3"/>
      <c r="AH188" s="3"/>
      <c r="AX188" s="3"/>
    </row>
    <row r="189" spans="28:50" x14ac:dyDescent="0.25">
      <c r="AB189" s="3"/>
      <c r="AH189" s="3"/>
      <c r="AX189" s="3"/>
    </row>
    <row r="190" spans="28:50" x14ac:dyDescent="0.25">
      <c r="AB190" s="3"/>
      <c r="AH190" s="3"/>
      <c r="AX190" s="3"/>
    </row>
    <row r="191" spans="28:50" x14ac:dyDescent="0.25">
      <c r="AB191" s="3"/>
      <c r="AH191" s="3"/>
      <c r="AX191" s="3"/>
    </row>
    <row r="192" spans="28:50" x14ac:dyDescent="0.25">
      <c r="AB192" s="3"/>
      <c r="AH192" s="3"/>
      <c r="AX192" s="3"/>
    </row>
    <row r="193" spans="28:50" x14ac:dyDescent="0.25">
      <c r="AB193" s="3"/>
      <c r="AH193" s="3"/>
      <c r="AX193" s="3"/>
    </row>
    <row r="194" spans="28:50" x14ac:dyDescent="0.25">
      <c r="AB194" s="3"/>
      <c r="AH194" s="3"/>
      <c r="AX194" s="3"/>
    </row>
    <row r="195" spans="28:50" x14ac:dyDescent="0.25">
      <c r="AB195" s="3"/>
      <c r="AH195" s="3"/>
      <c r="AX195" s="3"/>
    </row>
    <row r="196" spans="28:50" x14ac:dyDescent="0.25">
      <c r="AB196" s="3"/>
      <c r="AH196" s="3"/>
      <c r="AX196" s="3"/>
    </row>
    <row r="197" spans="28:50" x14ac:dyDescent="0.25">
      <c r="AB197" s="3"/>
      <c r="AH197" s="3"/>
      <c r="AX197" s="3"/>
    </row>
    <row r="198" spans="28:50" x14ac:dyDescent="0.25">
      <c r="AB198" s="3"/>
      <c r="AH198" s="3"/>
      <c r="AX198" s="3"/>
    </row>
    <row r="199" spans="28:50" x14ac:dyDescent="0.25">
      <c r="AB199" s="3"/>
      <c r="AH199" s="3"/>
      <c r="AX199" s="3"/>
    </row>
    <row r="200" spans="28:50" x14ac:dyDescent="0.25">
      <c r="AB200" s="3"/>
      <c r="AH200" s="3"/>
      <c r="AX200" s="3"/>
    </row>
    <row r="201" spans="28:50" x14ac:dyDescent="0.25">
      <c r="AB201" s="3"/>
      <c r="AH201" s="3"/>
      <c r="AX201" s="3"/>
    </row>
    <row r="202" spans="28:50" x14ac:dyDescent="0.25">
      <c r="AB202" s="3"/>
      <c r="AH202" s="3"/>
      <c r="AX202" s="3"/>
    </row>
    <row r="203" spans="28:50" x14ac:dyDescent="0.25">
      <c r="AB203" s="3"/>
      <c r="AH203" s="3"/>
      <c r="AX203" s="3"/>
    </row>
    <row r="204" spans="28:50" x14ac:dyDescent="0.25">
      <c r="AB204" s="3"/>
      <c r="AH204" s="3"/>
      <c r="AX204" s="3"/>
    </row>
    <row r="205" spans="28:50" x14ac:dyDescent="0.25">
      <c r="AB205" s="3"/>
      <c r="AH205" s="3"/>
      <c r="AX205" s="3"/>
    </row>
    <row r="206" spans="28:50" x14ac:dyDescent="0.25">
      <c r="AB206" s="3"/>
      <c r="AH206" s="3"/>
      <c r="AX206" s="3"/>
    </row>
    <row r="207" spans="28:50" x14ac:dyDescent="0.25">
      <c r="AB207" s="3"/>
      <c r="AH207" s="3"/>
      <c r="AX207" s="3"/>
    </row>
    <row r="208" spans="28:50" x14ac:dyDescent="0.25">
      <c r="AB208" s="3"/>
      <c r="AH208" s="3"/>
      <c r="AX208" s="3"/>
    </row>
    <row r="209" spans="28:50" x14ac:dyDescent="0.25">
      <c r="AB209" s="3"/>
      <c r="AH209" s="3"/>
      <c r="AX209" s="3"/>
    </row>
    <row r="210" spans="28:50" x14ac:dyDescent="0.25">
      <c r="AB210" s="3"/>
      <c r="AH210" s="3"/>
      <c r="AX210" s="3"/>
    </row>
    <row r="211" spans="28:50" x14ac:dyDescent="0.25">
      <c r="AB211" s="3"/>
      <c r="AH211" s="3"/>
      <c r="AX211" s="3"/>
    </row>
    <row r="212" spans="28:50" x14ac:dyDescent="0.25">
      <c r="AB212" s="3"/>
      <c r="AH212" s="3"/>
      <c r="AX212" s="3"/>
    </row>
    <row r="213" spans="28:50" x14ac:dyDescent="0.25">
      <c r="AB213" s="3"/>
      <c r="AH213" s="3"/>
      <c r="AX213" s="3"/>
    </row>
    <row r="214" spans="28:50" x14ac:dyDescent="0.25">
      <c r="AB214" s="3"/>
      <c r="AH214" s="3"/>
      <c r="AX214" s="3"/>
    </row>
    <row r="215" spans="28:50" x14ac:dyDescent="0.25">
      <c r="AB215" s="3"/>
      <c r="AH215" s="3"/>
      <c r="AX215" s="3"/>
    </row>
    <row r="216" spans="28:50" x14ac:dyDescent="0.25">
      <c r="AB216" s="3"/>
      <c r="AH216" s="3"/>
      <c r="AX216" s="3"/>
    </row>
    <row r="217" spans="28:50" x14ac:dyDescent="0.25">
      <c r="AB217" s="3"/>
      <c r="AH217" s="3"/>
      <c r="AX217" s="3"/>
    </row>
    <row r="218" spans="28:50" x14ac:dyDescent="0.25">
      <c r="AB218" s="3"/>
      <c r="AH218" s="3"/>
      <c r="AX218" s="3"/>
    </row>
    <row r="219" spans="28:50" x14ac:dyDescent="0.25">
      <c r="AB219" s="3"/>
      <c r="AH219" s="3"/>
      <c r="AX219" s="3"/>
    </row>
    <row r="220" spans="28:50" x14ac:dyDescent="0.25">
      <c r="AB220" s="3"/>
      <c r="AH220" s="3"/>
      <c r="AX220" s="3"/>
    </row>
    <row r="221" spans="28:50" x14ac:dyDescent="0.25">
      <c r="AB221" s="3"/>
      <c r="AH221" s="3"/>
      <c r="AX221" s="3"/>
    </row>
  </sheetData>
  <sortState xmlns:xlrd2="http://schemas.microsoft.com/office/spreadsheetml/2017/richdata2" ref="AJ11:AN55">
    <sortCondition ref="AJ11:AJ55"/>
  </sortState>
  <pageMargins left="0.7" right="0.7" top="0.75" bottom="0.75" header="0.3" footer="0.3"/>
  <pageSetup scale="56" fitToWidth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2CC7B-C940-46A8-9443-5632AAB440F0}">
  <sheetPr>
    <pageSetUpPr fitToPage="1"/>
  </sheetPr>
  <dimension ref="A1:V76"/>
  <sheetViews>
    <sheetView zoomScale="80" zoomScaleNormal="80" workbookViewId="0"/>
  </sheetViews>
  <sheetFormatPr defaultRowHeight="15" x14ac:dyDescent="0.25"/>
  <cols>
    <col min="1" max="1" width="11.7109375" customWidth="1"/>
    <col min="2" max="2" width="16.140625" customWidth="1"/>
    <col min="3" max="3" width="2.7109375" customWidth="1"/>
    <col min="4" max="7" width="9.7109375" customWidth="1"/>
    <col min="8" max="8" width="10.85546875" customWidth="1"/>
    <col min="9" max="9" width="9.7109375" customWidth="1"/>
    <col min="10" max="10" width="9.7109375" style="3" customWidth="1"/>
    <col min="11" max="11" width="12" style="3" customWidth="1"/>
    <col min="12" max="12" width="12.42578125" style="3" customWidth="1"/>
    <col min="13" max="13" width="23.42578125" style="3" customWidth="1"/>
    <col min="14" max="14" width="11.7109375" style="3" customWidth="1"/>
    <col min="15" max="15" width="13" style="3" customWidth="1"/>
    <col min="16" max="16" width="4.140625" style="3" customWidth="1"/>
    <col min="17" max="17" width="11.5703125" style="3" customWidth="1"/>
    <col min="18" max="18" width="13.28515625" style="3" customWidth="1"/>
    <col min="19" max="19" width="4.42578125" style="3" customWidth="1"/>
    <col min="20" max="20" width="12" style="3" customWidth="1"/>
    <col min="21" max="21" width="13.5703125" style="3" customWidth="1"/>
    <col min="22" max="22" width="9.140625" style="3"/>
  </cols>
  <sheetData>
    <row r="1" spans="1:22" ht="15" customHeight="1" x14ac:dyDescent="0.25">
      <c r="B1" s="1" t="s">
        <v>455</v>
      </c>
      <c r="C1" s="1"/>
    </row>
    <row r="2" spans="1:22" ht="15" customHeight="1" x14ac:dyDescent="0.25">
      <c r="D2" s="1"/>
      <c r="G2" s="181"/>
    </row>
    <row r="3" spans="1:22" ht="15" customHeight="1" x14ac:dyDescent="0.25">
      <c r="C3" s="74"/>
      <c r="D3" s="204" t="s">
        <v>429</v>
      </c>
      <c r="E3" s="204" t="s">
        <v>430</v>
      </c>
      <c r="F3" s="204" t="s">
        <v>431</v>
      </c>
      <c r="G3" s="204" t="s">
        <v>432</v>
      </c>
      <c r="H3" s="204" t="s">
        <v>433</v>
      </c>
      <c r="I3" s="204" t="s">
        <v>434</v>
      </c>
      <c r="J3" s="36"/>
      <c r="K3" s="299" t="s">
        <v>556</v>
      </c>
      <c r="L3" s="299"/>
      <c r="N3" s="277" t="s">
        <v>553</v>
      </c>
      <c r="O3" s="278"/>
      <c r="P3" s="35"/>
      <c r="Q3" s="277" t="s">
        <v>554</v>
      </c>
      <c r="R3" s="278"/>
      <c r="S3" s="166"/>
      <c r="T3" s="309" t="s">
        <v>555</v>
      </c>
      <c r="U3" s="310"/>
      <c r="V3" s="66"/>
    </row>
    <row r="4" spans="1:22" ht="15" customHeight="1" x14ac:dyDescent="0.25">
      <c r="B4" s="74" t="s">
        <v>435</v>
      </c>
      <c r="C4" s="74"/>
      <c r="D4" s="204">
        <v>7</v>
      </c>
      <c r="E4" s="185">
        <v>18</v>
      </c>
      <c r="F4" s="185">
        <v>6</v>
      </c>
      <c r="G4" s="185">
        <v>11</v>
      </c>
      <c r="H4" s="185">
        <v>7</v>
      </c>
      <c r="I4" s="185">
        <v>3</v>
      </c>
      <c r="J4" s="174"/>
      <c r="K4" s="279">
        <f>SUM(D4:I4)</f>
        <v>52</v>
      </c>
      <c r="L4" s="279"/>
      <c r="N4" s="279">
        <v>37</v>
      </c>
      <c r="O4" s="278"/>
      <c r="P4" s="35"/>
      <c r="Q4" s="279">
        <v>214</v>
      </c>
      <c r="R4" s="278"/>
      <c r="S4" s="166"/>
      <c r="T4" s="311"/>
      <c r="U4" s="310"/>
      <c r="V4" s="66"/>
    </row>
    <row r="5" spans="1:22" ht="15" customHeight="1" x14ac:dyDescent="0.25">
      <c r="B5" s="74" t="s">
        <v>154</v>
      </c>
      <c r="C5" s="74"/>
      <c r="D5" s="74"/>
      <c r="E5" s="74"/>
      <c r="F5" s="74"/>
      <c r="G5" s="74"/>
      <c r="H5" s="74"/>
      <c r="I5" s="74"/>
      <c r="J5" s="35"/>
      <c r="K5" s="278"/>
      <c r="L5" s="278"/>
      <c r="M5" s="35"/>
      <c r="N5" s="278"/>
      <c r="O5" s="278"/>
      <c r="P5" s="35"/>
      <c r="Q5" s="278"/>
      <c r="R5" s="278"/>
      <c r="S5" s="166"/>
      <c r="T5" s="311"/>
      <c r="U5" s="310"/>
      <c r="V5" s="66"/>
    </row>
    <row r="6" spans="1:22" ht="15" customHeight="1" x14ac:dyDescent="0.35">
      <c r="A6" s="205"/>
      <c r="B6" s="206" t="s">
        <v>177</v>
      </c>
      <c r="C6" s="206"/>
      <c r="D6" s="207">
        <v>57.037142857142854</v>
      </c>
      <c r="E6" s="207">
        <v>56.220555555555549</v>
      </c>
      <c r="F6" s="207">
        <v>53.108333333333327</v>
      </c>
      <c r="G6" s="207">
        <v>54.699999999999996</v>
      </c>
      <c r="H6" s="207">
        <v>53.034285714285716</v>
      </c>
      <c r="I6" s="207">
        <v>53.643333333333338</v>
      </c>
      <c r="J6" s="315"/>
      <c r="K6" s="290">
        <v>55.025752599890524</v>
      </c>
      <c r="L6" s="290"/>
      <c r="M6" s="37" t="s">
        <v>177</v>
      </c>
      <c r="N6" s="280">
        <v>58.38</v>
      </c>
      <c r="O6" s="280"/>
      <c r="P6" s="38"/>
      <c r="Q6" s="280">
        <v>59.88</v>
      </c>
      <c r="R6" s="280"/>
      <c r="S6" s="167"/>
      <c r="T6" s="280">
        <v>69.989999999999995</v>
      </c>
      <c r="U6" s="310"/>
      <c r="V6" s="66"/>
    </row>
    <row r="7" spans="1:22" ht="15" customHeight="1" x14ac:dyDescent="0.35">
      <c r="A7" s="205"/>
      <c r="B7" s="209" t="s">
        <v>178</v>
      </c>
      <c r="C7" s="209"/>
      <c r="D7" s="207">
        <v>1.1945714285714288</v>
      </c>
      <c r="E7" s="207">
        <v>1.1307222222222222</v>
      </c>
      <c r="F7" s="207">
        <v>0.95833333333333337</v>
      </c>
      <c r="G7" s="207">
        <v>0.99636363636363645</v>
      </c>
      <c r="H7" s="207">
        <v>1.0231428571428574</v>
      </c>
      <c r="I7" s="207">
        <v>1.32</v>
      </c>
      <c r="J7" s="315"/>
      <c r="K7" s="290">
        <v>1.0891402323729913</v>
      </c>
      <c r="L7" s="290"/>
      <c r="M7" s="40" t="s">
        <v>178</v>
      </c>
      <c r="N7" s="281">
        <v>1.0900000000000001</v>
      </c>
      <c r="O7" s="280"/>
      <c r="P7" s="38"/>
      <c r="Q7" s="280">
        <v>1.03</v>
      </c>
      <c r="R7" s="280"/>
      <c r="S7" s="167"/>
      <c r="T7" s="280">
        <v>0.7</v>
      </c>
      <c r="U7" s="310"/>
      <c r="V7" s="66"/>
    </row>
    <row r="8" spans="1:22" ht="15" customHeight="1" x14ac:dyDescent="0.35">
      <c r="A8" s="205"/>
      <c r="B8" s="210" t="s">
        <v>179</v>
      </c>
      <c r="C8" s="210"/>
      <c r="D8" s="207">
        <v>19.45</v>
      </c>
      <c r="E8" s="207">
        <v>21.071111111111112</v>
      </c>
      <c r="F8" s="207">
        <v>24.301666666666666</v>
      </c>
      <c r="G8" s="207">
        <v>21.969090909090909</v>
      </c>
      <c r="H8" s="207">
        <v>23.368571428571425</v>
      </c>
      <c r="I8" s="207">
        <v>22.333333333333332</v>
      </c>
      <c r="J8" s="315"/>
      <c r="K8" s="290">
        <v>21.82713402497885</v>
      </c>
      <c r="L8" s="290"/>
      <c r="M8" s="41" t="s">
        <v>179</v>
      </c>
      <c r="N8" s="282">
        <v>19.489999999999998</v>
      </c>
      <c r="O8" s="280"/>
      <c r="P8" s="38"/>
      <c r="Q8" s="280">
        <v>19.149999999999999</v>
      </c>
      <c r="R8" s="280"/>
      <c r="S8" s="167"/>
      <c r="T8" s="280">
        <v>12.96</v>
      </c>
      <c r="U8" s="301"/>
    </row>
    <row r="9" spans="1:22" ht="15" customHeight="1" x14ac:dyDescent="0.35">
      <c r="A9" s="205"/>
      <c r="B9" s="211" t="s">
        <v>180</v>
      </c>
      <c r="C9" s="211"/>
      <c r="D9" s="207">
        <v>7.6371428571428561</v>
      </c>
      <c r="E9" s="207">
        <v>8.3442361111111083</v>
      </c>
      <c r="F9" s="207">
        <v>8.08</v>
      </c>
      <c r="G9" s="207">
        <v>9.173636363636362</v>
      </c>
      <c r="H9" s="207">
        <v>8.9285714285714288</v>
      </c>
      <c r="I9" s="207">
        <v>10.18</v>
      </c>
      <c r="J9" s="315"/>
      <c r="K9" s="290">
        <v>8.5936178751803745</v>
      </c>
      <c r="L9" s="290"/>
      <c r="M9" s="43" t="s">
        <v>180</v>
      </c>
      <c r="N9" s="283">
        <v>8.83043145441893</v>
      </c>
      <c r="O9" s="280"/>
      <c r="P9" s="38"/>
      <c r="Q9" s="280">
        <v>8.1999999999999993</v>
      </c>
      <c r="R9" s="280"/>
      <c r="S9" s="167"/>
      <c r="T9" s="280">
        <v>5.36</v>
      </c>
      <c r="U9" s="301"/>
    </row>
    <row r="10" spans="1:22" ht="15" customHeight="1" x14ac:dyDescent="0.25">
      <c r="A10" s="205"/>
      <c r="B10" s="212" t="s">
        <v>155</v>
      </c>
      <c r="C10" s="212"/>
      <c r="D10" s="207">
        <v>0.10314285714285713</v>
      </c>
      <c r="E10" s="207">
        <v>8.872222222222223E-2</v>
      </c>
      <c r="F10" s="207">
        <v>9.0000000000000011E-2</v>
      </c>
      <c r="G10" s="207">
        <v>0.1081818181818182</v>
      </c>
      <c r="H10" s="207">
        <v>0.10171428571428574</v>
      </c>
      <c r="I10" s="207">
        <v>0.14333333333333334</v>
      </c>
      <c r="J10" s="315"/>
      <c r="K10" s="290">
        <v>0.10044990545852615</v>
      </c>
      <c r="L10" s="290"/>
      <c r="M10" s="45" t="s">
        <v>155</v>
      </c>
      <c r="N10" s="284">
        <v>0.12</v>
      </c>
      <c r="O10" s="280"/>
      <c r="P10" s="38"/>
      <c r="Q10" s="280">
        <v>0.12</v>
      </c>
      <c r="R10" s="280"/>
      <c r="S10" s="167"/>
      <c r="T10" s="280">
        <v>0.06</v>
      </c>
      <c r="U10" s="301"/>
    </row>
    <row r="11" spans="1:22" ht="15" customHeight="1" x14ac:dyDescent="0.25">
      <c r="A11" s="205"/>
      <c r="B11" s="213" t="s">
        <v>156</v>
      </c>
      <c r="C11" s="213"/>
      <c r="D11" s="207">
        <v>2.56</v>
      </c>
      <c r="E11" s="207">
        <v>2.6261111111111108</v>
      </c>
      <c r="F11" s="207">
        <v>2.5150000000000001</v>
      </c>
      <c r="G11" s="207">
        <v>3.2072727272727279</v>
      </c>
      <c r="H11" s="207">
        <v>3.2328571428571431</v>
      </c>
      <c r="I11" s="207">
        <v>3.0233333333333334</v>
      </c>
      <c r="J11" s="315"/>
      <c r="K11" s="290">
        <v>2.8349064536995567</v>
      </c>
      <c r="L11" s="290"/>
      <c r="M11" s="46" t="s">
        <v>156</v>
      </c>
      <c r="N11" s="285">
        <v>2.84</v>
      </c>
      <c r="O11" s="280"/>
      <c r="P11" s="38"/>
      <c r="Q11" s="280">
        <v>2.34</v>
      </c>
      <c r="R11" s="280"/>
      <c r="S11" s="167"/>
      <c r="T11" s="280">
        <v>2.36</v>
      </c>
      <c r="U11" s="301"/>
    </row>
    <row r="12" spans="1:22" ht="15" customHeight="1" x14ac:dyDescent="0.25">
      <c r="A12" s="205"/>
      <c r="B12" s="214" t="s">
        <v>157</v>
      </c>
      <c r="C12" s="214"/>
      <c r="D12" s="207">
        <v>0.8371428571428573</v>
      </c>
      <c r="E12" s="207">
        <v>0.9705555555555555</v>
      </c>
      <c r="F12" s="207">
        <v>0.49333333333333335</v>
      </c>
      <c r="G12" s="207">
        <v>1.4736363636363634</v>
      </c>
      <c r="H12" s="207">
        <v>1.1942857142857144</v>
      </c>
      <c r="I12" s="207">
        <v>1.2766666666666666</v>
      </c>
      <c r="J12" s="315"/>
      <c r="K12" s="290">
        <v>1.0506141463900083</v>
      </c>
      <c r="L12" s="290"/>
      <c r="M12" s="47" t="s">
        <v>157</v>
      </c>
      <c r="N12" s="286">
        <v>1.56</v>
      </c>
      <c r="O12" s="280"/>
      <c r="P12" s="38"/>
      <c r="Q12" s="280">
        <v>1.03</v>
      </c>
      <c r="R12" s="280"/>
      <c r="S12" s="167"/>
      <c r="T12" s="280">
        <v>1.67</v>
      </c>
      <c r="U12" s="301"/>
    </row>
    <row r="13" spans="1:22" ht="15" customHeight="1" x14ac:dyDescent="0.35">
      <c r="A13" s="205"/>
      <c r="B13" s="215" t="s">
        <v>181</v>
      </c>
      <c r="C13" s="215"/>
      <c r="D13" s="207">
        <v>1.9314285714285713</v>
      </c>
      <c r="E13" s="207">
        <v>1.723888888888889</v>
      </c>
      <c r="F13" s="207">
        <v>0.94333333333333336</v>
      </c>
      <c r="G13" s="207">
        <v>1.979090909090909</v>
      </c>
      <c r="H13" s="207">
        <v>2.0414285714285714</v>
      </c>
      <c r="I13" s="207">
        <v>2.2333333333333329</v>
      </c>
      <c r="J13" s="315"/>
      <c r="K13" s="290">
        <v>1.7900431656466138</v>
      </c>
      <c r="L13" s="290"/>
      <c r="M13" s="48" t="s">
        <v>181</v>
      </c>
      <c r="N13" s="287">
        <v>2.31</v>
      </c>
      <c r="O13" s="280"/>
      <c r="P13" s="38"/>
      <c r="Q13" s="280">
        <v>2.1</v>
      </c>
      <c r="R13" s="280"/>
      <c r="S13" s="167"/>
      <c r="T13" s="280">
        <v>2.95</v>
      </c>
      <c r="U13" s="301"/>
    </row>
    <row r="14" spans="1:22" ht="15" customHeight="1" x14ac:dyDescent="0.35">
      <c r="A14" s="205"/>
      <c r="B14" s="216" t="s">
        <v>182</v>
      </c>
      <c r="C14" s="216"/>
      <c r="D14" s="207">
        <v>3.9471428571428571</v>
      </c>
      <c r="E14" s="207">
        <v>4.16</v>
      </c>
      <c r="F14" s="207">
        <v>5.1916666666666673</v>
      </c>
      <c r="G14" s="207">
        <v>3.7572727272727273</v>
      </c>
      <c r="H14" s="207">
        <v>3.8600000000000003</v>
      </c>
      <c r="I14" s="207">
        <v>3.276666666666666</v>
      </c>
      <c r="J14" s="315"/>
      <c r="K14" s="290">
        <v>4.0695301537542932</v>
      </c>
      <c r="L14" s="290"/>
      <c r="M14" s="49" t="s">
        <v>182</v>
      </c>
      <c r="N14" s="281">
        <v>3.17</v>
      </c>
      <c r="O14" s="280"/>
      <c r="P14" s="38"/>
      <c r="Q14" s="280">
        <v>3.5</v>
      </c>
      <c r="R14" s="280"/>
      <c r="S14" s="167"/>
      <c r="T14" s="280">
        <v>2.41</v>
      </c>
      <c r="U14" s="301"/>
    </row>
    <row r="15" spans="1:22" ht="15" customHeight="1" x14ac:dyDescent="0.35">
      <c r="A15" s="205"/>
      <c r="B15" s="209" t="s">
        <v>183</v>
      </c>
      <c r="C15" s="209"/>
      <c r="D15" s="207">
        <v>0.19928571428571429</v>
      </c>
      <c r="E15" s="207">
        <v>0.18711111111111112</v>
      </c>
      <c r="F15" s="207">
        <v>0.125</v>
      </c>
      <c r="G15" s="207">
        <v>0.23</v>
      </c>
      <c r="H15" s="207">
        <v>0.25485714285714284</v>
      </c>
      <c r="I15" s="207">
        <v>9.3333333333333338E-2</v>
      </c>
      <c r="J15" s="315"/>
      <c r="K15" s="290">
        <v>0.193044608648057</v>
      </c>
      <c r="L15" s="290"/>
      <c r="M15" s="40" t="s">
        <v>183</v>
      </c>
      <c r="N15" s="288" t="s">
        <v>153</v>
      </c>
      <c r="O15" s="280"/>
      <c r="P15" s="38"/>
      <c r="Q15" s="288" t="s">
        <v>153</v>
      </c>
      <c r="R15" s="280"/>
      <c r="S15" s="167"/>
      <c r="T15" s="312">
        <v>0.2</v>
      </c>
      <c r="U15" s="301"/>
    </row>
    <row r="16" spans="1:22" ht="15" customHeight="1" x14ac:dyDescent="0.35">
      <c r="A16" s="21"/>
      <c r="B16" s="217" t="s">
        <v>158</v>
      </c>
      <c r="C16" s="217"/>
      <c r="D16" s="218">
        <v>3.5371428571428574</v>
      </c>
      <c r="E16" s="218">
        <v>2.9611111111111112</v>
      </c>
      <c r="F16" s="218">
        <v>3.6966666666666668</v>
      </c>
      <c r="G16" s="218">
        <v>2.770909090909091</v>
      </c>
      <c r="H16" s="218">
        <v>2.7857142857142856</v>
      </c>
      <c r="I16" s="218">
        <v>2.0066666666666664</v>
      </c>
      <c r="J16" s="316"/>
      <c r="K16" s="290">
        <v>2.9999691496243228</v>
      </c>
      <c r="L16" s="290"/>
      <c r="M16" s="37" t="s">
        <v>451</v>
      </c>
      <c r="N16" s="289">
        <v>2.21</v>
      </c>
      <c r="O16" s="280"/>
      <c r="P16" s="38"/>
      <c r="Q16" s="280">
        <v>2.5499999999999998</v>
      </c>
      <c r="R16" s="280"/>
      <c r="S16" s="167"/>
      <c r="T16" s="280">
        <v>1.43</v>
      </c>
      <c r="U16" s="301"/>
    </row>
    <row r="17" spans="1:21" ht="15" customHeight="1" x14ac:dyDescent="0.25">
      <c r="B17" s="211" t="s">
        <v>160</v>
      </c>
      <c r="C17" s="211"/>
      <c r="D17" s="206">
        <f>SUM(D6:D16)</f>
        <v>98.434142857142831</v>
      </c>
      <c r="E17" s="206">
        <f t="shared" ref="E17:K17" si="0">SUM(E6:E16)</f>
        <v>99.484124999999992</v>
      </c>
      <c r="F17" s="206">
        <f t="shared" si="0"/>
        <v>99.50333333333333</v>
      </c>
      <c r="G17" s="206">
        <f t="shared" si="0"/>
        <v>100.36545454545453</v>
      </c>
      <c r="H17" s="206">
        <f t="shared" si="0"/>
        <v>99.825428571428574</v>
      </c>
      <c r="I17" s="206">
        <f t="shared" si="0"/>
        <v>99.529999999999987</v>
      </c>
      <c r="J17" s="37"/>
      <c r="K17" s="290">
        <f t="shared" si="0"/>
        <v>99.574202315644101</v>
      </c>
      <c r="L17" s="290"/>
      <c r="M17" s="34"/>
      <c r="N17" s="280">
        <f>SUM(N6:N16)</f>
        <v>100.00043145441894</v>
      </c>
      <c r="O17" s="290"/>
      <c r="P17" s="37"/>
      <c r="Q17" s="280">
        <f>SUM(Q6:Q16)</f>
        <v>99.9</v>
      </c>
      <c r="R17" s="290"/>
      <c r="S17" s="197"/>
      <c r="T17" s="280">
        <f>SUM(T6:T16)</f>
        <v>100.09000000000002</v>
      </c>
      <c r="U17" s="301"/>
    </row>
    <row r="18" spans="1:21" ht="15" customHeight="1" x14ac:dyDescent="0.25">
      <c r="B18" s="211" t="s">
        <v>175</v>
      </c>
      <c r="C18" s="211"/>
      <c r="D18" s="208">
        <v>6.87199391716611</v>
      </c>
      <c r="E18" s="208">
        <v>7.5082450166979759</v>
      </c>
      <c r="F18" s="208">
        <v>7.2704821540388229</v>
      </c>
      <c r="G18" s="208">
        <v>8.254549439289578</v>
      </c>
      <c r="H18" s="208">
        <v>8.0340370337239477</v>
      </c>
      <c r="I18" s="208">
        <v>9.1600876643706943</v>
      </c>
      <c r="J18" s="38"/>
      <c r="K18" s="290">
        <v>7.732641757441578</v>
      </c>
      <c r="L18" s="290"/>
      <c r="M18" s="211" t="s">
        <v>175</v>
      </c>
      <c r="N18" s="283">
        <v>7.95</v>
      </c>
      <c r="O18" s="280"/>
      <c r="P18" s="38"/>
      <c r="Q18" s="280">
        <v>7.39</v>
      </c>
      <c r="R18" s="280"/>
      <c r="S18" s="167"/>
      <c r="T18" s="280">
        <v>4.82</v>
      </c>
      <c r="U18" s="301"/>
    </row>
    <row r="19" spans="1:21" ht="15" customHeight="1" x14ac:dyDescent="0.35">
      <c r="A19" s="219"/>
      <c r="C19" s="217"/>
      <c r="D19" s="220"/>
      <c r="E19" s="221"/>
      <c r="F19" s="220"/>
      <c r="G19" s="220"/>
      <c r="H19" s="220"/>
      <c r="I19" s="211" t="s">
        <v>526</v>
      </c>
      <c r="J19" s="43"/>
      <c r="K19" s="290">
        <v>1.29</v>
      </c>
      <c r="L19" s="290"/>
      <c r="M19" s="43" t="s">
        <v>452</v>
      </c>
      <c r="N19" s="289">
        <v>1.44</v>
      </c>
      <c r="O19" s="291"/>
      <c r="P19" s="55"/>
      <c r="Q19" s="307">
        <v>2.4900000000000002</v>
      </c>
      <c r="R19" s="291"/>
      <c r="S19" s="168"/>
      <c r="T19" s="307">
        <v>0.45</v>
      </c>
      <c r="U19" s="313"/>
    </row>
    <row r="20" spans="1:21" ht="15" customHeight="1" x14ac:dyDescent="0.25">
      <c r="A20" s="219"/>
      <c r="C20" s="217"/>
      <c r="D20" s="220"/>
      <c r="E20" s="221"/>
      <c r="F20" s="220"/>
      <c r="G20" s="220"/>
      <c r="H20" s="220"/>
      <c r="I20" s="211" t="s">
        <v>527</v>
      </c>
      <c r="J20" s="43"/>
      <c r="K20" s="290">
        <v>6.57</v>
      </c>
      <c r="L20" s="290"/>
      <c r="M20" s="43" t="s">
        <v>436</v>
      </c>
      <c r="N20" s="289">
        <v>6.65</v>
      </c>
      <c r="O20" s="291"/>
      <c r="P20" s="55"/>
      <c r="Q20" s="307">
        <v>5.15</v>
      </c>
      <c r="R20" s="291"/>
      <c r="S20" s="168"/>
      <c r="T20" s="307">
        <v>4.42</v>
      </c>
      <c r="U20" s="313"/>
    </row>
    <row r="21" spans="1:21" ht="15" customHeight="1" x14ac:dyDescent="0.25">
      <c r="A21" s="219"/>
      <c r="B21" s="217"/>
      <c r="C21" s="217"/>
      <c r="D21" s="220"/>
      <c r="E21" s="221"/>
      <c r="F21" s="220"/>
      <c r="G21" s="220"/>
      <c r="H21" s="220"/>
      <c r="I21" s="220"/>
      <c r="J21" s="55"/>
      <c r="K21" s="300"/>
      <c r="L21" s="301"/>
      <c r="M21" s="43" t="s">
        <v>528</v>
      </c>
      <c r="N21" s="292" t="s">
        <v>548</v>
      </c>
      <c r="O21" s="291"/>
      <c r="P21" s="55"/>
      <c r="Q21" s="308">
        <v>0.3</v>
      </c>
      <c r="R21" s="291"/>
      <c r="S21" s="169"/>
      <c r="T21" s="308">
        <v>0.08</v>
      </c>
      <c r="U21" s="313"/>
    </row>
    <row r="22" spans="1:21" ht="15" customHeight="1" x14ac:dyDescent="0.25">
      <c r="A22" s="219"/>
      <c r="B22" s="217"/>
      <c r="C22" s="217"/>
      <c r="D22" s="220"/>
      <c r="E22" s="221"/>
      <c r="F22" s="220"/>
      <c r="G22" s="220"/>
      <c r="H22" s="220"/>
      <c r="I22" s="220"/>
      <c r="J22" s="55"/>
      <c r="K22" s="300"/>
      <c r="L22" s="301"/>
      <c r="M22" s="226"/>
      <c r="N22" s="292"/>
      <c r="O22" s="291"/>
      <c r="P22" s="55"/>
      <c r="Q22" s="308"/>
      <c r="R22" s="291"/>
      <c r="S22" s="169"/>
      <c r="T22" s="308"/>
      <c r="U22" s="313"/>
    </row>
    <row r="23" spans="1:21" ht="15" customHeight="1" x14ac:dyDescent="0.25">
      <c r="C23" s="74"/>
      <c r="E23" s="16"/>
      <c r="F23" s="16"/>
      <c r="G23" s="16"/>
      <c r="H23" s="16"/>
      <c r="I23" s="16"/>
      <c r="J23" s="74" t="s">
        <v>551</v>
      </c>
      <c r="K23" s="278" t="s">
        <v>530</v>
      </c>
      <c r="L23" s="278" t="s">
        <v>529</v>
      </c>
      <c r="M23" s="227"/>
      <c r="N23" s="278" t="s">
        <v>530</v>
      </c>
      <c r="O23" s="278" t="s">
        <v>549</v>
      </c>
      <c r="P23" s="35"/>
      <c r="Q23" s="278" t="s">
        <v>530</v>
      </c>
      <c r="R23" s="278" t="s">
        <v>531</v>
      </c>
      <c r="S23" s="276"/>
      <c r="T23" s="278" t="s">
        <v>530</v>
      </c>
      <c r="U23" s="278" t="s">
        <v>532</v>
      </c>
    </row>
    <row r="24" spans="1:21" ht="15" customHeight="1" x14ac:dyDescent="0.25">
      <c r="A24" s="30"/>
      <c r="B24" s="206" t="s">
        <v>161</v>
      </c>
      <c r="C24" s="206"/>
      <c r="D24" s="96">
        <v>94.927424244225421</v>
      </c>
      <c r="E24" s="96">
        <v>93.568370734052664</v>
      </c>
      <c r="F24" s="96">
        <v>88.388671604116382</v>
      </c>
      <c r="G24" s="96">
        <v>91.037696596488303</v>
      </c>
      <c r="H24" s="96">
        <v>88.265433493027714</v>
      </c>
      <c r="I24" s="96">
        <v>89.279076863332492</v>
      </c>
      <c r="J24" s="317"/>
      <c r="K24" s="302">
        <v>91.579849546293616</v>
      </c>
      <c r="L24" s="302">
        <v>91.579849546293616</v>
      </c>
      <c r="N24" s="293">
        <v>97.162353332778565</v>
      </c>
      <c r="O24" s="293">
        <v>97.162353332778565</v>
      </c>
      <c r="P24" s="228"/>
      <c r="Q24" s="297">
        <v>99.658816676375139</v>
      </c>
      <c r="R24" s="297">
        <v>99.658816676375139</v>
      </c>
      <c r="S24" s="57"/>
      <c r="T24" s="314">
        <v>116.48497961221602</v>
      </c>
      <c r="U24" s="314">
        <v>116.48497961221602</v>
      </c>
    </row>
    <row r="25" spans="1:21" ht="15" customHeight="1" x14ac:dyDescent="0.25">
      <c r="A25" s="30"/>
      <c r="B25" s="209" t="s">
        <v>162</v>
      </c>
      <c r="C25" s="209"/>
      <c r="D25" s="96">
        <v>1.4957196160712047</v>
      </c>
      <c r="E25" s="96">
        <v>1.4157741995620443</v>
      </c>
      <c r="F25" s="96">
        <v>1.1999265436272422</v>
      </c>
      <c r="G25" s="96">
        <v>1.2475441819593274</v>
      </c>
      <c r="H25" s="96">
        <v>1.2810743709999965</v>
      </c>
      <c r="I25" s="96">
        <v>1.6527683870483061</v>
      </c>
      <c r="J25" s="317"/>
      <c r="K25" s="302">
        <v>1.3637095038852467</v>
      </c>
      <c r="L25" s="302">
        <v>1.3637095038852467</v>
      </c>
      <c r="N25" s="293">
        <v>1.3647860165777679</v>
      </c>
      <c r="O25" s="293">
        <v>1.3647860165777679</v>
      </c>
      <c r="P25" s="228"/>
      <c r="Q25" s="297">
        <v>1.2896601808028449</v>
      </c>
      <c r="R25" s="297">
        <v>1.2896601808028449</v>
      </c>
      <c r="S25" s="57"/>
      <c r="T25" s="314">
        <v>0.87646808404076826</v>
      </c>
      <c r="U25" s="314">
        <v>0.87646808404076826</v>
      </c>
    </row>
    <row r="26" spans="1:21" ht="15" customHeight="1" x14ac:dyDescent="0.25">
      <c r="A26" s="30"/>
      <c r="B26" s="210" t="s">
        <v>163</v>
      </c>
      <c r="C26" s="210"/>
      <c r="D26" s="96">
        <v>38.151842371102681</v>
      </c>
      <c r="E26" s="96">
        <v>41.331707439336832</v>
      </c>
      <c r="F26" s="96">
        <v>47.668553008830173</v>
      </c>
      <c r="G26" s="96">
        <v>43.093125624681811</v>
      </c>
      <c r="H26" s="96">
        <v>45.838254682812895</v>
      </c>
      <c r="I26" s="96">
        <v>43.807599637770004</v>
      </c>
      <c r="J26" s="317"/>
      <c r="K26" s="302">
        <v>42.814672325651678</v>
      </c>
      <c r="L26" s="302">
        <v>42.814672325651678</v>
      </c>
      <c r="N26" s="293">
        <v>38.230303743588237</v>
      </c>
      <c r="O26" s="293">
        <v>38.230303743588237</v>
      </c>
      <c r="P26" s="228"/>
      <c r="Q26" s="297">
        <v>37.563382077460986</v>
      </c>
      <c r="R26" s="297">
        <v>37.563382077460986</v>
      </c>
      <c r="S26" s="57"/>
      <c r="T26" s="314">
        <v>25.421484685320863</v>
      </c>
      <c r="U26" s="314">
        <v>25.421484685320863</v>
      </c>
    </row>
    <row r="27" spans="1:21" ht="15" customHeight="1" x14ac:dyDescent="0.25">
      <c r="A27" s="30"/>
      <c r="B27" s="89" t="s">
        <v>437</v>
      </c>
      <c r="C27" s="74"/>
      <c r="D27" s="96">
        <v>9.5651605105034747</v>
      </c>
      <c r="E27" s="96">
        <v>10.450761395103248</v>
      </c>
      <c r="F27" s="96">
        <v>10.119818153274906</v>
      </c>
      <c r="G27" s="96">
        <v>11.489546015379959</v>
      </c>
      <c r="H27" s="96">
        <v>11.18261376555307</v>
      </c>
      <c r="I27" s="96">
        <v>12.749968910932987</v>
      </c>
      <c r="J27" s="317"/>
      <c r="K27" s="302">
        <v>10.76310026925224</v>
      </c>
      <c r="L27" s="303" t="s">
        <v>438</v>
      </c>
      <c r="N27" s="294">
        <v>11.06</v>
      </c>
      <c r="O27" s="294" t="s">
        <v>439</v>
      </c>
      <c r="P27" s="229"/>
      <c r="Q27" s="297">
        <v>10.286916441129303</v>
      </c>
      <c r="R27" s="294" t="s">
        <v>440</v>
      </c>
      <c r="S27" s="57"/>
      <c r="T27" s="314">
        <v>6.7158224298475693</v>
      </c>
      <c r="U27" s="312" t="s">
        <v>453</v>
      </c>
    </row>
    <row r="28" spans="1:21" ht="15" customHeight="1" x14ac:dyDescent="0.25">
      <c r="A28" s="30"/>
      <c r="B28" s="89" t="s">
        <v>441</v>
      </c>
      <c r="C28" s="74"/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317"/>
      <c r="K28" s="302">
        <v>0</v>
      </c>
      <c r="L28" s="303" t="s">
        <v>442</v>
      </c>
      <c r="N28" s="294">
        <v>0</v>
      </c>
      <c r="O28" s="294" t="s">
        <v>443</v>
      </c>
      <c r="P28" s="229"/>
      <c r="Q28" s="294">
        <v>0</v>
      </c>
      <c r="R28" s="294" t="s">
        <v>444</v>
      </c>
      <c r="S28" s="57"/>
      <c r="T28" s="294">
        <v>0</v>
      </c>
      <c r="U28" s="312" t="s">
        <v>454</v>
      </c>
    </row>
    <row r="29" spans="1:21" ht="15" customHeight="1" x14ac:dyDescent="0.25">
      <c r="A29" s="30"/>
      <c r="B29" s="212" t="s">
        <v>164</v>
      </c>
      <c r="C29" s="212"/>
      <c r="D29" s="96">
        <v>0.1454006472544048</v>
      </c>
      <c r="E29" s="96">
        <v>0.12507185562149825</v>
      </c>
      <c r="F29" s="96">
        <v>0.12687314095605962</v>
      </c>
      <c r="G29" s="96">
        <v>0.15250407852294035</v>
      </c>
      <c r="H29" s="96">
        <v>0.14338678787414993</v>
      </c>
      <c r="I29" s="96">
        <v>0.20205722448557642</v>
      </c>
      <c r="J29" s="317"/>
      <c r="K29" s="302">
        <v>0.14160438904736053</v>
      </c>
      <c r="L29" s="302">
        <v>0.14160438904736053</v>
      </c>
      <c r="N29" s="294">
        <v>0.1691641879414128</v>
      </c>
      <c r="O29" s="294">
        <v>0.1691641879414128</v>
      </c>
      <c r="P29" s="229"/>
      <c r="Q29" s="297">
        <v>0.1691641879414128</v>
      </c>
      <c r="R29" s="297">
        <v>0.1691641879414128</v>
      </c>
      <c r="S29" s="57"/>
      <c r="T29" s="314">
        <v>8.4582093970706401E-2</v>
      </c>
      <c r="U29" s="314">
        <v>8.4582093970706401E-2</v>
      </c>
    </row>
    <row r="30" spans="1:21" ht="15" customHeight="1" x14ac:dyDescent="0.25">
      <c r="A30" s="30"/>
      <c r="B30" s="213" t="s">
        <v>165</v>
      </c>
      <c r="C30" s="213"/>
      <c r="D30" s="96">
        <v>6.351726875744343</v>
      </c>
      <c r="E30" s="96">
        <v>6.5157580168497198</v>
      </c>
      <c r="F30" s="96">
        <v>6.2400754267566496</v>
      </c>
      <c r="G30" s="96">
        <v>7.957703273304702</v>
      </c>
      <c r="H30" s="96">
        <v>8.0211818748936654</v>
      </c>
      <c r="I30" s="96">
        <v>7.5013232764324469</v>
      </c>
      <c r="J30" s="317"/>
      <c r="K30" s="302">
        <v>7.0338091844470947</v>
      </c>
      <c r="L30" s="302">
        <v>7.0338091844470947</v>
      </c>
      <c r="N30" s="293">
        <v>7.0464470027788799</v>
      </c>
      <c r="O30" s="293">
        <v>7.0464470027788799</v>
      </c>
      <c r="P30" s="228"/>
      <c r="Q30" s="297">
        <v>5.8058753473600628</v>
      </c>
      <c r="R30" s="297">
        <v>5.8058753473600628</v>
      </c>
      <c r="S30" s="57"/>
      <c r="T30" s="314">
        <v>5.8554982135768157</v>
      </c>
      <c r="U30" s="314">
        <v>5.8554982135768157</v>
      </c>
    </row>
    <row r="31" spans="1:21" ht="15" customHeight="1" x14ac:dyDescent="0.25">
      <c r="A31" s="30"/>
      <c r="B31" s="214" t="s">
        <v>166</v>
      </c>
      <c r="C31" s="214"/>
      <c r="D31" s="96">
        <v>1.4928452969004353</v>
      </c>
      <c r="E31" s="96">
        <v>1.7307551323279702</v>
      </c>
      <c r="F31" s="96">
        <v>0.87974273469217923</v>
      </c>
      <c r="G31" s="96">
        <v>2.6278801712580266</v>
      </c>
      <c r="H31" s="96">
        <v>2.1297246897760478</v>
      </c>
      <c r="I31" s="96">
        <v>2.2766315363993557</v>
      </c>
      <c r="J31" s="317"/>
      <c r="K31" s="302">
        <v>1.8735205991583155</v>
      </c>
      <c r="L31" s="302">
        <v>1.8735205991583155</v>
      </c>
      <c r="N31" s="293">
        <v>2.7818891880806751</v>
      </c>
      <c r="O31" s="293">
        <v>2.7818891880806751</v>
      </c>
      <c r="P31" s="228"/>
      <c r="Q31" s="297">
        <v>1.8367601690532662</v>
      </c>
      <c r="R31" s="297">
        <v>1.8367601690532662</v>
      </c>
      <c r="S31" s="57"/>
      <c r="T31" s="314">
        <v>2.9780480410863635</v>
      </c>
      <c r="U31" s="314">
        <v>2.9780480410863635</v>
      </c>
    </row>
    <row r="32" spans="1:21" ht="15" customHeight="1" x14ac:dyDescent="0.25">
      <c r="A32" s="30"/>
      <c r="B32" s="215" t="s">
        <v>167</v>
      </c>
      <c r="C32" s="215"/>
      <c r="D32" s="96">
        <v>6.2325257633345856</v>
      </c>
      <c r="E32" s="96">
        <v>5.5628160792813341</v>
      </c>
      <c r="F32" s="96">
        <v>3.0440417991039976</v>
      </c>
      <c r="G32" s="96">
        <v>6.3863273337450073</v>
      </c>
      <c r="H32" s="96">
        <v>6.5874847010392932</v>
      </c>
      <c r="I32" s="96">
        <v>7.2067420685500991</v>
      </c>
      <c r="J32" s="317"/>
      <c r="K32" s="302">
        <v>5.7762892774862911</v>
      </c>
      <c r="L32" s="302">
        <v>5.7762892774862911</v>
      </c>
      <c r="N32" s="293">
        <v>7.4541376917988362</v>
      </c>
      <c r="O32" s="293">
        <v>7.4541376917988362</v>
      </c>
      <c r="P32" s="228"/>
      <c r="Q32" s="297">
        <v>6.7764888107262138</v>
      </c>
      <c r="R32" s="297">
        <v>6.7764888107262138</v>
      </c>
      <c r="S32" s="57"/>
      <c r="T32" s="314">
        <v>9.5193533293534909</v>
      </c>
      <c r="U32" s="314">
        <v>9.5193533293534909</v>
      </c>
    </row>
    <row r="33" spans="1:21" ht="15" customHeight="1" x14ac:dyDescent="0.25">
      <c r="A33" s="30"/>
      <c r="B33" s="216" t="s">
        <v>168</v>
      </c>
      <c r="C33" s="216"/>
      <c r="D33" s="96">
        <v>8.3807016373155072</v>
      </c>
      <c r="E33" s="96">
        <v>8.8326468215210827</v>
      </c>
      <c r="F33" s="96">
        <v>11.02311492349286</v>
      </c>
      <c r="G33" s="96">
        <v>7.9775632240705079</v>
      </c>
      <c r="H33" s="96">
        <v>8.195677098815235</v>
      </c>
      <c r="I33" s="96">
        <v>6.9571248602205342</v>
      </c>
      <c r="J33" s="317"/>
      <c r="K33" s="302">
        <v>8.6405583119331855</v>
      </c>
      <c r="L33" s="302">
        <v>8.6405583119331855</v>
      </c>
      <c r="N33" s="293">
        <v>6.7306467365917877</v>
      </c>
      <c r="O33" s="293">
        <v>6.7306467365917877</v>
      </c>
      <c r="P33" s="228"/>
      <c r="Q33" s="297">
        <v>7.4313134315682188</v>
      </c>
      <c r="R33" s="297">
        <v>7.4313134315682188</v>
      </c>
      <c r="S33" s="57"/>
      <c r="T33" s="314">
        <v>5.1169901057369742</v>
      </c>
      <c r="U33" s="314">
        <v>5.1169901057369742</v>
      </c>
    </row>
    <row r="34" spans="1:21" ht="15" customHeight="1" x14ac:dyDescent="0.25">
      <c r="A34" s="30"/>
      <c r="B34" s="209" t="s">
        <v>541</v>
      </c>
      <c r="C34" s="209"/>
      <c r="D34" s="96">
        <v>0.42312988722602723</v>
      </c>
      <c r="E34" s="96">
        <v>0.39728037519875808</v>
      </c>
      <c r="F34" s="96">
        <v>0.26540405112743642</v>
      </c>
      <c r="G34" s="96">
        <v>0.48834345407448299</v>
      </c>
      <c r="H34" s="96">
        <v>0.54112094538439603</v>
      </c>
      <c r="I34" s="96">
        <v>0.19816835817515255</v>
      </c>
      <c r="J34" s="317"/>
      <c r="K34" s="302">
        <v>0.40987856946803874</v>
      </c>
      <c r="L34" s="302">
        <v>0.40987856946803874</v>
      </c>
      <c r="N34" s="295" t="s">
        <v>153</v>
      </c>
      <c r="O34" s="295" t="s">
        <v>153</v>
      </c>
      <c r="P34" s="230"/>
      <c r="Q34" s="295" t="s">
        <v>153</v>
      </c>
      <c r="R34" s="295" t="s">
        <v>153</v>
      </c>
      <c r="S34" s="57"/>
      <c r="T34" s="314">
        <v>0.20898315658140987</v>
      </c>
      <c r="U34" s="314">
        <v>0.20898315658140987</v>
      </c>
    </row>
    <row r="35" spans="1:21" ht="15" customHeight="1" x14ac:dyDescent="0.25">
      <c r="A35" s="30"/>
      <c r="B35" s="217"/>
      <c r="C35" s="217"/>
      <c r="D35" s="223"/>
      <c r="E35" s="223"/>
      <c r="F35" s="223"/>
      <c r="G35" s="224"/>
      <c r="K35" s="301"/>
      <c r="L35" s="301"/>
      <c r="N35" s="296"/>
      <c r="O35" s="297"/>
      <c r="P35" s="57"/>
      <c r="Q35" s="297"/>
      <c r="R35" s="297"/>
      <c r="S35" s="57"/>
      <c r="T35" s="301"/>
      <c r="U35" s="301"/>
    </row>
    <row r="36" spans="1:21" ht="15" customHeight="1" x14ac:dyDescent="0.25">
      <c r="B36" s="74" t="s">
        <v>445</v>
      </c>
      <c r="C36" s="74"/>
      <c r="D36" s="96">
        <v>8.972041778250002E-2</v>
      </c>
      <c r="E36" s="96">
        <v>0.13226484570230965</v>
      </c>
      <c r="F36" s="96">
        <v>0.22723547950902234</v>
      </c>
      <c r="G36" s="96">
        <v>0.14317203439640991</v>
      </c>
      <c r="H36" s="96">
        <v>0.2127131800913106</v>
      </c>
      <c r="I36" s="96">
        <v>0.14249772484109496</v>
      </c>
      <c r="J36" s="317"/>
      <c r="K36" s="290">
        <v>0.152</v>
      </c>
      <c r="L36" s="300">
        <v>0.18</v>
      </c>
      <c r="N36" s="293">
        <v>0.12</v>
      </c>
      <c r="O36" s="293">
        <v>0.13</v>
      </c>
      <c r="P36" s="228"/>
      <c r="Q36" s="297">
        <v>0.13</v>
      </c>
      <c r="R36" s="297">
        <v>0.16</v>
      </c>
      <c r="S36" s="57"/>
      <c r="T36" s="297">
        <v>-0.31</v>
      </c>
      <c r="U36" s="314">
        <v>-0.33</v>
      </c>
    </row>
    <row r="37" spans="1:21" ht="15" customHeight="1" x14ac:dyDescent="0.25">
      <c r="B37" s="74" t="s">
        <v>446</v>
      </c>
      <c r="C37" s="74"/>
      <c r="D37" s="96">
        <v>0.40030939839746899</v>
      </c>
      <c r="E37" s="96">
        <v>0.38689905144927239</v>
      </c>
      <c r="F37" s="96">
        <v>0.38190617199224225</v>
      </c>
      <c r="G37" s="96">
        <v>0.40993316559963389</v>
      </c>
      <c r="H37" s="96">
        <v>0.4141568871393001</v>
      </c>
      <c r="I37" s="96">
        <v>0.37048487199756824</v>
      </c>
      <c r="J37" s="317"/>
      <c r="K37" s="304">
        <v>0.39600000000000002</v>
      </c>
      <c r="L37" s="302">
        <v>0.43</v>
      </c>
      <c r="N37" s="296">
        <v>0.39</v>
      </c>
      <c r="O37" s="296">
        <v>0.43</v>
      </c>
      <c r="P37" s="7"/>
      <c r="Q37" s="289">
        <v>0.36</v>
      </c>
      <c r="R37" s="289">
        <v>0.45</v>
      </c>
      <c r="S37" s="168"/>
      <c r="T37" s="289">
        <v>0.47</v>
      </c>
      <c r="U37" s="314">
        <v>0.49</v>
      </c>
    </row>
    <row r="38" spans="1:21" ht="15" customHeight="1" x14ac:dyDescent="0.25">
      <c r="A38" s="29"/>
      <c r="B38" s="74" t="s">
        <v>542</v>
      </c>
      <c r="C38" s="74"/>
      <c r="D38" s="96">
        <v>0.46583847640883425</v>
      </c>
      <c r="E38" s="96">
        <v>0.43055434470430654</v>
      </c>
      <c r="F38" s="96">
        <v>0.41300299192798229</v>
      </c>
      <c r="G38" s="96">
        <v>0.43809875026795597</v>
      </c>
      <c r="H38" s="96">
        <v>0.45479015817161994</v>
      </c>
      <c r="I38" s="96">
        <v>0.41016326451213297</v>
      </c>
      <c r="J38" s="317"/>
      <c r="K38" s="302">
        <v>0.43680035570319548</v>
      </c>
      <c r="L38" s="304">
        <v>0.48</v>
      </c>
      <c r="N38" s="296">
        <v>0.42</v>
      </c>
      <c r="O38" s="289">
        <v>0.47</v>
      </c>
      <c r="P38" s="39"/>
      <c r="Q38" s="289">
        <v>0.39</v>
      </c>
      <c r="R38" s="289">
        <v>0.5</v>
      </c>
      <c r="S38" s="168"/>
      <c r="T38" s="289">
        <v>0.51</v>
      </c>
      <c r="U38" s="314">
        <v>0.54</v>
      </c>
    </row>
    <row r="39" spans="1:21" ht="15" customHeight="1" x14ac:dyDescent="0.25">
      <c r="A39" s="225"/>
      <c r="B39" s="74" t="s">
        <v>172</v>
      </c>
      <c r="C39" s="74"/>
      <c r="D39" s="164">
        <v>8.3961516356473691E-3</v>
      </c>
      <c r="E39" s="164">
        <v>6.4596856407398671E-3</v>
      </c>
      <c r="F39" s="164">
        <v>7.4729106559538452E-3</v>
      </c>
      <c r="G39" s="164">
        <v>6.8692816590044505E-3</v>
      </c>
      <c r="H39" s="164">
        <v>6.8248449574835881E-3</v>
      </c>
      <c r="I39" s="164">
        <v>8.8063353929985766E-3</v>
      </c>
      <c r="J39" s="170"/>
      <c r="K39" s="305">
        <v>7.14601889639361E-3</v>
      </c>
      <c r="L39" s="306">
        <v>8.0000000000000002E-3</v>
      </c>
      <c r="N39" s="296">
        <v>8.0000000000000002E-3</v>
      </c>
      <c r="O39" s="298">
        <v>8.9999999999999993E-3</v>
      </c>
      <c r="P39" s="58"/>
      <c r="Q39" s="298">
        <v>8.9999999999999993E-3</v>
      </c>
      <c r="R39" s="298">
        <v>1.0999999999999999E-2</v>
      </c>
      <c r="S39" s="169"/>
      <c r="T39" s="298">
        <v>5.0000000000000001E-3</v>
      </c>
      <c r="U39" s="298">
        <v>6.0000000000000001E-3</v>
      </c>
    </row>
    <row r="40" spans="1:21" ht="15" customHeight="1" x14ac:dyDescent="0.25">
      <c r="A40" s="225"/>
      <c r="B40" s="74" t="s">
        <v>173</v>
      </c>
      <c r="C40" s="74"/>
      <c r="D40" s="96">
        <v>0.19240676496545081</v>
      </c>
      <c r="E40" s="96">
        <v>0.24213630487582374</v>
      </c>
      <c r="F40" s="96">
        <v>0.24409027691630569</v>
      </c>
      <c r="G40" s="96">
        <v>0.3046504162650242</v>
      </c>
      <c r="H40" s="96">
        <v>0.24338042382439604</v>
      </c>
      <c r="I40" s="96">
        <v>0.22588563576123841</v>
      </c>
      <c r="J40" s="317"/>
      <c r="K40" s="302">
        <v>0.24749770309653121</v>
      </c>
      <c r="L40" s="304">
        <v>0.25</v>
      </c>
      <c r="N40" s="289">
        <v>0.27</v>
      </c>
      <c r="O40" s="289">
        <v>0.27</v>
      </c>
      <c r="P40" s="39"/>
      <c r="Q40" s="289">
        <v>0.21</v>
      </c>
      <c r="R40" s="289">
        <v>0.21</v>
      </c>
      <c r="S40" s="168"/>
      <c r="T40" s="289">
        <v>0.24</v>
      </c>
      <c r="U40" s="314">
        <v>0.24</v>
      </c>
    </row>
    <row r="41" spans="1:21" ht="15" customHeight="1" x14ac:dyDescent="0.25">
      <c r="D41" s="164"/>
      <c r="E41" s="164"/>
      <c r="F41" s="164"/>
      <c r="G41" s="164"/>
      <c r="H41" s="164"/>
      <c r="I41" s="164"/>
      <c r="J41" s="170"/>
      <c r="K41" s="170"/>
      <c r="L41" s="170"/>
      <c r="S41" s="152"/>
    </row>
    <row r="42" spans="1:21" ht="15" customHeight="1" x14ac:dyDescent="0.25">
      <c r="D42" s="164"/>
      <c r="E42" s="164"/>
      <c r="F42" s="164"/>
      <c r="G42" s="164"/>
      <c r="H42" s="164"/>
      <c r="I42" s="164"/>
      <c r="J42" s="170"/>
      <c r="K42" s="170"/>
      <c r="L42" s="170"/>
      <c r="S42" s="152"/>
    </row>
    <row r="43" spans="1:21" ht="15" customHeight="1" x14ac:dyDescent="0.25">
      <c r="D43" s="164"/>
      <c r="E43" s="164"/>
      <c r="F43" s="164"/>
      <c r="G43" s="164"/>
      <c r="H43" s="164"/>
      <c r="I43" s="164"/>
      <c r="J43" s="74" t="s">
        <v>552</v>
      </c>
      <c r="K43" s="278" t="s">
        <v>530</v>
      </c>
      <c r="L43" s="278" t="s">
        <v>529</v>
      </c>
      <c r="M43" s="227"/>
      <c r="N43" s="278" t="s">
        <v>530</v>
      </c>
      <c r="O43" s="278" t="s">
        <v>549</v>
      </c>
      <c r="P43" s="35"/>
      <c r="Q43" s="278" t="s">
        <v>530</v>
      </c>
      <c r="R43" s="278" t="s">
        <v>531</v>
      </c>
      <c r="S43" s="276"/>
      <c r="T43" s="278" t="s">
        <v>530</v>
      </c>
      <c r="U43" s="278" t="s">
        <v>532</v>
      </c>
    </row>
    <row r="44" spans="1:21" ht="15" customHeight="1" x14ac:dyDescent="0.25">
      <c r="D44" s="164"/>
      <c r="E44" s="164"/>
      <c r="F44" s="164"/>
      <c r="G44" s="164"/>
      <c r="H44" s="164"/>
      <c r="I44" s="164"/>
      <c r="J44" s="206" t="s">
        <v>161</v>
      </c>
      <c r="K44" s="302">
        <v>91.579849546293616</v>
      </c>
      <c r="L44" s="302">
        <v>91.579849546293616</v>
      </c>
      <c r="N44" s="293">
        <v>97.162353332778565</v>
      </c>
      <c r="O44" s="293">
        <v>97.162353332778565</v>
      </c>
      <c r="P44" s="228"/>
      <c r="Q44" s="297">
        <v>99.658816676375139</v>
      </c>
      <c r="R44" s="297">
        <v>99.658816676375139</v>
      </c>
      <c r="S44" s="57"/>
      <c r="T44" s="314">
        <v>116.48497961221602</v>
      </c>
      <c r="U44" s="314">
        <v>116.48497961221602</v>
      </c>
    </row>
    <row r="45" spans="1:21" ht="15" customHeight="1" x14ac:dyDescent="0.25">
      <c r="D45" s="164"/>
      <c r="E45" s="164"/>
      <c r="F45" s="164"/>
      <c r="G45" s="164"/>
      <c r="H45" s="164"/>
      <c r="I45" s="164"/>
      <c r="J45" s="209" t="s">
        <v>162</v>
      </c>
      <c r="K45" s="302">
        <v>1.3637095038852467</v>
      </c>
      <c r="L45" s="302">
        <v>1.3637095038852467</v>
      </c>
      <c r="N45" s="293">
        <v>1.3647860165777679</v>
      </c>
      <c r="O45" s="293">
        <v>1.3647860165777679</v>
      </c>
      <c r="P45" s="228"/>
      <c r="Q45" s="297">
        <v>1.2896601808028449</v>
      </c>
      <c r="R45" s="297">
        <v>1.2896601808028449</v>
      </c>
      <c r="S45" s="57"/>
      <c r="T45" s="314">
        <v>0.87646808404076826</v>
      </c>
      <c r="U45" s="314">
        <v>0.87646808404076826</v>
      </c>
    </row>
    <row r="46" spans="1:21" ht="15" customHeight="1" x14ac:dyDescent="0.25">
      <c r="D46" s="164"/>
      <c r="E46" s="164"/>
      <c r="F46" s="164"/>
      <c r="G46" s="164"/>
      <c r="H46" s="164"/>
      <c r="I46" s="164"/>
      <c r="J46" s="210" t="s">
        <v>163</v>
      </c>
      <c r="K46" s="302">
        <v>42.814672325651678</v>
      </c>
      <c r="L46" s="302">
        <v>42.814672325651678</v>
      </c>
      <c r="N46" s="293">
        <v>38.230303743588237</v>
      </c>
      <c r="O46" s="293">
        <v>38.230303743588237</v>
      </c>
      <c r="P46" s="228"/>
      <c r="Q46" s="297">
        <v>37.563382077460986</v>
      </c>
      <c r="R46" s="297">
        <v>37.563382077460986</v>
      </c>
      <c r="S46" s="57"/>
      <c r="T46" s="314">
        <v>25.421484685320863</v>
      </c>
      <c r="U46" s="314">
        <v>25.421484685320863</v>
      </c>
    </row>
    <row r="47" spans="1:21" ht="15" customHeight="1" x14ac:dyDescent="0.25">
      <c r="D47" s="164"/>
      <c r="E47" s="164"/>
      <c r="F47" s="164"/>
      <c r="G47" s="164"/>
      <c r="H47" s="164"/>
      <c r="I47" s="164"/>
      <c r="J47" s="89" t="s">
        <v>550</v>
      </c>
      <c r="K47" s="302">
        <v>10.76310026925224</v>
      </c>
      <c r="L47" s="302">
        <v>10.76310026925224</v>
      </c>
      <c r="N47" s="294">
        <v>11.06</v>
      </c>
      <c r="O47" s="294">
        <v>11.06</v>
      </c>
      <c r="P47" s="229"/>
      <c r="Q47" s="297">
        <v>10.286916441129303</v>
      </c>
      <c r="R47" s="297">
        <v>10.286916441129303</v>
      </c>
      <c r="S47" s="57"/>
      <c r="T47" s="314">
        <v>6.7158224298475693</v>
      </c>
      <c r="U47" s="314">
        <v>6.7158224298475693</v>
      </c>
    </row>
    <row r="48" spans="1:21" ht="15" customHeight="1" x14ac:dyDescent="0.25">
      <c r="D48" s="164"/>
      <c r="E48" s="164"/>
      <c r="F48" s="164"/>
      <c r="G48" s="164"/>
      <c r="H48" s="164"/>
      <c r="I48" s="164"/>
      <c r="J48" s="212" t="s">
        <v>164</v>
      </c>
      <c r="K48" s="302">
        <v>0.14160438904736053</v>
      </c>
      <c r="L48" s="302">
        <v>0.14160438904736053</v>
      </c>
      <c r="N48" s="294">
        <v>0.1691641879414128</v>
      </c>
      <c r="O48" s="294">
        <v>0.1691641879414128</v>
      </c>
      <c r="P48" s="229"/>
      <c r="Q48" s="297">
        <v>0.1691641879414128</v>
      </c>
      <c r="R48" s="297">
        <v>0.1691641879414128</v>
      </c>
      <c r="S48" s="57"/>
      <c r="T48" s="314">
        <v>8.4582093970706401E-2</v>
      </c>
      <c r="U48" s="314">
        <v>8.4582093970706401E-2</v>
      </c>
    </row>
    <row r="49" spans="1:21" ht="15" customHeight="1" x14ac:dyDescent="0.25">
      <c r="D49" s="164"/>
      <c r="E49" s="164"/>
      <c r="F49" s="164"/>
      <c r="G49" s="164"/>
      <c r="H49" s="164"/>
      <c r="I49" s="164"/>
      <c r="J49" s="213" t="s">
        <v>165</v>
      </c>
      <c r="K49" s="302">
        <v>7.0338091844470947</v>
      </c>
      <c r="L49" s="302">
        <v>7.0338091844470947</v>
      </c>
      <c r="N49" s="293">
        <v>7.0464470027788799</v>
      </c>
      <c r="O49" s="293">
        <v>7.0464470027788799</v>
      </c>
      <c r="P49" s="228"/>
      <c r="Q49" s="297">
        <v>5.8058753473600628</v>
      </c>
      <c r="R49" s="297">
        <v>5.8058753473600628</v>
      </c>
      <c r="S49" s="57"/>
      <c r="T49" s="314">
        <v>5.8554982135768157</v>
      </c>
      <c r="U49" s="314">
        <v>5.8554982135768157</v>
      </c>
    </row>
    <row r="50" spans="1:21" ht="15" customHeight="1" x14ac:dyDescent="0.25">
      <c r="D50" s="164"/>
      <c r="E50" s="164"/>
      <c r="F50" s="164"/>
      <c r="G50" s="164"/>
      <c r="H50" s="164"/>
      <c r="I50" s="164"/>
      <c r="J50" s="214" t="s">
        <v>166</v>
      </c>
      <c r="K50" s="302">
        <v>1.8735205991583155</v>
      </c>
      <c r="L50" s="302">
        <v>1.8735205991583155</v>
      </c>
      <c r="N50" s="293">
        <v>2.7818891880806751</v>
      </c>
      <c r="O50" s="293">
        <v>2.7818891880806751</v>
      </c>
      <c r="P50" s="228"/>
      <c r="Q50" s="297">
        <v>1.8367601690532662</v>
      </c>
      <c r="R50" s="297">
        <v>1.8367601690532662</v>
      </c>
      <c r="S50" s="57"/>
      <c r="T50" s="314">
        <v>2.9780480410863635</v>
      </c>
      <c r="U50" s="314">
        <v>2.9780480410863635</v>
      </c>
    </row>
    <row r="51" spans="1:21" ht="15" customHeight="1" x14ac:dyDescent="0.25">
      <c r="D51" s="164"/>
      <c r="E51" s="164"/>
      <c r="F51" s="164"/>
      <c r="G51" s="164"/>
      <c r="H51" s="164"/>
      <c r="I51" s="164"/>
      <c r="J51" s="215" t="s">
        <v>167</v>
      </c>
      <c r="K51" s="302">
        <v>5.7762892774862911</v>
      </c>
      <c r="L51" s="302">
        <v>5.7762892774862911</v>
      </c>
      <c r="N51" s="293">
        <v>7.4541376917988362</v>
      </c>
      <c r="O51" s="293">
        <v>7.4541376917988362</v>
      </c>
      <c r="P51" s="228"/>
      <c r="Q51" s="297">
        <v>6.7764888107262138</v>
      </c>
      <c r="R51" s="297">
        <v>6.7764888107262138</v>
      </c>
      <c r="S51" s="57"/>
      <c r="T51" s="314">
        <v>9.5193533293534909</v>
      </c>
      <c r="U51" s="314">
        <v>9.5193533293534909</v>
      </c>
    </row>
    <row r="52" spans="1:21" ht="15" customHeight="1" x14ac:dyDescent="0.25">
      <c r="D52" s="164"/>
      <c r="E52" s="164"/>
      <c r="F52" s="164"/>
      <c r="G52" s="164"/>
      <c r="H52" s="164"/>
      <c r="I52" s="164"/>
      <c r="J52" s="216" t="s">
        <v>168</v>
      </c>
      <c r="K52" s="302">
        <v>8.6405583119331855</v>
      </c>
      <c r="L52" s="302">
        <v>8.6405583119331855</v>
      </c>
      <c r="N52" s="293">
        <v>6.7306467365917877</v>
      </c>
      <c r="O52" s="293">
        <v>6.7306467365917877</v>
      </c>
      <c r="P52" s="228"/>
      <c r="Q52" s="297">
        <v>7.4313134315682188</v>
      </c>
      <c r="R52" s="297">
        <v>7.4313134315682188</v>
      </c>
      <c r="S52" s="57"/>
      <c r="T52" s="314">
        <v>5.1169901057369742</v>
      </c>
      <c r="U52" s="314">
        <v>5.1169901057369742</v>
      </c>
    </row>
    <row r="53" spans="1:21" ht="15" customHeight="1" x14ac:dyDescent="0.25">
      <c r="D53" s="164"/>
      <c r="E53" s="164"/>
      <c r="F53" s="164"/>
      <c r="G53" s="164"/>
      <c r="H53" s="164"/>
      <c r="I53" s="164"/>
      <c r="J53" s="216" t="s">
        <v>545</v>
      </c>
      <c r="K53" s="302">
        <v>277.13</v>
      </c>
      <c r="L53" s="302">
        <v>277.13</v>
      </c>
      <c r="N53" s="293">
        <v>282.55</v>
      </c>
      <c r="O53" s="293">
        <v>282.55</v>
      </c>
      <c r="P53" s="228"/>
      <c r="Q53" s="297">
        <v>283.44</v>
      </c>
      <c r="R53" s="297">
        <v>283.44</v>
      </c>
      <c r="S53" s="57"/>
      <c r="T53" s="314">
        <v>295.81</v>
      </c>
      <c r="U53" s="314">
        <v>295.81</v>
      </c>
    </row>
    <row r="54" spans="1:21" ht="15" customHeight="1" x14ac:dyDescent="0.25">
      <c r="D54" s="164"/>
      <c r="E54" s="164"/>
      <c r="F54" s="164"/>
      <c r="G54" s="164"/>
      <c r="H54" s="164"/>
      <c r="I54" s="164"/>
      <c r="J54" s="77" t="s">
        <v>546</v>
      </c>
      <c r="K54" s="301"/>
      <c r="L54" s="302">
        <v>0.81</v>
      </c>
      <c r="N54" s="301"/>
      <c r="O54" s="293">
        <v>0.9</v>
      </c>
      <c r="Q54" s="301"/>
      <c r="R54" s="297">
        <v>1.56</v>
      </c>
      <c r="S54" s="152"/>
      <c r="T54" s="301"/>
      <c r="U54" s="314">
        <v>0.28000000000000003</v>
      </c>
    </row>
    <row r="55" spans="1:21" ht="15" customHeight="1" x14ac:dyDescent="0.25">
      <c r="B55" s="77"/>
      <c r="D55" s="164"/>
      <c r="E55" s="164"/>
      <c r="F55" s="164"/>
      <c r="G55" s="164"/>
      <c r="H55" s="164"/>
      <c r="I55" s="164"/>
      <c r="J55" s="170"/>
      <c r="K55" s="170"/>
      <c r="L55" s="170"/>
      <c r="S55" s="152"/>
    </row>
    <row r="56" spans="1:21" ht="15" customHeight="1" x14ac:dyDescent="0.25">
      <c r="B56" s="186" t="s">
        <v>448</v>
      </c>
      <c r="D56" s="164"/>
      <c r="E56" s="164"/>
      <c r="F56" s="164"/>
      <c r="G56" s="164"/>
      <c r="H56" s="164"/>
      <c r="I56" s="164"/>
      <c r="J56" s="170"/>
      <c r="K56" s="170"/>
      <c r="L56" s="170"/>
      <c r="S56" s="152"/>
    </row>
    <row r="57" spans="1:21" ht="15" customHeight="1" x14ac:dyDescent="0.25">
      <c r="B57" s="186" t="s">
        <v>449</v>
      </c>
      <c r="D57" s="164"/>
      <c r="E57" s="164"/>
      <c r="F57" s="164"/>
      <c r="G57" s="164"/>
      <c r="H57" s="164"/>
      <c r="I57" s="164"/>
      <c r="J57" s="170"/>
      <c r="K57" s="170"/>
      <c r="L57" s="170"/>
      <c r="S57" s="152"/>
    </row>
    <row r="58" spans="1:21" ht="15" customHeight="1" x14ac:dyDescent="0.25">
      <c r="B58" s="186" t="s">
        <v>450</v>
      </c>
      <c r="D58" s="164"/>
      <c r="E58" s="164"/>
      <c r="F58" s="164"/>
      <c r="G58" s="164"/>
      <c r="H58" s="164"/>
      <c r="I58" s="164"/>
      <c r="J58" s="170"/>
      <c r="K58" s="170"/>
      <c r="L58" s="170"/>
      <c r="S58" s="152"/>
    </row>
    <row r="59" spans="1:21" ht="15" customHeight="1" x14ac:dyDescent="0.25">
      <c r="A59" s="1"/>
      <c r="B59" s="186" t="s">
        <v>176</v>
      </c>
      <c r="D59" s="164"/>
      <c r="E59" s="164"/>
      <c r="F59" s="164"/>
      <c r="G59" s="164"/>
      <c r="H59" s="164"/>
      <c r="I59" s="164"/>
      <c r="J59" s="170"/>
      <c r="K59" s="170"/>
      <c r="L59" s="170"/>
      <c r="S59" s="152"/>
    </row>
    <row r="60" spans="1:21" ht="15" customHeight="1" x14ac:dyDescent="0.25">
      <c r="B60" s="173" t="s">
        <v>544</v>
      </c>
      <c r="C60" s="186"/>
    </row>
    <row r="61" spans="1:21" ht="15" customHeight="1" x14ac:dyDescent="0.25">
      <c r="B61" s="186" t="s">
        <v>447</v>
      </c>
      <c r="C61" s="186"/>
    </row>
    <row r="62" spans="1:21" ht="15" customHeight="1" x14ac:dyDescent="0.25">
      <c r="B62" s="186" t="s">
        <v>543</v>
      </c>
      <c r="C62" s="186"/>
      <c r="D62" s="222"/>
      <c r="E62" s="222"/>
      <c r="G62" s="222"/>
      <c r="H62" s="222"/>
      <c r="I62" s="222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21" ht="15" customHeight="1" x14ac:dyDescent="0.25">
      <c r="B63" s="186" t="s">
        <v>193</v>
      </c>
      <c r="C63" s="186"/>
      <c r="D63" s="222"/>
      <c r="E63" s="222"/>
      <c r="F63" s="222"/>
      <c r="G63" s="222"/>
      <c r="H63" s="222"/>
      <c r="I63" s="222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21" ht="15" customHeight="1" x14ac:dyDescent="0.25">
      <c r="B64" s="186" t="s">
        <v>174</v>
      </c>
      <c r="C64" s="186"/>
    </row>
    <row r="65" spans="2:12" ht="15" customHeight="1" x14ac:dyDescent="0.25">
      <c r="B65" s="186" t="s">
        <v>525</v>
      </c>
      <c r="C65" s="186"/>
    </row>
    <row r="66" spans="2:12" ht="15" customHeight="1" x14ac:dyDescent="0.25">
      <c r="B66" s="186" t="s">
        <v>533</v>
      </c>
      <c r="C66" s="186"/>
    </row>
    <row r="67" spans="2:12" ht="15" customHeight="1" x14ac:dyDescent="0.25">
      <c r="B67" s="186" t="s">
        <v>534</v>
      </c>
      <c r="C67" s="186"/>
    </row>
    <row r="68" spans="2:12" ht="15" customHeight="1" x14ac:dyDescent="0.25">
      <c r="B68" s="186" t="s">
        <v>535</v>
      </c>
      <c r="C68" s="186"/>
    </row>
    <row r="69" spans="2:12" ht="15" customHeight="1" x14ac:dyDescent="0.25">
      <c r="B69" s="186" t="s">
        <v>536</v>
      </c>
      <c r="C69" s="186"/>
    </row>
    <row r="70" spans="2:12" ht="15" customHeight="1" x14ac:dyDescent="0.25">
      <c r="B70" s="173" t="s">
        <v>537</v>
      </c>
    </row>
    <row r="71" spans="2:12" ht="18.75" x14ac:dyDescent="0.35">
      <c r="B71" s="173" t="s">
        <v>547</v>
      </c>
    </row>
    <row r="74" spans="2:12" x14ac:dyDescent="0.25">
      <c r="D74" s="164"/>
      <c r="E74" s="164"/>
      <c r="F74" s="164"/>
      <c r="G74" s="164"/>
      <c r="H74" s="164"/>
      <c r="I74" s="164"/>
      <c r="J74" s="170"/>
      <c r="K74" s="170"/>
      <c r="L74" s="170"/>
    </row>
    <row r="75" spans="2:12" x14ac:dyDescent="0.25">
      <c r="D75" s="164"/>
      <c r="E75" s="164"/>
      <c r="F75" s="164"/>
      <c r="G75" s="164"/>
      <c r="H75" s="164"/>
      <c r="I75" s="164"/>
      <c r="J75" s="170"/>
      <c r="K75" s="170"/>
      <c r="L75" s="170"/>
    </row>
    <row r="76" spans="2:12" x14ac:dyDescent="0.25">
      <c r="D76" s="164"/>
      <c r="E76" s="164"/>
      <c r="F76" s="164"/>
      <c r="G76" s="164"/>
      <c r="H76" s="164"/>
      <c r="I76" s="164"/>
      <c r="J76" s="170"/>
      <c r="K76" s="170"/>
      <c r="L76" s="170"/>
    </row>
  </sheetData>
  <pageMargins left="0.7" right="0.7" top="0.75" bottom="0.75" header="0.3" footer="0.3"/>
  <pageSetup scale="48" fitToWidth="0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39"/>
  <sheetViews>
    <sheetView zoomScale="90" zoomScaleNormal="90" workbookViewId="0"/>
  </sheetViews>
  <sheetFormatPr defaultRowHeight="15" x14ac:dyDescent="0.25"/>
  <cols>
    <col min="1" max="1" width="3.140625" customWidth="1"/>
    <col min="2" max="2" width="16.140625" customWidth="1"/>
    <col min="3" max="47" width="9.7109375" customWidth="1"/>
  </cols>
  <sheetData>
    <row r="1" spans="1:47" ht="15" customHeight="1" x14ac:dyDescent="0.25">
      <c r="C1" s="34" t="s">
        <v>422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34" t="s">
        <v>422</v>
      </c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34" t="s">
        <v>422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7" ht="15" customHeight="1" x14ac:dyDescent="0.25">
      <c r="B2" s="7"/>
    </row>
    <row r="3" spans="1:47" ht="15" customHeight="1" x14ac:dyDescent="0.25">
      <c r="B3" s="35" t="s">
        <v>154</v>
      </c>
      <c r="C3" s="35">
        <v>15463</v>
      </c>
      <c r="D3" s="35">
        <v>43852</v>
      </c>
      <c r="E3" s="35">
        <v>43857</v>
      </c>
      <c r="F3" s="35">
        <v>43860</v>
      </c>
      <c r="G3" s="35">
        <v>43864</v>
      </c>
      <c r="H3" s="35">
        <v>43867</v>
      </c>
      <c r="I3" s="35">
        <v>43870</v>
      </c>
      <c r="J3" s="35">
        <v>43873</v>
      </c>
      <c r="K3" s="35">
        <v>43876</v>
      </c>
      <c r="L3" s="35">
        <v>43901</v>
      </c>
      <c r="M3" s="35">
        <v>43918</v>
      </c>
      <c r="N3" s="35">
        <v>43919</v>
      </c>
      <c r="O3" s="35">
        <v>43922</v>
      </c>
      <c r="P3" s="35">
        <v>43929</v>
      </c>
      <c r="Q3" s="35">
        <v>43931</v>
      </c>
      <c r="R3" s="35">
        <v>43939</v>
      </c>
      <c r="S3" s="35">
        <v>43945</v>
      </c>
      <c r="T3" s="35">
        <v>43993</v>
      </c>
      <c r="U3" s="35">
        <v>44013</v>
      </c>
      <c r="V3" s="85" t="s">
        <v>46</v>
      </c>
      <c r="W3" s="85" t="s">
        <v>47</v>
      </c>
      <c r="X3" s="85" t="s">
        <v>48</v>
      </c>
      <c r="Y3" s="85" t="s">
        <v>286</v>
      </c>
      <c r="Z3" s="85" t="s">
        <v>287</v>
      </c>
      <c r="AA3" s="85" t="s">
        <v>293</v>
      </c>
      <c r="AB3" s="85" t="s">
        <v>139</v>
      </c>
      <c r="AC3" s="85" t="s">
        <v>49</v>
      </c>
      <c r="AD3" s="85" t="s">
        <v>140</v>
      </c>
      <c r="AE3" s="85" t="s">
        <v>288</v>
      </c>
      <c r="AF3" s="85" t="s">
        <v>289</v>
      </c>
      <c r="AG3" s="85" t="s">
        <v>290</v>
      </c>
      <c r="AH3" s="85" t="s">
        <v>54</v>
      </c>
      <c r="AI3" s="85" t="s">
        <v>291</v>
      </c>
      <c r="AJ3" s="85" t="s">
        <v>292</v>
      </c>
      <c r="AK3" s="85" t="s">
        <v>76</v>
      </c>
      <c r="AL3" s="85" t="s">
        <v>142</v>
      </c>
      <c r="AM3" s="85" t="s">
        <v>18</v>
      </c>
      <c r="AN3" s="85" t="s">
        <v>284</v>
      </c>
      <c r="AO3" s="85" t="s">
        <v>19</v>
      </c>
      <c r="AP3" s="85" t="s">
        <v>126</v>
      </c>
      <c r="AQ3" s="85" t="s">
        <v>127</v>
      </c>
      <c r="AR3" s="85" t="s">
        <v>128</v>
      </c>
      <c r="AS3" s="85" t="s">
        <v>129</v>
      </c>
      <c r="AT3" s="85" t="s">
        <v>130</v>
      </c>
      <c r="AU3" s="30"/>
    </row>
    <row r="4" spans="1:47" ht="15" customHeight="1" x14ac:dyDescent="0.35">
      <c r="A4" s="19"/>
      <c r="B4" s="37" t="s">
        <v>177</v>
      </c>
      <c r="C4" s="79">
        <v>35.659999999999997</v>
      </c>
      <c r="D4" s="80">
        <v>36.119999999999997</v>
      </c>
      <c r="E4" s="80">
        <v>35.89</v>
      </c>
      <c r="F4" s="80">
        <v>35.479999999999997</v>
      </c>
      <c r="G4" s="80">
        <v>35.130000000000003</v>
      </c>
      <c r="H4" s="80">
        <v>35.880000000000003</v>
      </c>
      <c r="I4" s="80">
        <v>36</v>
      </c>
      <c r="J4" s="80">
        <v>35.130000000000003</v>
      </c>
      <c r="K4" s="80">
        <v>35.200000000000003</v>
      </c>
      <c r="L4" s="80">
        <v>35.159999999999997</v>
      </c>
      <c r="M4" s="80">
        <v>35.53</v>
      </c>
      <c r="N4" s="80">
        <v>35.770000000000003</v>
      </c>
      <c r="O4" s="80">
        <v>34.69</v>
      </c>
      <c r="P4" s="80">
        <v>36.590000000000003</v>
      </c>
      <c r="Q4" s="80">
        <v>34.840000000000003</v>
      </c>
      <c r="R4" s="80">
        <v>34.4</v>
      </c>
      <c r="S4" s="80">
        <v>34.49</v>
      </c>
      <c r="T4" s="80">
        <v>34.76</v>
      </c>
      <c r="U4" s="80">
        <v>35.04</v>
      </c>
      <c r="V4" s="80">
        <v>36.628666666666668</v>
      </c>
      <c r="W4" s="80">
        <v>35.531499999999994</v>
      </c>
      <c r="X4" s="80">
        <v>35.258583333333334</v>
      </c>
      <c r="Y4" s="80">
        <v>35.066666666666663</v>
      </c>
      <c r="Z4" s="80">
        <v>35.638599999999997</v>
      </c>
      <c r="AA4" s="80">
        <v>36.223571428571425</v>
      </c>
      <c r="AB4" s="80">
        <v>36.982854000000003</v>
      </c>
      <c r="AC4" s="80">
        <v>34.809636363636365</v>
      </c>
      <c r="AD4" s="80">
        <v>34.855000000000004</v>
      </c>
      <c r="AE4" s="80">
        <v>35.585700000000003</v>
      </c>
      <c r="AF4" s="80">
        <v>35.6617777777778</v>
      </c>
      <c r="AG4" s="80">
        <v>34.79615384615385</v>
      </c>
      <c r="AH4" s="80">
        <v>34.833583333333301</v>
      </c>
      <c r="AI4" s="80">
        <v>34.852200000000003</v>
      </c>
      <c r="AJ4" s="80">
        <v>34.652583333333297</v>
      </c>
      <c r="AK4" s="81">
        <v>35.543555555555557</v>
      </c>
      <c r="AL4" s="80">
        <v>36.058333333333337</v>
      </c>
      <c r="AM4" s="80">
        <v>34.726750000000003</v>
      </c>
      <c r="AN4" s="80">
        <v>35.085181818181816</v>
      </c>
      <c r="AO4" s="80">
        <v>34.892499999999998</v>
      </c>
      <c r="AP4" s="80">
        <v>34.814200000000007</v>
      </c>
      <c r="AQ4" s="80">
        <v>34.830083333333334</v>
      </c>
      <c r="AR4" s="80">
        <v>34.706800000000001</v>
      </c>
      <c r="AS4" s="80">
        <v>33.788699999999999</v>
      </c>
      <c r="AT4" s="80">
        <v>34.737499999999997</v>
      </c>
      <c r="AU4" s="31"/>
    </row>
    <row r="5" spans="1:47" ht="15" customHeight="1" x14ac:dyDescent="0.35">
      <c r="A5" s="19"/>
      <c r="B5" s="40" t="s">
        <v>178</v>
      </c>
      <c r="C5" s="79">
        <v>1.6</v>
      </c>
      <c r="D5" s="79">
        <v>1.71</v>
      </c>
      <c r="E5" s="80">
        <v>1.31</v>
      </c>
      <c r="F5" s="80">
        <v>1.51</v>
      </c>
      <c r="G5" s="80">
        <v>1.46</v>
      </c>
      <c r="H5" s="80">
        <v>1.46</v>
      </c>
      <c r="I5" s="79" t="s">
        <v>153</v>
      </c>
      <c r="J5" s="80">
        <v>1.35</v>
      </c>
      <c r="K5" s="80">
        <v>1.27</v>
      </c>
      <c r="L5" s="80">
        <v>1.33</v>
      </c>
      <c r="M5" s="80">
        <v>1.89</v>
      </c>
      <c r="N5" s="80">
        <v>1.87</v>
      </c>
      <c r="O5" s="80">
        <v>2.19</v>
      </c>
      <c r="P5" s="80">
        <v>2.15</v>
      </c>
      <c r="Q5" s="80">
        <v>2.85</v>
      </c>
      <c r="R5" s="80">
        <v>1.47</v>
      </c>
      <c r="S5" s="80">
        <v>1.72</v>
      </c>
      <c r="T5" s="80">
        <v>1.44</v>
      </c>
      <c r="U5" s="80">
        <v>1.86</v>
      </c>
      <c r="V5" s="80">
        <v>1.3923333333333332</v>
      </c>
      <c r="W5" s="80">
        <v>1.4395</v>
      </c>
      <c r="X5" s="80">
        <v>1.2595000000000003</v>
      </c>
      <c r="Y5" s="80">
        <v>1.819</v>
      </c>
      <c r="Z5" s="80">
        <v>1.4256000000000002</v>
      </c>
      <c r="AA5" s="80">
        <v>1.3222857142857143</v>
      </c>
      <c r="AB5" s="80">
        <v>1.3110060000000001</v>
      </c>
      <c r="AC5" s="80">
        <v>1.4314545454545455</v>
      </c>
      <c r="AD5" s="80">
        <v>1.5497999999999998</v>
      </c>
      <c r="AE5" s="80">
        <v>2.2271000000000001</v>
      </c>
      <c r="AF5" s="80">
        <v>2.0843333333333334</v>
      </c>
      <c r="AG5" s="80">
        <v>2.8011538461538459</v>
      </c>
      <c r="AH5" s="80">
        <v>3.151583333333333</v>
      </c>
      <c r="AI5" s="80">
        <v>1.7094</v>
      </c>
      <c r="AJ5" s="80">
        <v>1.8257499999999995</v>
      </c>
      <c r="AK5" s="81">
        <v>1.5075555555555555</v>
      </c>
      <c r="AL5" s="80">
        <v>1.7228333333333337</v>
      </c>
      <c r="AM5" s="80">
        <v>1.4840833333333332</v>
      </c>
      <c r="AN5" s="80">
        <v>1.5047272727272727</v>
      </c>
      <c r="AO5" s="80">
        <v>1.4530000000000001</v>
      </c>
      <c r="AP5" s="80">
        <v>2.9428000000000005</v>
      </c>
      <c r="AQ5" s="80">
        <v>3.2652500000000004</v>
      </c>
      <c r="AR5" s="80">
        <v>2.0899000000000001</v>
      </c>
      <c r="AS5" s="80">
        <v>3.2114999999999996</v>
      </c>
      <c r="AT5" s="80">
        <v>2.9551363636363637</v>
      </c>
      <c r="AU5" s="31"/>
    </row>
    <row r="6" spans="1:47" ht="15" customHeight="1" x14ac:dyDescent="0.35">
      <c r="A6" s="19"/>
      <c r="B6" s="41" t="s">
        <v>179</v>
      </c>
      <c r="C6" s="79">
        <v>20.77</v>
      </c>
      <c r="D6" s="80">
        <v>18.41</v>
      </c>
      <c r="E6" s="80">
        <v>19.510000000000002</v>
      </c>
      <c r="F6" s="80">
        <v>19.03</v>
      </c>
      <c r="G6" s="80">
        <v>19.28</v>
      </c>
      <c r="H6" s="80">
        <v>18.32</v>
      </c>
      <c r="I6" s="80">
        <v>19.86</v>
      </c>
      <c r="J6" s="80">
        <v>20.47</v>
      </c>
      <c r="K6" s="80">
        <v>21.12</v>
      </c>
      <c r="L6" s="80">
        <v>20.059999999999999</v>
      </c>
      <c r="M6" s="80">
        <v>19.93</v>
      </c>
      <c r="N6" s="80">
        <v>19.45</v>
      </c>
      <c r="O6" s="80">
        <v>19.010000000000002</v>
      </c>
      <c r="P6" s="80">
        <v>19.73</v>
      </c>
      <c r="Q6" s="80">
        <v>18.61</v>
      </c>
      <c r="R6" s="80">
        <v>19.760000000000002</v>
      </c>
      <c r="S6" s="80">
        <v>19.61</v>
      </c>
      <c r="T6" s="80">
        <v>20.78</v>
      </c>
      <c r="U6" s="80">
        <v>19.57</v>
      </c>
      <c r="V6" s="80">
        <v>19.170999999999999</v>
      </c>
      <c r="W6" s="80">
        <v>20.271000000000001</v>
      </c>
      <c r="X6" s="80">
        <v>20.406500000000001</v>
      </c>
      <c r="Y6" s="80">
        <v>20.294666666666668</v>
      </c>
      <c r="Z6" s="80">
        <v>20.720599999999997</v>
      </c>
      <c r="AA6" s="80">
        <v>20.175999999999998</v>
      </c>
      <c r="AB6" s="80">
        <v>19.438446000000003</v>
      </c>
      <c r="AC6" s="80">
        <v>20.332727272727272</v>
      </c>
      <c r="AD6" s="80">
        <v>20.707100000000001</v>
      </c>
      <c r="AE6" s="80">
        <v>20.128500000000003</v>
      </c>
      <c r="AF6" s="80">
        <v>19.764333333333337</v>
      </c>
      <c r="AG6" s="80">
        <v>20.016153846153845</v>
      </c>
      <c r="AH6" s="80">
        <v>19.519416666666668</v>
      </c>
      <c r="AI6" s="80">
        <v>19.889199999999999</v>
      </c>
      <c r="AJ6" s="80">
        <v>19.849166666666665</v>
      </c>
      <c r="AK6" s="81">
        <v>20.823222222222221</v>
      </c>
      <c r="AL6" s="80">
        <v>18.786249999999999</v>
      </c>
      <c r="AM6" s="80">
        <v>19.654166666666669</v>
      </c>
      <c r="AN6" s="80">
        <v>20.676363636363636</v>
      </c>
      <c r="AO6" s="80">
        <v>20.162333333333333</v>
      </c>
      <c r="AP6" s="80">
        <v>19.373899999999999</v>
      </c>
      <c r="AQ6" s="80">
        <v>19.960249999999998</v>
      </c>
      <c r="AR6" s="80">
        <v>18.976499999999998</v>
      </c>
      <c r="AS6" s="80">
        <v>16.936299999999999</v>
      </c>
      <c r="AT6" s="80">
        <v>19.670272727272721</v>
      </c>
      <c r="AU6" s="31"/>
    </row>
    <row r="7" spans="1:47" ht="15" customHeight="1" x14ac:dyDescent="0.25">
      <c r="A7" s="20"/>
      <c r="B7" s="43" t="s">
        <v>175</v>
      </c>
      <c r="C7" s="79">
        <v>21.52</v>
      </c>
      <c r="D7" s="80">
        <v>20.32</v>
      </c>
      <c r="E7" s="80">
        <v>19.64</v>
      </c>
      <c r="F7" s="80">
        <v>22.06</v>
      </c>
      <c r="G7" s="80">
        <v>21.17</v>
      </c>
      <c r="H7" s="80">
        <v>20.84</v>
      </c>
      <c r="I7" s="80">
        <v>21.45</v>
      </c>
      <c r="J7" s="80">
        <v>18.21</v>
      </c>
      <c r="K7" s="80">
        <v>21.17</v>
      </c>
      <c r="L7" s="80">
        <v>19.649999999999999</v>
      </c>
      <c r="M7" s="80">
        <v>19.84</v>
      </c>
      <c r="N7" s="80">
        <v>18.71</v>
      </c>
      <c r="O7" s="80">
        <v>20.440000000000001</v>
      </c>
      <c r="P7" s="80">
        <v>18.22</v>
      </c>
      <c r="Q7" s="80">
        <v>19.66</v>
      </c>
      <c r="R7" s="80">
        <v>20.6</v>
      </c>
      <c r="S7" s="80">
        <v>20.47</v>
      </c>
      <c r="T7" s="80">
        <v>21.55</v>
      </c>
      <c r="U7" s="80">
        <v>20.92</v>
      </c>
      <c r="V7" s="80">
        <v>19.202333333333335</v>
      </c>
      <c r="W7" s="80">
        <v>20.936999999999998</v>
      </c>
      <c r="X7" s="80">
        <v>21.030916666666666</v>
      </c>
      <c r="Y7" s="80">
        <v>21.492999999999999</v>
      </c>
      <c r="Z7" s="80">
        <v>20.3474</v>
      </c>
      <c r="AA7" s="80">
        <v>19.658999999999999</v>
      </c>
      <c r="AB7" s="80">
        <v>20.224457999999998</v>
      </c>
      <c r="AC7" s="80">
        <v>22.089363636363636</v>
      </c>
      <c r="AD7" s="80">
        <v>21.758800000000001</v>
      </c>
      <c r="AE7" s="80">
        <v>19.601800000000001</v>
      </c>
      <c r="AF7" s="80">
        <v>16.624444444444446</v>
      </c>
      <c r="AG7" s="80">
        <v>20.981846153846156</v>
      </c>
      <c r="AH7" s="80">
        <v>20.411916666666666</v>
      </c>
      <c r="AI7" s="80">
        <v>21.331499999999998</v>
      </c>
      <c r="AJ7" s="80">
        <v>21.22</v>
      </c>
      <c r="AK7" s="81">
        <v>20.670555555555556</v>
      </c>
      <c r="AL7" s="80">
        <v>16.85125</v>
      </c>
      <c r="AM7" s="80">
        <v>22.985416666666666</v>
      </c>
      <c r="AN7" s="80">
        <v>23.449090909090909</v>
      </c>
      <c r="AO7" s="80">
        <v>22.314000000000004</v>
      </c>
      <c r="AP7" s="80">
        <v>20.932600000000001</v>
      </c>
      <c r="AQ7" s="80">
        <v>19.833749999999998</v>
      </c>
      <c r="AR7" s="80">
        <v>20.696899999999999</v>
      </c>
      <c r="AS7" s="80">
        <v>23.546499999999998</v>
      </c>
      <c r="AT7" s="80">
        <v>20.65463636363636</v>
      </c>
      <c r="AU7" s="31"/>
    </row>
    <row r="8" spans="1:47" ht="15" customHeight="1" x14ac:dyDescent="0.25">
      <c r="A8" s="19"/>
      <c r="B8" s="45" t="s">
        <v>155</v>
      </c>
      <c r="C8" s="79" t="s">
        <v>153</v>
      </c>
      <c r="D8" s="80">
        <v>0.14000000000000001</v>
      </c>
      <c r="E8" s="80">
        <v>0.18</v>
      </c>
      <c r="F8" s="80">
        <v>0.25</v>
      </c>
      <c r="G8" s="80">
        <v>0.23</v>
      </c>
      <c r="H8" s="80">
        <v>0.15</v>
      </c>
      <c r="I8" s="80">
        <v>0.18</v>
      </c>
      <c r="J8" s="80">
        <v>0.19</v>
      </c>
      <c r="K8" s="80">
        <v>0.11</v>
      </c>
      <c r="L8" s="80">
        <v>0.14000000000000001</v>
      </c>
      <c r="M8" s="80">
        <v>0.23</v>
      </c>
      <c r="N8" s="80">
        <v>0.15</v>
      </c>
      <c r="O8" s="80">
        <v>0.12</v>
      </c>
      <c r="P8" s="80">
        <v>0.11</v>
      </c>
      <c r="Q8" s="80">
        <v>0.17</v>
      </c>
      <c r="R8" s="80">
        <v>0.22</v>
      </c>
      <c r="S8" s="80">
        <v>0.15</v>
      </c>
      <c r="T8" s="80">
        <v>0.11</v>
      </c>
      <c r="U8" s="80">
        <v>0.15</v>
      </c>
      <c r="V8" s="80">
        <v>0.249</v>
      </c>
      <c r="W8" s="80">
        <v>0.1575</v>
      </c>
      <c r="X8" s="80">
        <v>0.10525000000000001</v>
      </c>
      <c r="Y8" s="80">
        <v>0.254</v>
      </c>
      <c r="Z8" s="80">
        <v>0.29820000000000002</v>
      </c>
      <c r="AA8" s="80">
        <v>0.16200000000000001</v>
      </c>
      <c r="AB8" s="80">
        <v>9.7103999999999982E-2</v>
      </c>
      <c r="AC8" s="80">
        <v>0.18045454545454545</v>
      </c>
      <c r="AD8" s="80">
        <v>0.14990000000000001</v>
      </c>
      <c r="AE8" s="80">
        <v>0.17029999999999998</v>
      </c>
      <c r="AF8" s="80">
        <v>7.2444444444444464E-2</v>
      </c>
      <c r="AG8" s="80">
        <v>0.34284615384615375</v>
      </c>
      <c r="AH8" s="80">
        <v>0.28033333333333338</v>
      </c>
      <c r="AI8" s="80">
        <v>0.15040000000000001</v>
      </c>
      <c r="AJ8" s="80">
        <v>0.16191666666666663</v>
      </c>
      <c r="AK8" s="81">
        <v>0.15577777777777777</v>
      </c>
      <c r="AL8" s="80">
        <v>3.7750000000000006E-2</v>
      </c>
      <c r="AM8" s="80">
        <v>0.13733333333333334</v>
      </c>
      <c r="AN8" s="80">
        <v>0.20654545454545456</v>
      </c>
      <c r="AO8" s="80">
        <v>0.22233333333333336</v>
      </c>
      <c r="AP8" s="80">
        <v>0.12389999999999998</v>
      </c>
      <c r="AQ8" s="80">
        <v>0.13816666666666669</v>
      </c>
      <c r="AR8" s="80">
        <v>0.22740000000000005</v>
      </c>
      <c r="AS8" s="80">
        <v>0.31219999999999998</v>
      </c>
      <c r="AT8" s="80">
        <v>0.29436363636363638</v>
      </c>
      <c r="AU8" s="31"/>
    </row>
    <row r="9" spans="1:47" ht="15" customHeight="1" x14ac:dyDescent="0.25">
      <c r="A9" s="19"/>
      <c r="B9" s="46" t="s">
        <v>156</v>
      </c>
      <c r="C9" s="79">
        <v>8.1</v>
      </c>
      <c r="D9" s="80">
        <v>8.58</v>
      </c>
      <c r="E9" s="80">
        <v>9.94</v>
      </c>
      <c r="F9" s="80">
        <v>7.46</v>
      </c>
      <c r="G9" s="80">
        <v>8.89</v>
      </c>
      <c r="H9" s="80">
        <v>8.11</v>
      </c>
      <c r="I9" s="80">
        <v>7.93</v>
      </c>
      <c r="J9" s="80">
        <v>10.48</v>
      </c>
      <c r="K9" s="80">
        <v>8.82</v>
      </c>
      <c r="L9" s="80">
        <v>10.19</v>
      </c>
      <c r="M9" s="80">
        <v>8.9600000000000009</v>
      </c>
      <c r="N9" s="80">
        <v>9.8800000000000008</v>
      </c>
      <c r="O9" s="80">
        <v>9.3699999999999992</v>
      </c>
      <c r="P9" s="80">
        <v>9.64</v>
      </c>
      <c r="Q9" s="80">
        <v>9.67</v>
      </c>
      <c r="R9" s="80">
        <v>8.42</v>
      </c>
      <c r="S9" s="80">
        <v>8.7799999999999994</v>
      </c>
      <c r="T9" s="80">
        <v>8.08</v>
      </c>
      <c r="U9" s="80">
        <v>8.8800000000000008</v>
      </c>
      <c r="V9" s="80">
        <v>10.210333333333333</v>
      </c>
      <c r="W9" s="80">
        <v>7.8970000000000002</v>
      </c>
      <c r="X9" s="80">
        <v>8.9659166666666668</v>
      </c>
      <c r="Y9" s="80">
        <v>8.2080000000000002</v>
      </c>
      <c r="Z9" s="80">
        <v>9.017199999999999</v>
      </c>
      <c r="AA9" s="80">
        <v>9.9955714285714272</v>
      </c>
      <c r="AB9" s="80">
        <v>10.008953999999997</v>
      </c>
      <c r="AC9" s="80">
        <v>7.948363636363637</v>
      </c>
      <c r="AD9" s="80">
        <v>8.1936</v>
      </c>
      <c r="AE9" s="80">
        <v>9.1528999999999989</v>
      </c>
      <c r="AF9" s="80">
        <v>11.269333333333332</v>
      </c>
      <c r="AG9" s="80">
        <v>8.2047692307692301</v>
      </c>
      <c r="AH9" s="80">
        <v>7.9842500000000003</v>
      </c>
      <c r="AI9" s="80">
        <v>8.6850000000000005</v>
      </c>
      <c r="AJ9" s="80">
        <v>8.7829166666666669</v>
      </c>
      <c r="AK9" s="81">
        <v>8.9032222222222224</v>
      </c>
      <c r="AL9" s="80">
        <v>12.925083333333333</v>
      </c>
      <c r="AM9" s="80">
        <v>8.1816666666666666</v>
      </c>
      <c r="AN9" s="80">
        <v>7.2061818181818191</v>
      </c>
      <c r="AO9" s="80">
        <v>7.8306666666666667</v>
      </c>
      <c r="AP9" s="80">
        <v>9.4418000000000006</v>
      </c>
      <c r="AQ9" s="80">
        <v>8.897333333333334</v>
      </c>
      <c r="AR9" s="80">
        <v>9.4815000000000005</v>
      </c>
      <c r="AS9" s="80">
        <v>8.5951000000000004</v>
      </c>
      <c r="AT9" s="80">
        <v>7.9364545454545459</v>
      </c>
      <c r="AU9" s="31"/>
    </row>
    <row r="10" spans="1:47" ht="15" customHeight="1" x14ac:dyDescent="0.35">
      <c r="A10" s="19"/>
      <c r="B10" s="48" t="s">
        <v>181</v>
      </c>
      <c r="C10" s="79">
        <v>0.48</v>
      </c>
      <c r="D10" s="79" t="s">
        <v>153</v>
      </c>
      <c r="E10" s="79" t="s">
        <v>153</v>
      </c>
      <c r="F10" s="79">
        <v>0.11</v>
      </c>
      <c r="G10" s="79" t="s">
        <v>153</v>
      </c>
      <c r="H10" s="79" t="s">
        <v>153</v>
      </c>
      <c r="I10" s="79" t="s">
        <v>153</v>
      </c>
      <c r="J10" s="79" t="s">
        <v>153</v>
      </c>
      <c r="K10" s="79" t="s">
        <v>153</v>
      </c>
      <c r="L10" s="79" t="s">
        <v>153</v>
      </c>
      <c r="M10" s="80">
        <v>0.34</v>
      </c>
      <c r="N10" s="79">
        <v>0.28000000000000003</v>
      </c>
      <c r="O10" s="79">
        <v>0.01</v>
      </c>
      <c r="P10" s="79">
        <v>0.3</v>
      </c>
      <c r="Q10" s="79">
        <v>0.09</v>
      </c>
      <c r="R10" s="79" t="s">
        <v>153</v>
      </c>
      <c r="S10" s="79">
        <v>0.32</v>
      </c>
      <c r="T10" s="79" t="s">
        <v>153</v>
      </c>
      <c r="U10" s="79" t="s">
        <v>153</v>
      </c>
      <c r="V10" s="80">
        <v>0.109</v>
      </c>
      <c r="W10" s="80">
        <v>0.39749999999999996</v>
      </c>
      <c r="X10" s="80">
        <v>0.35383333333333328</v>
      </c>
      <c r="Y10" s="80">
        <v>0.25533333333333336</v>
      </c>
      <c r="Z10" s="80">
        <v>0.3236</v>
      </c>
      <c r="AA10" s="80">
        <v>0.25557142857142862</v>
      </c>
      <c r="AB10" s="80">
        <v>0.33935399999999993</v>
      </c>
      <c r="AC10" s="80">
        <v>0.35045454545454546</v>
      </c>
      <c r="AD10" s="80">
        <v>0.29019999999999996</v>
      </c>
      <c r="AE10" s="80">
        <v>0.2702</v>
      </c>
      <c r="AF10" s="80">
        <v>0.31033333333333335</v>
      </c>
      <c r="AG10" s="80">
        <v>0.18530769230769234</v>
      </c>
      <c r="AH10" s="80">
        <v>0.20466666666666666</v>
      </c>
      <c r="AI10" s="80">
        <v>0.28289999999999998</v>
      </c>
      <c r="AJ10" s="80">
        <v>0.30491666666666667</v>
      </c>
      <c r="AK10" s="81">
        <v>0.31488888888888888</v>
      </c>
      <c r="AL10" s="80">
        <v>0.1819166666666667</v>
      </c>
      <c r="AM10" s="80">
        <v>0.22666666666666671</v>
      </c>
      <c r="AN10" s="80">
        <v>0.2610909090909091</v>
      </c>
      <c r="AO10" s="80">
        <v>0.28466666666666662</v>
      </c>
      <c r="AP10" s="80">
        <v>0.2515</v>
      </c>
      <c r="AQ10" s="80">
        <v>0.18016666666666667</v>
      </c>
      <c r="AR10" s="80">
        <v>0.15540000000000001</v>
      </c>
      <c r="AS10" s="80">
        <v>0.13189999999999999</v>
      </c>
      <c r="AT10" s="80">
        <v>0.16968181818181818</v>
      </c>
      <c r="AU10" s="31"/>
    </row>
    <row r="11" spans="1:47" ht="15" customHeight="1" x14ac:dyDescent="0.35">
      <c r="A11" s="19"/>
      <c r="B11" s="49" t="s">
        <v>182</v>
      </c>
      <c r="C11" s="79">
        <v>8.8800000000000008</v>
      </c>
      <c r="D11" s="79">
        <v>8.7200000000000006</v>
      </c>
      <c r="E11" s="79">
        <v>7.37</v>
      </c>
      <c r="F11" s="79">
        <v>7.85</v>
      </c>
      <c r="G11" s="79">
        <v>8.7799999999999994</v>
      </c>
      <c r="H11" s="79">
        <v>8.2799999999999994</v>
      </c>
      <c r="I11" s="79">
        <v>7.94</v>
      </c>
      <c r="J11" s="79">
        <v>8.7899999999999991</v>
      </c>
      <c r="K11" s="79">
        <v>8.7799999999999994</v>
      </c>
      <c r="L11" s="79">
        <v>8.64</v>
      </c>
      <c r="M11" s="79">
        <v>8.77</v>
      </c>
      <c r="N11" s="79">
        <v>9.07</v>
      </c>
      <c r="O11" s="79">
        <v>8.36</v>
      </c>
      <c r="P11" s="79">
        <v>8.61</v>
      </c>
      <c r="Q11" s="79">
        <v>9.24</v>
      </c>
      <c r="R11" s="79">
        <v>8.2200000000000006</v>
      </c>
      <c r="S11" s="79">
        <v>8.5299999999999994</v>
      </c>
      <c r="T11" s="79">
        <v>8.99</v>
      </c>
      <c r="U11" s="79">
        <v>8.1300000000000008</v>
      </c>
      <c r="V11" s="80">
        <v>7.4969999999999999</v>
      </c>
      <c r="W11" s="80">
        <v>8.1539999999999999</v>
      </c>
      <c r="X11" s="80">
        <v>7.9450833333333328</v>
      </c>
      <c r="Y11" s="80">
        <v>8.3713333333333342</v>
      </c>
      <c r="Z11" s="80">
        <v>8.1912000000000003</v>
      </c>
      <c r="AA11" s="80">
        <v>7.5541428571428568</v>
      </c>
      <c r="AB11" s="80">
        <v>7.4355959999999977</v>
      </c>
      <c r="AC11" s="80">
        <v>7.9539090909090904</v>
      </c>
      <c r="AD11" s="80">
        <v>8.3170999999999999</v>
      </c>
      <c r="AE11" s="80">
        <v>8.5535999999999994</v>
      </c>
      <c r="AF11" s="80">
        <v>8.254666666666667</v>
      </c>
      <c r="AG11" s="80">
        <v>9.1650000000000009</v>
      </c>
      <c r="AH11" s="80">
        <v>9.1261666666666681</v>
      </c>
      <c r="AI11" s="80">
        <v>7.9615999999999998</v>
      </c>
      <c r="AJ11" s="80">
        <v>8.1240833333333331</v>
      </c>
      <c r="AK11" s="81">
        <v>8.0860000000000003</v>
      </c>
      <c r="AL11" s="80">
        <v>8.6908333333333321</v>
      </c>
      <c r="AM11" s="80">
        <v>8.344083333333332</v>
      </c>
      <c r="AN11" s="80">
        <v>8.1259090909090919</v>
      </c>
      <c r="AO11" s="80">
        <v>8.0424999999999986</v>
      </c>
      <c r="AP11" s="80">
        <v>8.7935999999999996</v>
      </c>
      <c r="AQ11" s="80">
        <v>9.1325833333333346</v>
      </c>
      <c r="AR11" s="80">
        <v>9.1865000000000006</v>
      </c>
      <c r="AS11" s="80">
        <v>9.3201000000000001</v>
      </c>
      <c r="AT11" s="80">
        <v>9.1624090909090921</v>
      </c>
      <c r="AU11" s="32"/>
    </row>
    <row r="12" spans="1:47" ht="15" customHeight="1" x14ac:dyDescent="0.25">
      <c r="A12" s="3"/>
      <c r="B12" s="77" t="s">
        <v>206</v>
      </c>
      <c r="C12" s="79" t="s">
        <v>153</v>
      </c>
      <c r="D12" s="79" t="s">
        <v>153</v>
      </c>
      <c r="E12" s="79" t="s">
        <v>153</v>
      </c>
      <c r="F12" s="79" t="s">
        <v>153</v>
      </c>
      <c r="G12" s="79" t="s">
        <v>153</v>
      </c>
      <c r="H12" s="79" t="s">
        <v>153</v>
      </c>
      <c r="I12" s="79" t="s">
        <v>153</v>
      </c>
      <c r="J12" s="79" t="s">
        <v>153</v>
      </c>
      <c r="K12" s="79" t="s">
        <v>153</v>
      </c>
      <c r="L12" s="79" t="s">
        <v>153</v>
      </c>
      <c r="M12" s="79" t="s">
        <v>153</v>
      </c>
      <c r="N12" s="79" t="s">
        <v>153</v>
      </c>
      <c r="O12" s="79" t="s">
        <v>153</v>
      </c>
      <c r="P12" s="79" t="s">
        <v>153</v>
      </c>
      <c r="Q12" s="79" t="s">
        <v>153</v>
      </c>
      <c r="R12" s="79" t="s">
        <v>153</v>
      </c>
      <c r="S12" s="79" t="s">
        <v>153</v>
      </c>
      <c r="T12" s="79" t="s">
        <v>153</v>
      </c>
      <c r="U12" s="79" t="s">
        <v>153</v>
      </c>
      <c r="V12" s="80">
        <v>0.15033333333333332</v>
      </c>
      <c r="W12" s="80">
        <v>6.0499999999999998E-2</v>
      </c>
      <c r="X12" s="80">
        <v>8.2250000000000004E-2</v>
      </c>
      <c r="Y12" s="80">
        <v>9.1000000000000011E-2</v>
      </c>
      <c r="Z12" s="80">
        <v>0.1376</v>
      </c>
      <c r="AA12" s="80">
        <v>0.15814285714285714</v>
      </c>
      <c r="AB12" s="80">
        <v>1.0710000000000001E-2</v>
      </c>
      <c r="AC12" s="80">
        <v>6.8909090909090906E-2</v>
      </c>
      <c r="AD12" s="80">
        <v>5.3600000000000002E-2</v>
      </c>
      <c r="AE12" s="80">
        <v>6.8900000000000003E-2</v>
      </c>
      <c r="AF12" s="80">
        <v>2.4222222222222225E-2</v>
      </c>
      <c r="AG12" s="80">
        <v>1.3153846153846155E-2</v>
      </c>
      <c r="AH12" s="80">
        <v>1.6333333333333335E-2</v>
      </c>
      <c r="AI12" s="80">
        <v>7.4999999999999997E-3</v>
      </c>
      <c r="AJ12" s="80">
        <v>2.2500000000000003E-3</v>
      </c>
      <c r="AK12" s="81">
        <v>0.15255555555555558</v>
      </c>
      <c r="AL12" s="80">
        <v>1.9333333333333338E-2</v>
      </c>
      <c r="AM12" s="80">
        <v>0.14933333333333332</v>
      </c>
      <c r="AN12" s="80">
        <v>9.1909090909090926E-2</v>
      </c>
      <c r="AO12" s="80">
        <v>0.10283333333333332</v>
      </c>
      <c r="AP12" s="80">
        <v>1.5800000000000002E-2</v>
      </c>
      <c r="AQ12" s="80">
        <v>1.525E-2</v>
      </c>
      <c r="AR12" s="80">
        <v>1.3999999999999999E-2</v>
      </c>
      <c r="AS12" s="80">
        <v>1.5800000000000002E-2</v>
      </c>
      <c r="AT12" s="80">
        <v>1.1909090909090909E-2</v>
      </c>
      <c r="AU12" s="27"/>
    </row>
    <row r="13" spans="1:47" ht="15" customHeight="1" x14ac:dyDescent="0.25">
      <c r="A13" s="25"/>
      <c r="B13" s="43" t="s">
        <v>160</v>
      </c>
      <c r="C13" s="86">
        <f>SUM(C4:C12)</f>
        <v>97.009999999999991</v>
      </c>
      <c r="D13" s="86">
        <f t="shared" ref="D13:AR13" si="0">SUM(D4:D12)</f>
        <v>94</v>
      </c>
      <c r="E13" s="86">
        <f t="shared" si="0"/>
        <v>93.840000000000018</v>
      </c>
      <c r="F13" s="86">
        <f t="shared" si="0"/>
        <v>93.749999999999986</v>
      </c>
      <c r="G13" s="86">
        <f t="shared" si="0"/>
        <v>94.940000000000012</v>
      </c>
      <c r="H13" s="86">
        <f t="shared" si="0"/>
        <v>93.04</v>
      </c>
      <c r="I13" s="86">
        <f t="shared" si="0"/>
        <v>93.360000000000014</v>
      </c>
      <c r="J13" s="86">
        <f t="shared" si="0"/>
        <v>94.62</v>
      </c>
      <c r="K13" s="86">
        <f t="shared" si="0"/>
        <v>96.47</v>
      </c>
      <c r="L13" s="86">
        <f t="shared" si="0"/>
        <v>95.169999999999987</v>
      </c>
      <c r="M13" s="86">
        <f t="shared" si="0"/>
        <v>95.49</v>
      </c>
      <c r="N13" s="86">
        <f t="shared" si="0"/>
        <v>95.18</v>
      </c>
      <c r="O13" s="86">
        <f t="shared" si="0"/>
        <v>94.190000000000012</v>
      </c>
      <c r="P13" s="86">
        <f t="shared" si="0"/>
        <v>95.35</v>
      </c>
      <c r="Q13" s="86">
        <f t="shared" si="0"/>
        <v>95.13000000000001</v>
      </c>
      <c r="R13" s="86">
        <f>SUM(R4:R12)</f>
        <v>93.089999999999989</v>
      </c>
      <c r="S13" s="86">
        <f t="shared" si="0"/>
        <v>94.07</v>
      </c>
      <c r="T13" s="86">
        <f t="shared" si="0"/>
        <v>95.71</v>
      </c>
      <c r="U13" s="86">
        <f t="shared" si="0"/>
        <v>94.55</v>
      </c>
      <c r="V13" s="86">
        <f t="shared" si="0"/>
        <v>94.61</v>
      </c>
      <c r="W13" s="86">
        <f t="shared" si="0"/>
        <v>94.845500000000001</v>
      </c>
      <c r="X13" s="86">
        <f t="shared" si="0"/>
        <v>95.407833333333329</v>
      </c>
      <c r="Y13" s="86">
        <f t="shared" si="0"/>
        <v>95.853000000000009</v>
      </c>
      <c r="Z13" s="86">
        <f t="shared" si="0"/>
        <v>96.1</v>
      </c>
      <c r="AA13" s="86">
        <f t="shared" si="0"/>
        <v>95.50628571428571</v>
      </c>
      <c r="AB13" s="86">
        <f t="shared" si="0"/>
        <v>95.848482000000018</v>
      </c>
      <c r="AC13" s="86">
        <f>SUM(AC4:AC12)</f>
        <v>95.165272727272722</v>
      </c>
      <c r="AD13" s="86">
        <f>SUM(AD4:AD12)</f>
        <v>95.875100000000003</v>
      </c>
      <c r="AE13" s="86">
        <f>SUM(AE4:AE12)</f>
        <v>95.759000000000015</v>
      </c>
      <c r="AF13" s="86">
        <f>SUM(AF4:AF12)</f>
        <v>94.065888888888921</v>
      </c>
      <c r="AG13" s="86">
        <f t="shared" si="0"/>
        <v>96.506384615384619</v>
      </c>
      <c r="AH13" s="86">
        <f t="shared" si="0"/>
        <v>95.528249999999971</v>
      </c>
      <c r="AI13" s="86">
        <f t="shared" si="0"/>
        <v>94.869699999999995</v>
      </c>
      <c r="AJ13" s="86">
        <f t="shared" si="0"/>
        <v>94.923583333333298</v>
      </c>
      <c r="AK13" s="86">
        <f>SUM(AK4:AK12)</f>
        <v>96.157333333333327</v>
      </c>
      <c r="AL13" s="86">
        <f t="shared" si="0"/>
        <v>95.273583333333335</v>
      </c>
      <c r="AM13" s="86">
        <f t="shared" si="0"/>
        <v>95.889499999999998</v>
      </c>
      <c r="AN13" s="86">
        <f t="shared" si="0"/>
        <v>96.606999999999985</v>
      </c>
      <c r="AO13" s="86">
        <f t="shared" si="0"/>
        <v>95.304833333333363</v>
      </c>
      <c r="AP13" s="86">
        <f t="shared" si="0"/>
        <v>96.690100000000001</v>
      </c>
      <c r="AQ13" s="86">
        <f t="shared" si="0"/>
        <v>96.252833333333314</v>
      </c>
      <c r="AR13" s="86">
        <f t="shared" si="0"/>
        <v>95.534899999999993</v>
      </c>
      <c r="AS13" s="86">
        <f>SUM(AS4:AS12)</f>
        <v>95.858099999999993</v>
      </c>
      <c r="AT13" s="86">
        <f>SUM(AT4:AT12)</f>
        <v>95.592363636363629</v>
      </c>
      <c r="AU13" s="66"/>
    </row>
    <row r="14" spans="1:47" ht="15" customHeight="1" x14ac:dyDescent="0.25">
      <c r="A14" s="25"/>
      <c r="B14" s="50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</row>
    <row r="15" spans="1:47" ht="15" customHeight="1" x14ac:dyDescent="0.25">
      <c r="C15" s="18" t="s">
        <v>210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18" t="s">
        <v>210</v>
      </c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18" t="s">
        <v>210</v>
      </c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21"/>
    </row>
    <row r="16" spans="1:47" ht="15" customHeight="1" x14ac:dyDescent="0.25">
      <c r="A16" s="23"/>
      <c r="B16" s="37" t="s">
        <v>161</v>
      </c>
      <c r="C16" s="82">
        <v>2.6747052308980712</v>
      </c>
      <c r="D16" s="82">
        <v>2.7817610090225431</v>
      </c>
      <c r="E16" s="82">
        <v>2.735047724804001</v>
      </c>
      <c r="F16" s="82">
        <v>2.752776547151373</v>
      </c>
      <c r="G16" s="82">
        <v>2.6966458102206672</v>
      </c>
      <c r="H16" s="82">
        <v>2.7936521894752815</v>
      </c>
      <c r="I16" s="82">
        <v>2.7868649816847597</v>
      </c>
      <c r="J16" s="82">
        <v>2.6630918958372463</v>
      </c>
      <c r="K16" s="82">
        <v>2.64838456217666</v>
      </c>
      <c r="L16" s="82">
        <v>2.6664879120642078</v>
      </c>
      <c r="M16" s="82">
        <v>2.6914490986745099</v>
      </c>
      <c r="N16" s="82">
        <v>2.7079030824244095</v>
      </c>
      <c r="O16" s="82">
        <v>2.6721062859641904</v>
      </c>
      <c r="P16" s="82">
        <v>2.7420336145585882</v>
      </c>
      <c r="Q16" s="82">
        <v>2.6640598016029582</v>
      </c>
      <c r="R16" s="82">
        <v>2.6806221463003137</v>
      </c>
      <c r="S16" s="82">
        <v>2.6655935470161309</v>
      </c>
      <c r="T16" s="82">
        <v>2.6492855921179896</v>
      </c>
      <c r="U16" s="82">
        <v>2.6854625567482153</v>
      </c>
      <c r="V16" s="82">
        <v>2.7656693352236656</v>
      </c>
      <c r="W16" s="82">
        <v>2.7119932703678518</v>
      </c>
      <c r="X16" s="82">
        <v>2.6748461083951813</v>
      </c>
      <c r="Y16" s="82">
        <v>2.6630543824125263</v>
      </c>
      <c r="Z16" s="82">
        <v>2.6775104597778823</v>
      </c>
      <c r="AA16" s="82">
        <v>2.7160751277175037</v>
      </c>
      <c r="AB16" s="82">
        <v>2.7601778608658205</v>
      </c>
      <c r="AC16" s="82">
        <v>2.6646944555792831</v>
      </c>
      <c r="AD16" s="82">
        <v>2.6469864926079567</v>
      </c>
      <c r="AE16" s="82">
        <v>2.6798293261700885</v>
      </c>
      <c r="AF16" s="82">
        <v>2.687672278515536</v>
      </c>
      <c r="AG16" s="82">
        <v>2.6331238086828366</v>
      </c>
      <c r="AH16" s="82">
        <v>2.656625762230346</v>
      </c>
      <c r="AI16" s="82">
        <v>2.6658009987752997</v>
      </c>
      <c r="AJ16" s="82">
        <v>2.6521357088337236</v>
      </c>
      <c r="AK16" s="82">
        <v>2.6703142573947991</v>
      </c>
      <c r="AL16" s="82">
        <v>2.6955846234934153</v>
      </c>
      <c r="AM16" s="82">
        <v>2.6605492735879426</v>
      </c>
      <c r="AN16" s="82">
        <v>2.6606348603124128</v>
      </c>
      <c r="AO16" s="82">
        <v>2.6722473609990871</v>
      </c>
      <c r="AP16" s="82">
        <v>2.6237887074431585</v>
      </c>
      <c r="AQ16" s="82">
        <v>2.6256058799816788</v>
      </c>
      <c r="AR16" s="82">
        <v>2.6541805757802082</v>
      </c>
      <c r="AS16" s="82">
        <v>2.6297248099999493</v>
      </c>
      <c r="AT16" s="82">
        <v>2.6512619596047755</v>
      </c>
      <c r="AU16" s="33"/>
    </row>
    <row r="17" spans="1:47" ht="15" customHeight="1" x14ac:dyDescent="0.25">
      <c r="A17" s="23"/>
      <c r="B17" s="40" t="s">
        <v>162</v>
      </c>
      <c r="C17" s="82">
        <v>9.0254735033859709E-2</v>
      </c>
      <c r="D17" s="82">
        <v>9.9042959480428017E-2</v>
      </c>
      <c r="E17" s="82">
        <v>7.5078946655020115E-2</v>
      </c>
      <c r="F17" s="82">
        <v>8.8108888049419257E-2</v>
      </c>
      <c r="G17" s="82">
        <v>8.4285727296750254E-2</v>
      </c>
      <c r="H17" s="82">
        <v>8.5492532365474855E-2</v>
      </c>
      <c r="I17" s="79" t="s">
        <v>153</v>
      </c>
      <c r="J17" s="82">
        <v>7.6965695173393578E-2</v>
      </c>
      <c r="K17" s="82">
        <v>7.1861707103097E-2</v>
      </c>
      <c r="L17" s="82">
        <v>7.5857376465248039E-2</v>
      </c>
      <c r="M17" s="82">
        <v>0.10767334177621192</v>
      </c>
      <c r="N17" s="82">
        <v>0.10646606620618194</v>
      </c>
      <c r="O17" s="82">
        <v>0.12686708707470465</v>
      </c>
      <c r="P17" s="82">
        <v>0.1211725506098512</v>
      </c>
      <c r="Q17" s="82">
        <v>0.1638951521682589</v>
      </c>
      <c r="R17" s="82">
        <v>8.6148936029645795E-2</v>
      </c>
      <c r="S17" s="82">
        <v>9.9973432989099068E-2</v>
      </c>
      <c r="T17" s="82">
        <v>8.2540467936665932E-2</v>
      </c>
      <c r="U17" s="82">
        <v>0.10720705668226138</v>
      </c>
      <c r="V17" s="82">
        <v>7.9063819270810756E-2</v>
      </c>
      <c r="W17" s="82">
        <v>8.2630838415677144E-2</v>
      </c>
      <c r="X17" s="82">
        <v>7.1860053921383282E-2</v>
      </c>
      <c r="Y17" s="82">
        <v>0.10388998270037447</v>
      </c>
      <c r="Z17" s="82">
        <v>8.0549648997740322E-2</v>
      </c>
      <c r="AA17" s="82">
        <v>7.4564351010588351E-2</v>
      </c>
      <c r="AB17" s="82">
        <v>7.3586263136504168E-2</v>
      </c>
      <c r="AC17" s="82">
        <v>8.2410190575399361E-2</v>
      </c>
      <c r="AD17" s="82">
        <v>8.8515172348950247E-2</v>
      </c>
      <c r="AE17" s="82">
        <v>0.12613243062971166</v>
      </c>
      <c r="AF17" s="82">
        <v>0.11813971562307868</v>
      </c>
      <c r="AG17" s="82">
        <v>0.15941618959992448</v>
      </c>
      <c r="AH17" s="82">
        <v>0.1807658746938568</v>
      </c>
      <c r="AI17" s="82">
        <v>9.8332403161419363E-2</v>
      </c>
      <c r="AJ17" s="82">
        <v>0.10508890344825483</v>
      </c>
      <c r="AK17" s="82">
        <v>8.517855239245356E-2</v>
      </c>
      <c r="AL17" s="82">
        <v>9.6860345042226084E-2</v>
      </c>
      <c r="AM17" s="82">
        <v>8.5510782083303719E-2</v>
      </c>
      <c r="AN17" s="82">
        <v>8.5817283439526854E-2</v>
      </c>
      <c r="AO17" s="82">
        <v>8.3688466253555027E-2</v>
      </c>
      <c r="AP17" s="82">
        <v>0.16679714423153408</v>
      </c>
      <c r="AQ17" s="82">
        <v>0.18511724811348376</v>
      </c>
      <c r="AR17" s="82">
        <v>0.12019788448942362</v>
      </c>
      <c r="AS17" s="82">
        <v>0.18797589958965388</v>
      </c>
      <c r="AT17" s="82">
        <v>0.16962389501364092</v>
      </c>
      <c r="AU17" s="33"/>
    </row>
    <row r="18" spans="1:47" ht="15" customHeight="1" x14ac:dyDescent="0.25">
      <c r="A18" s="23"/>
      <c r="B18" s="41" t="s">
        <v>163</v>
      </c>
      <c r="C18" s="82">
        <v>1.8366172337600051</v>
      </c>
      <c r="D18" s="82">
        <v>1.6715271411158146</v>
      </c>
      <c r="E18" s="82">
        <v>1.7528158445879924</v>
      </c>
      <c r="F18" s="82">
        <v>1.7406590287817381</v>
      </c>
      <c r="G18" s="82">
        <v>1.7447787296352069</v>
      </c>
      <c r="H18" s="82">
        <v>1.6816396579716031</v>
      </c>
      <c r="I18" s="82">
        <v>1.8125092944890366</v>
      </c>
      <c r="J18" s="82">
        <v>1.8294199730840854</v>
      </c>
      <c r="K18" s="82">
        <v>1.8733540711147205</v>
      </c>
      <c r="L18" s="82">
        <v>1.7935325048088258</v>
      </c>
      <c r="M18" s="82">
        <v>1.7798599566072408</v>
      </c>
      <c r="N18" s="82">
        <v>1.7358866074942698</v>
      </c>
      <c r="O18" s="82">
        <v>1.7263113111632669</v>
      </c>
      <c r="P18" s="82">
        <v>1.7431109082883767</v>
      </c>
      <c r="Q18" s="82">
        <v>1.6776438405110587</v>
      </c>
      <c r="R18" s="82">
        <v>1.8153136335775675</v>
      </c>
      <c r="S18" s="82">
        <v>1.7867586698423494</v>
      </c>
      <c r="T18" s="82">
        <v>1.8671625303220454</v>
      </c>
      <c r="U18" s="82">
        <v>1.7682081989175717</v>
      </c>
      <c r="V18" s="82">
        <v>1.7065203910499678</v>
      </c>
      <c r="W18" s="82">
        <v>1.824054496902269</v>
      </c>
      <c r="X18" s="82">
        <v>1.8251141668028021</v>
      </c>
      <c r="Y18" s="82">
        <v>1.8170004847778105</v>
      </c>
      <c r="Z18" s="82">
        <v>1.8352719978778689</v>
      </c>
      <c r="AA18" s="82">
        <v>1.7835001542928048</v>
      </c>
      <c r="AB18" s="82">
        <v>1.7103530166975252</v>
      </c>
      <c r="AC18" s="82">
        <v>1.834979165655976</v>
      </c>
      <c r="AD18" s="82">
        <v>1.8539306707231766</v>
      </c>
      <c r="AE18" s="82">
        <v>1.7870249029227145</v>
      </c>
      <c r="AF18" s="82">
        <v>1.7560750101769242</v>
      </c>
      <c r="AG18" s="82">
        <v>1.7856989302460877</v>
      </c>
      <c r="AH18" s="82">
        <v>1.7550384368578524</v>
      </c>
      <c r="AI18" s="82">
        <v>1.7935042663649909</v>
      </c>
      <c r="AJ18" s="82">
        <v>1.7909768621885738</v>
      </c>
      <c r="AK18" s="82">
        <v>1.8443231140358975</v>
      </c>
      <c r="AL18" s="82">
        <v>1.6556746107986247</v>
      </c>
      <c r="AM18" s="82">
        <v>1.7752085090293179</v>
      </c>
      <c r="AN18" s="82">
        <v>1.8485162702730045</v>
      </c>
      <c r="AO18" s="82">
        <v>1.8204255846149948</v>
      </c>
      <c r="AP18" s="82">
        <v>1.7213812289705488</v>
      </c>
      <c r="AQ18" s="82">
        <v>1.7738976960955315</v>
      </c>
      <c r="AR18" s="82">
        <v>1.7108801146891639</v>
      </c>
      <c r="AS18" s="82">
        <v>1.5539782257204071</v>
      </c>
      <c r="AT18" s="82">
        <v>1.7699134625674993</v>
      </c>
      <c r="AU18" s="33"/>
    </row>
    <row r="19" spans="1:47" ht="15" customHeight="1" x14ac:dyDescent="0.25">
      <c r="A19" s="23"/>
      <c r="B19" s="35" t="s">
        <v>207</v>
      </c>
      <c r="C19" s="82">
        <v>1.34993322585682</v>
      </c>
      <c r="D19" s="82">
        <v>1.3087937397007217</v>
      </c>
      <c r="E19" s="82">
        <v>1.2517233839916404</v>
      </c>
      <c r="F19" s="82">
        <v>1.4314239786031246</v>
      </c>
      <c r="G19" s="82">
        <v>1.3590706939408495</v>
      </c>
      <c r="H19" s="82">
        <v>1.3570412438610695</v>
      </c>
      <c r="I19" s="82">
        <v>1.3887246865674741</v>
      </c>
      <c r="J19" s="82">
        <v>1.1544985200411251</v>
      </c>
      <c r="K19" s="82">
        <v>1.3320933913705595</v>
      </c>
      <c r="L19" s="82">
        <v>1.2463176318522371</v>
      </c>
      <c r="M19" s="82">
        <v>1.2569212325584207</v>
      </c>
      <c r="N19" s="82">
        <v>1.184577271332071</v>
      </c>
      <c r="O19" s="82">
        <v>1.316757351906886</v>
      </c>
      <c r="P19" s="82">
        <v>1.141916029076778</v>
      </c>
      <c r="Q19" s="82">
        <v>1.2572590433826554</v>
      </c>
      <c r="R19" s="82">
        <v>1.3425170519519143</v>
      </c>
      <c r="S19" s="82">
        <v>1.3231040786329722</v>
      </c>
      <c r="T19" s="82">
        <v>1.3736361634424399</v>
      </c>
      <c r="U19" s="82">
        <v>1.3408868004643291</v>
      </c>
      <c r="V19" s="82">
        <v>1.2125749169034137</v>
      </c>
      <c r="W19" s="82">
        <v>1.3364876502471084</v>
      </c>
      <c r="X19" s="82">
        <v>1.3343432907708459</v>
      </c>
      <c r="Y19" s="82">
        <v>1.3650797379590138</v>
      </c>
      <c r="Z19" s="82">
        <v>1.2784828163382846</v>
      </c>
      <c r="AA19" s="82">
        <v>1.2327850691985391</v>
      </c>
      <c r="AB19" s="82">
        <v>1.2623766949757373</v>
      </c>
      <c r="AC19" s="82">
        <v>1.4141861121441748</v>
      </c>
      <c r="AD19" s="82">
        <v>1.3819648911107978</v>
      </c>
      <c r="AE19" s="82">
        <v>1.2345338643235104</v>
      </c>
      <c r="AF19" s="82">
        <v>1.0478422242802279</v>
      </c>
      <c r="AG19" s="82">
        <v>1.3278810325486829</v>
      </c>
      <c r="AH19" s="82">
        <v>1.3019414243780167</v>
      </c>
      <c r="AI19" s="82">
        <v>1.3645654021878746</v>
      </c>
      <c r="AJ19" s="82">
        <v>1.3582538274183489</v>
      </c>
      <c r="AK19" s="82">
        <v>1.2987605413480314</v>
      </c>
      <c r="AL19" s="82">
        <v>1.0535493280415404</v>
      </c>
      <c r="AM19" s="82">
        <v>1.472770166838671</v>
      </c>
      <c r="AN19" s="82">
        <v>1.4871781205190968</v>
      </c>
      <c r="AO19" s="82">
        <v>1.4292145536717211</v>
      </c>
      <c r="AP19" s="82">
        <v>1.3193834885930704</v>
      </c>
      <c r="AQ19" s="82">
        <v>1.2504182080142978</v>
      </c>
      <c r="AR19" s="82">
        <v>1.3237215105808338</v>
      </c>
      <c r="AS19" s="82">
        <v>1.5326416173914579</v>
      </c>
      <c r="AT19" s="82">
        <v>1.3183996095475785</v>
      </c>
      <c r="AU19" s="33"/>
    </row>
    <row r="20" spans="1:47" ht="15" customHeight="1" x14ac:dyDescent="0.25">
      <c r="A20" s="23"/>
      <c r="B20" s="45" t="s">
        <v>164</v>
      </c>
      <c r="C20" s="82">
        <v>0</v>
      </c>
      <c r="D20" s="82">
        <v>9.1329510380081351E-3</v>
      </c>
      <c r="E20" s="82">
        <v>1.1619166511991633E-2</v>
      </c>
      <c r="F20" s="82">
        <v>1.6430030776751457E-2</v>
      </c>
      <c r="G20" s="82">
        <v>1.4954937903653672E-2</v>
      </c>
      <c r="H20" s="82">
        <v>9.8928672155923405E-3</v>
      </c>
      <c r="I20" s="82">
        <v>1.1803123537456809E-2</v>
      </c>
      <c r="J20" s="82">
        <v>1.2200359390066596E-2</v>
      </c>
      <c r="K20" s="82">
        <v>7.0103885475928385E-3</v>
      </c>
      <c r="L20" s="82">
        <v>8.9935221455838422E-3</v>
      </c>
      <c r="M20" s="82">
        <v>1.4758078604480177E-2</v>
      </c>
      <c r="N20" s="82">
        <v>9.6187016781605801E-3</v>
      </c>
      <c r="O20" s="82">
        <v>7.8296382103872474E-3</v>
      </c>
      <c r="P20" s="82">
        <v>6.9825502541288236E-3</v>
      </c>
      <c r="Q20" s="82">
        <v>1.1010974690256954E-2</v>
      </c>
      <c r="R20" s="82">
        <v>1.4521479275665685E-2</v>
      </c>
      <c r="S20" s="82">
        <v>9.8198083737186387E-3</v>
      </c>
      <c r="T20" s="82">
        <v>7.1015428990790046E-3</v>
      </c>
      <c r="U20" s="82">
        <v>9.7377200052210008E-3</v>
      </c>
      <c r="V20" s="82">
        <v>1.5925369270251351E-2</v>
      </c>
      <c r="W20" s="82">
        <v>1.0182786624985054E-2</v>
      </c>
      <c r="X20" s="82">
        <v>6.7634310444515079E-3</v>
      </c>
      <c r="Y20" s="82">
        <v>1.6339181109705326E-2</v>
      </c>
      <c r="Z20" s="82">
        <v>1.8977071761899177E-2</v>
      </c>
      <c r="AA20" s="82">
        <v>1.0289080048223849E-2</v>
      </c>
      <c r="AB20" s="82">
        <v>6.1388183853476131E-3</v>
      </c>
      <c r="AC20" s="82">
        <v>1.1701102335837592E-2</v>
      </c>
      <c r="AD20" s="82">
        <v>9.6427141082684048E-3</v>
      </c>
      <c r="AE20" s="82">
        <v>1.0863187862868034E-2</v>
      </c>
      <c r="AF20" s="82">
        <v>4.6247624333186606E-3</v>
      </c>
      <c r="AG20" s="82">
        <v>2.1976085662582384E-2</v>
      </c>
      <c r="AH20" s="82">
        <v>1.8109980726965447E-2</v>
      </c>
      <c r="AI20" s="82">
        <v>9.7444287599964281E-3</v>
      </c>
      <c r="AJ20" s="82">
        <v>1.0496939662149403E-2</v>
      </c>
      <c r="AK20" s="82">
        <v>9.9132949716635478E-3</v>
      </c>
      <c r="AL20" s="82">
        <v>2.3904259624463456E-3</v>
      </c>
      <c r="AM20" s="82">
        <v>8.9123892709787097E-3</v>
      </c>
      <c r="AN20" s="82">
        <v>1.3267472841713956E-2</v>
      </c>
      <c r="AO20" s="82">
        <v>1.4423151613348263E-2</v>
      </c>
      <c r="AP20" s="82">
        <v>7.909604439398487E-3</v>
      </c>
      <c r="AQ20" s="82">
        <v>8.8224523782509494E-3</v>
      </c>
      <c r="AR20" s="82">
        <v>1.4730496105460627E-2</v>
      </c>
      <c r="AS20" s="82">
        <v>2.0581770889381613E-2</v>
      </c>
      <c r="AT20" s="82">
        <v>1.9030458854609824E-2</v>
      </c>
      <c r="AU20" s="33"/>
    </row>
    <row r="21" spans="1:47" ht="15" customHeight="1" x14ac:dyDescent="0.25">
      <c r="A21" s="23"/>
      <c r="B21" s="46" t="s">
        <v>165</v>
      </c>
      <c r="C21" s="82">
        <v>0.90544335885670346</v>
      </c>
      <c r="D21" s="82">
        <v>0.9847841323234533</v>
      </c>
      <c r="E21" s="82">
        <v>1.128910508055724</v>
      </c>
      <c r="F21" s="82">
        <v>0.86259682732524823</v>
      </c>
      <c r="G21" s="82">
        <v>1.0170193119747835</v>
      </c>
      <c r="H21" s="82">
        <v>0.94107109825117696</v>
      </c>
      <c r="I21" s="82">
        <v>0.91488876751476866</v>
      </c>
      <c r="J21" s="82">
        <v>1.183997993548491</v>
      </c>
      <c r="K21" s="82">
        <v>0.98898259800103738</v>
      </c>
      <c r="L21" s="82">
        <v>1.151719227903317</v>
      </c>
      <c r="M21" s="82">
        <v>1.0115343924655302</v>
      </c>
      <c r="N21" s="82">
        <v>1.114686654570316</v>
      </c>
      <c r="O21" s="82">
        <v>1.0756493034107233</v>
      </c>
      <c r="P21" s="82">
        <v>1.0766364513142459</v>
      </c>
      <c r="Q21" s="82">
        <v>1.1019806730821706</v>
      </c>
      <c r="R21" s="82">
        <v>0.9778470519084137</v>
      </c>
      <c r="S21" s="82">
        <v>1.0112928354757689</v>
      </c>
      <c r="T21" s="82">
        <v>0.91778731564442873</v>
      </c>
      <c r="U21" s="82">
        <v>1.0142608220358722</v>
      </c>
      <c r="V21" s="82">
        <v>1.1489489842685849</v>
      </c>
      <c r="W21" s="82">
        <v>0.89829479661822009</v>
      </c>
      <c r="X21" s="82">
        <v>1.013702040763836</v>
      </c>
      <c r="Y21" s="82">
        <v>0.92897618042157293</v>
      </c>
      <c r="Z21" s="82">
        <v>1.0096338990290719</v>
      </c>
      <c r="AA21" s="82">
        <v>1.1169656543063939</v>
      </c>
      <c r="AB21" s="82">
        <v>1.1132866954262806</v>
      </c>
      <c r="AC21" s="82">
        <v>0.90679129048903495</v>
      </c>
      <c r="AD21" s="82">
        <v>0.92734872057628648</v>
      </c>
      <c r="AE21" s="82">
        <v>1.0272402321594274</v>
      </c>
      <c r="AF21" s="82">
        <v>1.265765423518239</v>
      </c>
      <c r="AG21" s="82">
        <v>0.92531177481634019</v>
      </c>
      <c r="AH21" s="82">
        <v>0.907502927544385</v>
      </c>
      <c r="AI21" s="82">
        <v>0.99003154395711357</v>
      </c>
      <c r="AJ21" s="82">
        <v>1.0017989429495489</v>
      </c>
      <c r="AK21" s="82">
        <v>0.99685134407845921</v>
      </c>
      <c r="AL21" s="82">
        <v>1.4399995408622106</v>
      </c>
      <c r="AM21" s="82">
        <v>0.93418013566882852</v>
      </c>
      <c r="AN21" s="82">
        <v>0.81442002143255254</v>
      </c>
      <c r="AO21" s="82">
        <v>0.8937683835200384</v>
      </c>
      <c r="AP21" s="82">
        <v>1.0604957100096009</v>
      </c>
      <c r="AQ21" s="82">
        <v>0.99957771402762574</v>
      </c>
      <c r="AR21" s="82">
        <v>1.0806240363557278</v>
      </c>
      <c r="AS21" s="82">
        <v>0.99694554107067523</v>
      </c>
      <c r="AT21" s="82">
        <v>0.90273918592427027</v>
      </c>
      <c r="AU21" s="33"/>
    </row>
    <row r="22" spans="1:47" ht="15" customHeight="1" x14ac:dyDescent="0.25">
      <c r="A22" s="23"/>
      <c r="B22" s="48" t="s">
        <v>167</v>
      </c>
      <c r="C22" s="82">
        <v>6.9809809576044435E-2</v>
      </c>
      <c r="D22" s="82">
        <v>0</v>
      </c>
      <c r="E22" s="82">
        <v>0</v>
      </c>
      <c r="F22" s="82">
        <v>1.6548577239535633E-2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4.994022653992454E-2</v>
      </c>
      <c r="N22" s="82">
        <v>4.1101042309054377E-2</v>
      </c>
      <c r="O22" s="82">
        <v>1.4935853894935769E-3</v>
      </c>
      <c r="P22" s="82">
        <v>4.3592547305104166E-2</v>
      </c>
      <c r="Q22" s="82">
        <v>1.334408993554174E-2</v>
      </c>
      <c r="R22" s="82">
        <v>0</v>
      </c>
      <c r="S22" s="82">
        <v>4.7954717850943775E-2</v>
      </c>
      <c r="T22" s="82">
        <v>0</v>
      </c>
      <c r="U22" s="82">
        <v>0</v>
      </c>
      <c r="V22" s="82">
        <v>1.5958286954523192E-2</v>
      </c>
      <c r="W22" s="82">
        <v>5.882918423508552E-2</v>
      </c>
      <c r="X22" s="82">
        <v>5.2049110714940436E-2</v>
      </c>
      <c r="Y22" s="82">
        <v>3.7598774774888523E-2</v>
      </c>
      <c r="Z22" s="82">
        <v>4.7141096676581125E-2</v>
      </c>
      <c r="AA22" s="82">
        <v>3.7157239343662919E-2</v>
      </c>
      <c r="AB22" s="82">
        <v>4.9110035210788175E-2</v>
      </c>
      <c r="AC22" s="82">
        <v>5.201879130360812E-2</v>
      </c>
      <c r="AD22" s="82">
        <v>4.273312704146115E-2</v>
      </c>
      <c r="AE22" s="82">
        <v>3.9454595452665317E-2</v>
      </c>
      <c r="AF22" s="82">
        <v>4.5350531000788639E-2</v>
      </c>
      <c r="AG22" s="82">
        <v>2.719030712260681E-2</v>
      </c>
      <c r="AH22" s="82">
        <v>3.0266344523754166E-2</v>
      </c>
      <c r="AI22" s="82">
        <v>4.1957644988568743E-2</v>
      </c>
      <c r="AJ22" s="82">
        <v>4.5250347384430178E-2</v>
      </c>
      <c r="AK22" s="82">
        <v>4.5871133197707414E-2</v>
      </c>
      <c r="AL22" s="82">
        <v>2.6369411567278001E-2</v>
      </c>
      <c r="AM22" s="82">
        <v>3.3672506987894327E-2</v>
      </c>
      <c r="AN22" s="82">
        <v>3.8391397713191951E-2</v>
      </c>
      <c r="AO22" s="82">
        <v>4.2272877725468845E-2</v>
      </c>
      <c r="AP22" s="82">
        <v>3.6752852853709883E-2</v>
      </c>
      <c r="AQ22" s="82">
        <v>2.6334804223856995E-2</v>
      </c>
      <c r="AR22" s="82">
        <v>2.3043451838991095E-2</v>
      </c>
      <c r="AS22" s="82">
        <v>1.9905094518840188E-2</v>
      </c>
      <c r="AT22" s="82">
        <v>2.5111347480976726E-2</v>
      </c>
      <c r="AU22" s="33"/>
    </row>
    <row r="23" spans="1:47" ht="15" customHeight="1" x14ac:dyDescent="0.25">
      <c r="A23" s="23"/>
      <c r="B23" s="49" t="s">
        <v>168</v>
      </c>
      <c r="C23" s="82">
        <v>0.84974545598917028</v>
      </c>
      <c r="D23" s="82">
        <v>0.85678105651630443</v>
      </c>
      <c r="E23" s="82">
        <v>0.71653966328122898</v>
      </c>
      <c r="F23" s="82">
        <v>0.77703092220183212</v>
      </c>
      <c r="G23" s="82">
        <v>0.85984777338613316</v>
      </c>
      <c r="H23" s="82">
        <v>0.82249172006648541</v>
      </c>
      <c r="I23" s="82">
        <v>0.78417903455445348</v>
      </c>
      <c r="J23" s="82">
        <v>0.85011597074581968</v>
      </c>
      <c r="K23" s="82">
        <v>0.84277995369842718</v>
      </c>
      <c r="L23" s="82">
        <v>0.83596056765342464</v>
      </c>
      <c r="M23" s="82">
        <v>0.84756273457860176</v>
      </c>
      <c r="N23" s="82">
        <v>0.87599728552467304</v>
      </c>
      <c r="O23" s="82">
        <v>0.82155568110954069</v>
      </c>
      <c r="P23" s="82">
        <v>0.82318000586570306</v>
      </c>
      <c r="Q23" s="82">
        <v>0.90140319113624245</v>
      </c>
      <c r="R23" s="82">
        <v>0.81720360367547273</v>
      </c>
      <c r="S23" s="82">
        <v>0.84106790763617134</v>
      </c>
      <c r="T23" s="82">
        <v>0.87415812484334576</v>
      </c>
      <c r="U23" s="82">
        <v>0.79492626451453252</v>
      </c>
      <c r="V23" s="82">
        <v>0.72218414917838114</v>
      </c>
      <c r="W23" s="82">
        <v>0.79401200625763357</v>
      </c>
      <c r="X23" s="82">
        <v>0.76897761181109381</v>
      </c>
      <c r="Y23" s="82">
        <v>0.81107587224271704</v>
      </c>
      <c r="Z23" s="82">
        <v>0.78512601482411115</v>
      </c>
      <c r="AA23" s="82">
        <v>0.7226316883463052</v>
      </c>
      <c r="AB23" s="82">
        <v>0.70800076525786992</v>
      </c>
      <c r="AC23" s="82">
        <v>0.7768011352738956</v>
      </c>
      <c r="AD23" s="82">
        <v>0.80582336959966605</v>
      </c>
      <c r="AE23" s="82">
        <v>0.82179189978837874</v>
      </c>
      <c r="AF23" s="82">
        <v>0.79369594220565942</v>
      </c>
      <c r="AG23" s="82">
        <v>0.88481770426004558</v>
      </c>
      <c r="AH23" s="82">
        <v>0.88797741477057857</v>
      </c>
      <c r="AI23" s="82">
        <v>0.77692514941977531</v>
      </c>
      <c r="AJ23" s="82">
        <v>0.79326043330797924</v>
      </c>
      <c r="AK23" s="82">
        <v>0.77502647566444027</v>
      </c>
      <c r="AL23" s="82">
        <v>0.82887690582965023</v>
      </c>
      <c r="AM23" s="82">
        <v>0.81558099220521929</v>
      </c>
      <c r="AN23" s="82">
        <v>0.78616698507559335</v>
      </c>
      <c r="AO23" s="82">
        <v>0.78580888707532226</v>
      </c>
      <c r="AP23" s="82">
        <v>0.84551329759171812</v>
      </c>
      <c r="AQ23" s="82">
        <v>0.87831431977253416</v>
      </c>
      <c r="AR23" s="82">
        <v>0.89628735557884354</v>
      </c>
      <c r="AS23" s="82">
        <v>0.92542385411679784</v>
      </c>
      <c r="AT23" s="82">
        <v>0.89216474243214827</v>
      </c>
      <c r="AU23" s="33"/>
    </row>
    <row r="24" spans="1:47" ht="15" customHeight="1" x14ac:dyDescent="0.25">
      <c r="A24" s="23"/>
      <c r="B24" s="50" t="s">
        <v>208</v>
      </c>
      <c r="C24" s="86">
        <f>SUM(C16:C23)</f>
        <v>7.7765090499706746</v>
      </c>
      <c r="D24" s="86">
        <f t="shared" ref="D24:AR24" si="1">SUM(D16:D23)</f>
        <v>7.7118229891972732</v>
      </c>
      <c r="E24" s="86">
        <f t="shared" si="1"/>
        <v>7.6717352378875985</v>
      </c>
      <c r="F24" s="86">
        <f t="shared" si="1"/>
        <v>7.6855748001290225</v>
      </c>
      <c r="G24" s="86">
        <f t="shared" si="1"/>
        <v>7.7766029843580444</v>
      </c>
      <c r="H24" s="86">
        <f t="shared" si="1"/>
        <v>7.6912813092066834</v>
      </c>
      <c r="I24" s="86">
        <f t="shared" si="1"/>
        <v>7.6989698883479489</v>
      </c>
      <c r="J24" s="86">
        <f t="shared" si="1"/>
        <v>7.7702904078202284</v>
      </c>
      <c r="K24" s="86">
        <f t="shared" si="1"/>
        <v>7.7644666720120936</v>
      </c>
      <c r="L24" s="86">
        <f>SUM(L16:L23)</f>
        <v>7.7788687428928451</v>
      </c>
      <c r="M24" s="86">
        <f t="shared" si="1"/>
        <v>7.7596990618049198</v>
      </c>
      <c r="N24" s="86">
        <f t="shared" si="1"/>
        <v>7.7762367115391369</v>
      </c>
      <c r="O24" s="86">
        <f t="shared" si="1"/>
        <v>7.7485702442291915</v>
      </c>
      <c r="P24" s="86">
        <f t="shared" si="1"/>
        <v>7.6986246572727772</v>
      </c>
      <c r="Q24" s="86">
        <f t="shared" si="1"/>
        <v>7.7905967665091431</v>
      </c>
      <c r="R24" s="86">
        <f t="shared" si="1"/>
        <v>7.7341739027189922</v>
      </c>
      <c r="S24" s="86">
        <f t="shared" si="1"/>
        <v>7.7855649978171542</v>
      </c>
      <c r="T24" s="86">
        <f t="shared" si="1"/>
        <v>7.7716717372059936</v>
      </c>
      <c r="U24" s="86">
        <f t="shared" si="1"/>
        <v>7.7206894193680027</v>
      </c>
      <c r="V24" s="86">
        <f t="shared" si="1"/>
        <v>7.6668452521195984</v>
      </c>
      <c r="W24" s="86">
        <f t="shared" si="1"/>
        <v>7.7164850296688305</v>
      </c>
      <c r="X24" s="86">
        <f t="shared" si="1"/>
        <v>7.7476558142245349</v>
      </c>
      <c r="Y24" s="86">
        <f t="shared" si="1"/>
        <v>7.7430145963986092</v>
      </c>
      <c r="Z24" s="86">
        <f t="shared" si="1"/>
        <v>7.7326930052834388</v>
      </c>
      <c r="AA24" s="86">
        <f t="shared" si="1"/>
        <v>7.6939683642640215</v>
      </c>
      <c r="AB24" s="86">
        <f t="shared" si="1"/>
        <v>7.6830301499558731</v>
      </c>
      <c r="AC24" s="86">
        <f>SUM(AC16:AC23)</f>
        <v>7.7435822433572099</v>
      </c>
      <c r="AD24" s="86">
        <f>SUM(AD16:AD23)</f>
        <v>7.7569451581165616</v>
      </c>
      <c r="AE24" s="86">
        <f>SUM(AE16:AE23)</f>
        <v>7.7268704393093648</v>
      </c>
      <c r="AF24" s="86">
        <f>SUM(AF16:AF23)</f>
        <v>7.7191658877537721</v>
      </c>
      <c r="AG24" s="86">
        <f t="shared" si="1"/>
        <v>7.7654158329391079</v>
      </c>
      <c r="AH24" s="86">
        <f t="shared" si="1"/>
        <v>7.7382281657257561</v>
      </c>
      <c r="AI24" s="86">
        <f t="shared" si="1"/>
        <v>7.7408618376150393</v>
      </c>
      <c r="AJ24" s="86">
        <f t="shared" si="1"/>
        <v>7.7572619651930079</v>
      </c>
      <c r="AK24" s="86">
        <f>SUM(AK16:AK23)</f>
        <v>7.7262387130834522</v>
      </c>
      <c r="AL24" s="86">
        <f t="shared" si="1"/>
        <v>7.7993051915973926</v>
      </c>
      <c r="AM24" s="86">
        <f t="shared" si="1"/>
        <v>7.7863847556721568</v>
      </c>
      <c r="AN24" s="86">
        <f t="shared" si="1"/>
        <v>7.734392411607093</v>
      </c>
      <c r="AO24" s="86">
        <f t="shared" si="1"/>
        <v>7.7418492654735358</v>
      </c>
      <c r="AP24" s="86">
        <f t="shared" si="1"/>
        <v>7.7820220341327397</v>
      </c>
      <c r="AQ24" s="86">
        <f t="shared" si="1"/>
        <v>7.7480883226072601</v>
      </c>
      <c r="AR24" s="86">
        <f t="shared" si="1"/>
        <v>7.8236654254186524</v>
      </c>
      <c r="AS24" s="86">
        <f>SUM(AS16:AS23)</f>
        <v>7.8671768132971636</v>
      </c>
      <c r="AT24" s="86">
        <f>SUM(AT16:AT23)</f>
        <v>7.7482446614254981</v>
      </c>
      <c r="AU24" s="26"/>
    </row>
    <row r="25" spans="1:47" ht="15" customHeight="1" x14ac:dyDescent="0.25">
      <c r="A25" s="23"/>
      <c r="B25" s="50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26"/>
    </row>
    <row r="26" spans="1:47" ht="15" customHeight="1" x14ac:dyDescent="0.25">
      <c r="B26" s="35" t="s">
        <v>170</v>
      </c>
      <c r="C26" s="84">
        <v>-0.20986075685209632</v>
      </c>
      <c r="D26" s="84">
        <v>-0.24369122633357201</v>
      </c>
      <c r="E26" s="84">
        <v>-9.0916796925005122E-2</v>
      </c>
      <c r="F26" s="84">
        <v>-0.15246753936877766</v>
      </c>
      <c r="G26" s="84">
        <v>-0.21309064797739896</v>
      </c>
      <c r="H26" s="84">
        <v>-0.20623497094227949</v>
      </c>
      <c r="I26" s="84">
        <v>-0.13277633969490366</v>
      </c>
      <c r="J26" s="84">
        <v>-0.18223358896077435</v>
      </c>
      <c r="K26" s="84">
        <v>-0.16427351130398399</v>
      </c>
      <c r="L26" s="84">
        <v>-0.17501161443239477</v>
      </c>
      <c r="M26" s="84">
        <v>-0.21824310249959242</v>
      </c>
      <c r="N26" s="84">
        <v>-0.25460420757268998</v>
      </c>
      <c r="O26" s="84">
        <v>-0.1833892128611059</v>
      </c>
      <c r="P26" s="84">
        <v>-0.20998204642326693</v>
      </c>
      <c r="Q26" s="84">
        <v>-0.28269407216843362</v>
      </c>
      <c r="R26" s="84">
        <v>-0.15889827359710107</v>
      </c>
      <c r="S26" s="84">
        <v>-0.20193619888870404</v>
      </c>
      <c r="T26" s="84">
        <v>-0.19733635922817336</v>
      </c>
      <c r="U26" s="84">
        <v>-0.15061359697693391</v>
      </c>
      <c r="V26" s="84">
        <v>-0.11350358353766909</v>
      </c>
      <c r="W26" s="84">
        <v>-0.16068736714071633</v>
      </c>
      <c r="X26" s="84">
        <v>-0.12904049441262899</v>
      </c>
      <c r="Y26" s="84">
        <v>-0.16736171261517663</v>
      </c>
      <c r="Z26" s="84">
        <v>-0.14244824278390147</v>
      </c>
      <c r="AA26" s="84">
        <v>-9.9260324439850667E-2</v>
      </c>
      <c r="AB26" s="84">
        <v>-0.11017318336414929</v>
      </c>
      <c r="AC26" s="84">
        <v>-0.1351032247348995</v>
      </c>
      <c r="AD26" s="84">
        <v>-0.15176482160119883</v>
      </c>
      <c r="AE26" s="84">
        <v>-0.18876234284280596</v>
      </c>
      <c r="AF26" s="84">
        <v>-0.17065541325860251</v>
      </c>
      <c r="AG26" s="84">
        <v>-0.24946612314803313</v>
      </c>
      <c r="AH26" s="84">
        <v>-0.2711036335322608</v>
      </c>
      <c r="AI26" s="84">
        <v>-0.14150980164816426</v>
      </c>
      <c r="AJ26" s="84">
        <v>-0.15754512936564671</v>
      </c>
      <c r="AK26" s="84">
        <v>-0.13058954694666283</v>
      </c>
      <c r="AL26" s="84">
        <v>-0.20834631306522733</v>
      </c>
      <c r="AM26" s="84">
        <v>-0.17274294743491803</v>
      </c>
      <c r="AN26" s="84">
        <v>-0.13618025374524906</v>
      </c>
      <c r="AO26" s="84">
        <v>-0.14292785402115099</v>
      </c>
      <c r="AP26" s="84">
        <v>-0.21911878639143159</v>
      </c>
      <c r="AQ26" s="84">
        <v>-0.24658158994657409</v>
      </c>
      <c r="AR26" s="84">
        <v>-0.26398545967174009</v>
      </c>
      <c r="AS26" s="84">
        <v>-0.326251801446999</v>
      </c>
      <c r="AT26" s="84">
        <v>-0.26603319323112939</v>
      </c>
      <c r="AU26" s="33"/>
    </row>
    <row r="27" spans="1:47" ht="15" customHeight="1" x14ac:dyDescent="0.25">
      <c r="B27" s="35" t="s">
        <v>184</v>
      </c>
      <c r="C27" s="83">
        <v>0.4014599446467661</v>
      </c>
      <c r="D27" s="83">
        <v>0.42936590221562504</v>
      </c>
      <c r="E27" s="83">
        <v>0.47420584568963348</v>
      </c>
      <c r="F27" s="83">
        <v>0.3760196180854436</v>
      </c>
      <c r="G27" s="83">
        <v>0.42802221693738923</v>
      </c>
      <c r="H27" s="83">
        <v>0.40949743013268769</v>
      </c>
      <c r="I27" s="83">
        <v>0.39715376982778539</v>
      </c>
      <c r="J27" s="83">
        <v>0.50630735888121636</v>
      </c>
      <c r="K27" s="83">
        <v>0.42608798786841634</v>
      </c>
      <c r="L27" s="83">
        <v>0.48027586532623961</v>
      </c>
      <c r="M27" s="83">
        <v>0.44591323775833175</v>
      </c>
      <c r="N27" s="83">
        <v>0.48480152365841928</v>
      </c>
      <c r="O27" s="83">
        <v>0.44960972710048036</v>
      </c>
      <c r="P27" s="83">
        <v>0.48528779951353096</v>
      </c>
      <c r="Q27" s="83">
        <v>0.46709143856454749</v>
      </c>
      <c r="R27" s="83">
        <v>0.42141966007903481</v>
      </c>
      <c r="S27" s="83">
        <v>0.43321374756951925</v>
      </c>
      <c r="T27" s="83">
        <v>0.40053151415301308</v>
      </c>
      <c r="U27" s="83">
        <v>0.43065700525351486</v>
      </c>
      <c r="V27" s="83">
        <v>0.48652862827192822</v>
      </c>
      <c r="W27" s="83">
        <v>0.4019607357656827</v>
      </c>
      <c r="X27" s="83">
        <v>0.43172166531439177</v>
      </c>
      <c r="Y27" s="83">
        <v>0.40494923117539044</v>
      </c>
      <c r="Z27" s="83">
        <v>0.44125104818657618</v>
      </c>
      <c r="AA27" s="83">
        <v>0.47535495707404513</v>
      </c>
      <c r="AB27" s="83">
        <v>0.46862139641672318</v>
      </c>
      <c r="AC27" s="83">
        <v>0.39069371785363205</v>
      </c>
      <c r="AD27" s="83">
        <v>0.40156898391068058</v>
      </c>
      <c r="AE27" s="83">
        <v>0.45417454986189265</v>
      </c>
      <c r="AF27" s="83">
        <v>0.54709597140322774</v>
      </c>
      <c r="AG27" s="83">
        <v>0.41066693085108774</v>
      </c>
      <c r="AH27" s="83">
        <v>0.4107380784470907</v>
      </c>
      <c r="AI27" s="83">
        <v>0.42046752229846424</v>
      </c>
      <c r="AJ27" s="83">
        <v>0.42448158597461488</v>
      </c>
      <c r="AK27" s="83">
        <v>0.4342421079133153</v>
      </c>
      <c r="AL27" s="83">
        <v>0.57749000182831123</v>
      </c>
      <c r="AM27" s="83">
        <v>0.38811774995753895</v>
      </c>
      <c r="AN27" s="83">
        <v>0.35384979097261604</v>
      </c>
      <c r="AO27" s="83">
        <v>0.38475030066321098</v>
      </c>
      <c r="AP27" s="83">
        <v>0.44560905050653971</v>
      </c>
      <c r="AQ27" s="83">
        <v>0.44425756697393737</v>
      </c>
      <c r="AR27" s="83">
        <v>0.44944622778226645</v>
      </c>
      <c r="AS27" s="83">
        <v>0.39411393188632804</v>
      </c>
      <c r="AT27" s="83">
        <v>0.4064307857593818</v>
      </c>
      <c r="AU27" s="26"/>
    </row>
    <row r="28" spans="1:47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7" ht="15" customHeight="1" x14ac:dyDescent="0.25">
      <c r="C29" s="7" t="s">
        <v>420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 t="s">
        <v>420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 t="s">
        <v>420</v>
      </c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7" ht="15" customHeight="1" x14ac:dyDescent="0.25">
      <c r="C30" s="10" t="s">
        <v>205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73" t="s">
        <v>205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73" t="s">
        <v>205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7" ht="15" customHeight="1" x14ac:dyDescent="0.25">
      <c r="C31" s="10" t="s">
        <v>188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73" t="s">
        <v>188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73" t="s">
        <v>188</v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7" ht="15" customHeight="1" x14ac:dyDescent="0.25">
      <c r="C32" s="10" t="s">
        <v>189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73" t="s">
        <v>189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73" t="s">
        <v>189</v>
      </c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2:47" ht="15" customHeight="1" x14ac:dyDescent="0.25">
      <c r="C33" s="18"/>
      <c r="D33" s="18"/>
      <c r="E33" s="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18"/>
      <c r="AL33" s="59"/>
      <c r="AM33" s="59"/>
      <c r="AN33" s="59"/>
      <c r="AO33" s="59"/>
      <c r="AP33" s="59"/>
      <c r="AQ33" s="59"/>
      <c r="AR33" s="59"/>
      <c r="AS33" s="59"/>
      <c r="AT33" s="59"/>
      <c r="AU33" s="29"/>
    </row>
    <row r="34" spans="2:47" ht="15" customHeight="1" x14ac:dyDescent="0.2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18"/>
      <c r="AL34" s="59"/>
      <c r="AM34" s="59"/>
      <c r="AN34" s="59"/>
      <c r="AO34" s="59"/>
      <c r="AP34" s="59"/>
      <c r="AQ34" s="59"/>
      <c r="AR34" s="59"/>
      <c r="AS34" s="59"/>
      <c r="AT34" s="59"/>
      <c r="AU34" s="29"/>
    </row>
    <row r="35" spans="2:47" ht="15" customHeight="1" x14ac:dyDescent="0.25"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2:47" ht="15" customHeight="1" x14ac:dyDescent="0.25">
      <c r="B36" s="1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25"/>
    </row>
    <row r="37" spans="2:47" ht="15" customHeight="1" x14ac:dyDescent="0.25">
      <c r="B37" s="1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2:47" ht="15" customHeight="1" x14ac:dyDescent="0.25">
      <c r="B38" s="1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2:47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</sheetData>
  <sortState xmlns:xlrd2="http://schemas.microsoft.com/office/spreadsheetml/2017/richdata2" ref="B44:AX89">
    <sortCondition ref="B44:B89"/>
  </sortState>
  <pageMargins left="0.7" right="0.7" top="0.75" bottom="0.75" header="0.3" footer="0.3"/>
  <pageSetup scale="73" fitToWidth="3" fitToHeight="4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V30"/>
  <sheetViews>
    <sheetView zoomScale="90" zoomScaleNormal="90" workbookViewId="0"/>
  </sheetViews>
  <sheetFormatPr defaultRowHeight="15" x14ac:dyDescent="0.25"/>
  <cols>
    <col min="1" max="1" width="3.5703125" customWidth="1"/>
    <col min="2" max="2" width="16.140625" customWidth="1"/>
    <col min="3" max="48" width="9.7109375" customWidth="1"/>
  </cols>
  <sheetData>
    <row r="1" spans="1:48" ht="15" customHeight="1" x14ac:dyDescent="0.25">
      <c r="C1" s="34" t="s">
        <v>423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34" t="s">
        <v>423</v>
      </c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8" ht="15" customHeight="1" x14ac:dyDescent="0.25">
      <c r="B2" s="7"/>
    </row>
    <row r="3" spans="1:48" ht="15" customHeight="1" x14ac:dyDescent="0.25">
      <c r="B3" s="35" t="s">
        <v>154</v>
      </c>
      <c r="C3" s="88" t="s">
        <v>213</v>
      </c>
      <c r="D3" s="88" t="s">
        <v>214</v>
      </c>
      <c r="E3" s="88" t="s">
        <v>215</v>
      </c>
      <c r="F3" s="88" t="s">
        <v>216</v>
      </c>
      <c r="G3" s="77" t="s">
        <v>46</v>
      </c>
      <c r="H3" s="77" t="s">
        <v>47</v>
      </c>
      <c r="I3" s="77" t="s">
        <v>48</v>
      </c>
      <c r="J3" s="77" t="s">
        <v>286</v>
      </c>
      <c r="K3" s="77" t="s">
        <v>287</v>
      </c>
      <c r="L3" s="77" t="s">
        <v>293</v>
      </c>
      <c r="M3" s="77" t="s">
        <v>139</v>
      </c>
      <c r="N3" s="77" t="s">
        <v>49</v>
      </c>
      <c r="O3" s="77" t="s">
        <v>140</v>
      </c>
      <c r="P3" s="77" t="s">
        <v>288</v>
      </c>
      <c r="Q3" s="77" t="s">
        <v>289</v>
      </c>
      <c r="R3" s="77" t="s">
        <v>290</v>
      </c>
      <c r="S3" s="77" t="s">
        <v>54</v>
      </c>
      <c r="T3" s="77" t="s">
        <v>291</v>
      </c>
      <c r="U3" s="77" t="s">
        <v>292</v>
      </c>
      <c r="V3" s="77" t="s">
        <v>76</v>
      </c>
      <c r="W3" s="77" t="s">
        <v>142</v>
      </c>
      <c r="X3" s="77" t="s">
        <v>171</v>
      </c>
      <c r="Y3" s="77" t="s">
        <v>18</v>
      </c>
      <c r="Z3" s="77" t="s">
        <v>284</v>
      </c>
      <c r="AA3" s="77" t="s">
        <v>19</v>
      </c>
      <c r="AB3" s="77" t="s">
        <v>126</v>
      </c>
      <c r="AC3" s="77" t="s">
        <v>127</v>
      </c>
      <c r="AD3" s="77" t="s">
        <v>128</v>
      </c>
      <c r="AE3" s="77" t="s">
        <v>130</v>
      </c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V3" s="30"/>
    </row>
    <row r="4" spans="1:48" ht="15" customHeight="1" x14ac:dyDescent="0.35">
      <c r="A4" s="19"/>
      <c r="B4" s="37" t="s">
        <v>177</v>
      </c>
      <c r="C4" s="87">
        <v>46.98</v>
      </c>
      <c r="D4" s="87">
        <v>44.13</v>
      </c>
      <c r="E4" s="87">
        <v>45.94</v>
      </c>
      <c r="F4" s="87">
        <v>44.97</v>
      </c>
      <c r="G4" s="87">
        <v>47.045507499999999</v>
      </c>
      <c r="H4" s="87">
        <v>45.883924999999998</v>
      </c>
      <c r="I4" s="87">
        <v>46.351030000000002</v>
      </c>
      <c r="J4" s="87">
        <v>46.624623749999998</v>
      </c>
      <c r="K4" s="87">
        <v>47.170615714285724</v>
      </c>
      <c r="L4" s="87">
        <v>47.132571111111133</v>
      </c>
      <c r="M4" s="87">
        <v>47.539355714285719</v>
      </c>
      <c r="N4" s="87">
        <v>45.934498000000005</v>
      </c>
      <c r="O4" s="87">
        <v>46.512887142857146</v>
      </c>
      <c r="P4" s="87">
        <v>46.793929999999996</v>
      </c>
      <c r="Q4" s="87">
        <v>45.938294285714285</v>
      </c>
      <c r="R4" s="87">
        <v>46.513049000000002</v>
      </c>
      <c r="S4" s="87">
        <v>46.359785000000002</v>
      </c>
      <c r="T4" s="87">
        <v>46.962978750000005</v>
      </c>
      <c r="U4" s="87">
        <v>46.475316666666664</v>
      </c>
      <c r="V4" s="87">
        <v>46.583423750000001</v>
      </c>
      <c r="W4" s="87">
        <v>46.726979999999998</v>
      </c>
      <c r="X4" s="87">
        <v>46.583638333333333</v>
      </c>
      <c r="Y4" s="87">
        <v>46.382405384615396</v>
      </c>
      <c r="Z4" s="87">
        <v>45.661778235294129</v>
      </c>
      <c r="AA4" s="87">
        <v>45.987319999999997</v>
      </c>
      <c r="AB4" s="87">
        <v>46.750529411764703</v>
      </c>
      <c r="AC4" s="87">
        <v>46.830421052631571</v>
      </c>
      <c r="AD4" s="87">
        <v>46.4408125</v>
      </c>
      <c r="AE4" s="87">
        <v>45.966499999999989</v>
      </c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V4" s="31"/>
    </row>
    <row r="5" spans="1:48" ht="15" customHeight="1" x14ac:dyDescent="0.35">
      <c r="A5" s="19"/>
      <c r="B5" s="40" t="s">
        <v>178</v>
      </c>
      <c r="C5" s="87">
        <v>0.18</v>
      </c>
      <c r="D5" s="87">
        <v>0.56000000000000005</v>
      </c>
      <c r="E5" s="87">
        <v>0.4</v>
      </c>
      <c r="F5" s="87" t="s">
        <v>153</v>
      </c>
      <c r="G5" s="87">
        <v>0.278615</v>
      </c>
      <c r="H5" s="87">
        <v>0.33655249999999998</v>
      </c>
      <c r="I5" s="87">
        <v>0.31981500000000002</v>
      </c>
      <c r="J5" s="87">
        <v>0.31440750000000001</v>
      </c>
      <c r="K5" s="87">
        <v>0.32871714285714282</v>
      </c>
      <c r="L5" s="87">
        <v>0.41108444444444453</v>
      </c>
      <c r="M5" s="87">
        <v>0.2970814285714285</v>
      </c>
      <c r="N5" s="87">
        <v>0.24060799999999999</v>
      </c>
      <c r="O5" s="87">
        <v>0.29413857142857147</v>
      </c>
      <c r="P5" s="87">
        <v>0.5983155555555556</v>
      </c>
      <c r="Q5" s="87">
        <v>0.42980428571428569</v>
      </c>
      <c r="R5" s="87">
        <v>0.23803299999999999</v>
      </c>
      <c r="S5" s="87">
        <v>0.92545500000000014</v>
      </c>
      <c r="T5" s="87">
        <v>0.51306874999999996</v>
      </c>
      <c r="U5" s="87">
        <v>0.45514555555555564</v>
      </c>
      <c r="V5" s="87">
        <v>0.31131749999999997</v>
      </c>
      <c r="W5" s="87">
        <v>0.55517000000000005</v>
      </c>
      <c r="X5" s="87">
        <v>0.69078666666666666</v>
      </c>
      <c r="Y5" s="87">
        <v>0.26185769230769235</v>
      </c>
      <c r="Z5" s="87">
        <v>0.36480176470588238</v>
      </c>
      <c r="AA5" s="87">
        <v>0.50904000000000005</v>
      </c>
      <c r="AB5" s="87">
        <v>0.96317647058823541</v>
      </c>
      <c r="AC5" s="87">
        <v>1.0512631578947367</v>
      </c>
      <c r="AD5" s="87">
        <v>0.7</v>
      </c>
      <c r="AE5" s="87">
        <v>0.33635294117647058</v>
      </c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V5" s="31"/>
    </row>
    <row r="6" spans="1:48" ht="15" customHeight="1" x14ac:dyDescent="0.35">
      <c r="A6" s="19"/>
      <c r="B6" s="41" t="s">
        <v>179</v>
      </c>
      <c r="C6" s="87">
        <v>34.659999999999997</v>
      </c>
      <c r="D6" s="87">
        <v>32.630000000000003</v>
      </c>
      <c r="E6" s="87">
        <v>35.36</v>
      </c>
      <c r="F6" s="87">
        <v>37.119999999999997</v>
      </c>
      <c r="G6" s="87">
        <v>35.997212500000003</v>
      </c>
      <c r="H6" s="87">
        <v>34.976224999999999</v>
      </c>
      <c r="I6" s="87">
        <v>36.032489999999996</v>
      </c>
      <c r="J6" s="87">
        <v>37.163687499999995</v>
      </c>
      <c r="K6" s="87">
        <v>37.450358571428573</v>
      </c>
      <c r="L6" s="87">
        <v>37.395752222222221</v>
      </c>
      <c r="M6" s="87">
        <v>37.509215714285716</v>
      </c>
      <c r="N6" s="87">
        <v>36.287106000000001</v>
      </c>
      <c r="O6" s="87">
        <v>36.852075714285718</v>
      </c>
      <c r="P6" s="87">
        <v>37.251781111111114</v>
      </c>
      <c r="Q6" s="87">
        <v>36.816320000000005</v>
      </c>
      <c r="R6" s="87">
        <v>36.969790000000003</v>
      </c>
      <c r="S6" s="87">
        <v>35.810782500000009</v>
      </c>
      <c r="T6" s="87">
        <v>37.545817499999998</v>
      </c>
      <c r="U6" s="87">
        <v>36.896660000000004</v>
      </c>
      <c r="V6" s="87">
        <v>37.440242500000004</v>
      </c>
      <c r="W6" s="87">
        <v>35.702432222222221</v>
      </c>
      <c r="X6" s="87">
        <v>34.572808333333334</v>
      </c>
      <c r="Y6" s="87">
        <v>35.774356153846149</v>
      </c>
      <c r="Z6" s="87">
        <v>36.416861764705871</v>
      </c>
      <c r="AA6" s="87">
        <v>36.285260000000001</v>
      </c>
      <c r="AB6" s="87">
        <v>36.392411764705876</v>
      </c>
      <c r="AC6" s="87">
        <v>35.982105263157884</v>
      </c>
      <c r="AD6" s="87">
        <v>35.188937500000009</v>
      </c>
      <c r="AE6" s="87">
        <v>35.912470588235294</v>
      </c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V6" s="31"/>
    </row>
    <row r="7" spans="1:48" ht="15" customHeight="1" x14ac:dyDescent="0.25">
      <c r="A7" s="20"/>
      <c r="B7" s="43" t="s">
        <v>175</v>
      </c>
      <c r="C7" s="87">
        <v>0.87</v>
      </c>
      <c r="D7" s="87">
        <v>1.19</v>
      </c>
      <c r="E7" s="87">
        <v>1.64</v>
      </c>
      <c r="F7" s="87">
        <v>0.86</v>
      </c>
      <c r="G7" s="87">
        <v>1.2522225</v>
      </c>
      <c r="H7" s="87">
        <v>1.776235</v>
      </c>
      <c r="I7" s="87">
        <v>1.1680200000000001</v>
      </c>
      <c r="J7" s="87">
        <v>0.77237124999999984</v>
      </c>
      <c r="K7" s="87">
        <v>0.7251200000000001</v>
      </c>
      <c r="L7" s="87">
        <v>0.84585888888888883</v>
      </c>
      <c r="M7" s="87">
        <v>0.86902571428571429</v>
      </c>
      <c r="N7" s="87">
        <v>1.1785260000000002</v>
      </c>
      <c r="O7" s="87">
        <v>0.98438571428571431</v>
      </c>
      <c r="P7" s="87">
        <v>1.0401855555555555</v>
      </c>
      <c r="Q7" s="87">
        <v>0.83694857142857149</v>
      </c>
      <c r="R7" s="87">
        <v>1.1941820000000001</v>
      </c>
      <c r="S7" s="87">
        <v>1.3359099999999999</v>
      </c>
      <c r="T7" s="87">
        <v>0.95905874999999996</v>
      </c>
      <c r="U7" s="87">
        <v>0.91578444444444451</v>
      </c>
      <c r="V7" s="87">
        <v>0.92931750000000002</v>
      </c>
      <c r="W7" s="87">
        <v>1.1261333333333332</v>
      </c>
      <c r="X7" s="87">
        <v>1.8864449999999999</v>
      </c>
      <c r="Y7" s="87">
        <v>2.2570469230769237</v>
      </c>
      <c r="Z7" s="87">
        <v>1.2819258823529414</v>
      </c>
      <c r="AA7" s="87">
        <v>0.92314000000000007</v>
      </c>
      <c r="AB7" s="87">
        <v>1.0617647058823527</v>
      </c>
      <c r="AC7" s="87">
        <v>0.98089473684210526</v>
      </c>
      <c r="AD7" s="87">
        <v>1.8367500000000003</v>
      </c>
      <c r="AE7" s="87">
        <v>1.0739999999999998</v>
      </c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V7" s="31"/>
    </row>
    <row r="8" spans="1:48" ht="15" customHeight="1" x14ac:dyDescent="0.25">
      <c r="A8" s="19"/>
      <c r="B8" s="46" t="s">
        <v>156</v>
      </c>
      <c r="C8" s="87">
        <v>0.72</v>
      </c>
      <c r="D8" s="87">
        <v>0.73</v>
      </c>
      <c r="E8" s="87">
        <v>0.69</v>
      </c>
      <c r="F8" s="87">
        <v>0.35</v>
      </c>
      <c r="G8" s="87">
        <v>0.86983500000000002</v>
      </c>
      <c r="H8" s="87">
        <v>0.89610000000000001</v>
      </c>
      <c r="I8" s="87">
        <v>0.55911833333333327</v>
      </c>
      <c r="J8" s="87">
        <v>0.44740625000000001</v>
      </c>
      <c r="K8" s="87">
        <v>0.45614285714285718</v>
      </c>
      <c r="L8" s="87">
        <v>0.47517333333333339</v>
      </c>
      <c r="M8" s="87">
        <v>0.47247571428571433</v>
      </c>
      <c r="N8" s="87">
        <v>0.49893200000000004</v>
      </c>
      <c r="O8" s="87">
        <v>0.47630142857142849</v>
      </c>
      <c r="P8" s="87">
        <v>0.51957777777777781</v>
      </c>
      <c r="Q8" s="87">
        <v>0.54707714285714282</v>
      </c>
      <c r="R8" s="87">
        <v>0.55723</v>
      </c>
      <c r="S8" s="87">
        <v>0.60358000000000001</v>
      </c>
      <c r="T8" s="87">
        <v>0.46272750000000007</v>
      </c>
      <c r="U8" s="87">
        <v>0.45583222222222219</v>
      </c>
      <c r="V8" s="87">
        <v>0.45641874999999998</v>
      </c>
      <c r="W8" s="87">
        <v>0.85993555555555556</v>
      </c>
      <c r="X8" s="87">
        <v>1.0897400000000002</v>
      </c>
      <c r="Y8" s="87">
        <v>0.50113461538461535</v>
      </c>
      <c r="Z8" s="87">
        <v>0.40533529411764702</v>
      </c>
      <c r="AA8" s="87">
        <v>0.38077</v>
      </c>
      <c r="AB8" s="87">
        <v>0.48958823529411766</v>
      </c>
      <c r="AC8" s="87">
        <v>0.50563157894736843</v>
      </c>
      <c r="AD8" s="87">
        <v>0.47775000000000001</v>
      </c>
      <c r="AE8" s="87">
        <v>0.44502941176470595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V8" s="31"/>
    </row>
    <row r="9" spans="1:48" ht="15" customHeight="1" x14ac:dyDescent="0.35">
      <c r="A9" s="19"/>
      <c r="B9" s="48" t="s">
        <v>181</v>
      </c>
      <c r="C9" s="87">
        <v>0.37</v>
      </c>
      <c r="D9" s="87">
        <v>0.37</v>
      </c>
      <c r="E9" s="87">
        <v>0.34</v>
      </c>
      <c r="F9" s="87" t="s">
        <v>153</v>
      </c>
      <c r="G9" s="87">
        <v>0.48873499999999998</v>
      </c>
      <c r="H9" s="87">
        <v>0.95481000000000005</v>
      </c>
      <c r="I9" s="87">
        <v>1.5250866666666665</v>
      </c>
      <c r="J9" s="87">
        <v>1.1990487499999998</v>
      </c>
      <c r="K9" s="87">
        <v>1.2283485714285716</v>
      </c>
      <c r="L9" s="87">
        <v>1.6584144444444444</v>
      </c>
      <c r="M9" s="87">
        <v>1.4971785714285715</v>
      </c>
      <c r="N9" s="87">
        <v>1.4593040000000002</v>
      </c>
      <c r="O9" s="87">
        <v>1.3285528571428571</v>
      </c>
      <c r="P9" s="87">
        <v>0.98880000000000012</v>
      </c>
      <c r="Q9" s="87">
        <v>1.3289942857142858</v>
      </c>
      <c r="R9" s="87">
        <v>0.60605199999999992</v>
      </c>
      <c r="S9" s="87">
        <v>0.71945499999999996</v>
      </c>
      <c r="T9" s="87">
        <v>1.0637325000000002</v>
      </c>
      <c r="U9" s="87">
        <v>1.0535755555555555</v>
      </c>
      <c r="V9" s="87">
        <v>1.363205</v>
      </c>
      <c r="W9" s="87">
        <v>1.1095388888888889</v>
      </c>
      <c r="X9" s="87">
        <v>0.32788333333333336</v>
      </c>
      <c r="Y9" s="87">
        <v>1.2457453846153845</v>
      </c>
      <c r="Z9" s="87">
        <v>1.2355758823529412</v>
      </c>
      <c r="AA9" s="87">
        <v>1.3503700000000001</v>
      </c>
      <c r="AB9" s="87">
        <v>0.70252941176470574</v>
      </c>
      <c r="AC9" s="87">
        <v>0.52478947368421058</v>
      </c>
      <c r="AD9" s="87">
        <v>0.96543749999999984</v>
      </c>
      <c r="AE9" s="87">
        <v>0.61205882352941199</v>
      </c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V9" s="31"/>
    </row>
    <row r="10" spans="1:48" ht="15" customHeight="1" x14ac:dyDescent="0.35">
      <c r="A10" s="19"/>
      <c r="B10" s="49" t="s">
        <v>182</v>
      </c>
      <c r="C10" s="87">
        <v>9.56</v>
      </c>
      <c r="D10" s="87">
        <v>9.44</v>
      </c>
      <c r="E10" s="87">
        <v>9.1999999999999993</v>
      </c>
      <c r="F10" s="87">
        <v>8.52</v>
      </c>
      <c r="G10" s="87">
        <v>9.5092175000000001</v>
      </c>
      <c r="H10" s="87">
        <v>8.6782649999999997</v>
      </c>
      <c r="I10" s="87">
        <v>8.3273783333333338</v>
      </c>
      <c r="J10" s="87">
        <v>8.6992512500000014</v>
      </c>
      <c r="K10" s="87">
        <v>9.060174285714286</v>
      </c>
      <c r="L10" s="87">
        <v>7.9988655555555557</v>
      </c>
      <c r="M10" s="87">
        <v>8.8404900000000008</v>
      </c>
      <c r="N10" s="87">
        <v>8.2661620000000013</v>
      </c>
      <c r="O10" s="87">
        <v>8.642435714285714</v>
      </c>
      <c r="P10" s="87">
        <v>9.4109955555555551</v>
      </c>
      <c r="Q10" s="87">
        <v>8.5821071428571436</v>
      </c>
      <c r="R10" s="87">
        <v>10.354075</v>
      </c>
      <c r="S10" s="87">
        <v>10.009024999999999</v>
      </c>
      <c r="T10" s="87">
        <v>9.1718925000000002</v>
      </c>
      <c r="U10" s="87">
        <v>8.915222222222221</v>
      </c>
      <c r="V10" s="87">
        <v>8.4485749999999982</v>
      </c>
      <c r="W10" s="87">
        <v>8.8728777777777754</v>
      </c>
      <c r="X10" s="87">
        <v>10.384803333333332</v>
      </c>
      <c r="Y10" s="87">
        <v>8.9573553846153846</v>
      </c>
      <c r="Z10" s="87">
        <v>8.7559088235294134</v>
      </c>
      <c r="AA10" s="87">
        <v>8.9910199999999989</v>
      </c>
      <c r="AB10" s="87">
        <v>9.7112941176470589</v>
      </c>
      <c r="AC10" s="87">
        <v>10.181842105263158</v>
      </c>
      <c r="AD10" s="87">
        <v>9.5250625000000007</v>
      </c>
      <c r="AE10" s="87">
        <v>10.058176470588236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V10" s="32"/>
    </row>
    <row r="11" spans="1:48" ht="15" customHeight="1" x14ac:dyDescent="0.25">
      <c r="A11" s="3"/>
      <c r="B11" s="77" t="s">
        <v>206</v>
      </c>
      <c r="C11" s="87" t="s">
        <v>153</v>
      </c>
      <c r="D11" s="87" t="s">
        <v>153</v>
      </c>
      <c r="E11" s="87" t="s">
        <v>153</v>
      </c>
      <c r="F11" s="87" t="s">
        <v>153</v>
      </c>
      <c r="G11" s="87">
        <v>3.5248888888888892E-2</v>
      </c>
      <c r="H11" s="87">
        <v>5.6502857142857146E-2</v>
      </c>
      <c r="I11" s="87">
        <v>5.1371250000000007E-2</v>
      </c>
      <c r="J11" s="87">
        <v>6.7465000000000011E-2</v>
      </c>
      <c r="K11" s="87">
        <v>4.1657777777777787E-2</v>
      </c>
      <c r="L11" s="87">
        <v>8.6520000000000014E-2</v>
      </c>
      <c r="M11" s="87">
        <v>4.9131000000000008E-2</v>
      </c>
      <c r="N11" s="87">
        <v>4.55775E-2</v>
      </c>
      <c r="O11" s="87">
        <v>8.6520000000000014E-2</v>
      </c>
      <c r="P11" s="87">
        <v>6.8323333333333347E-2</v>
      </c>
      <c r="Q11" s="87">
        <v>5.6502857142857146E-2</v>
      </c>
      <c r="R11" s="87">
        <v>4.9131000000000008E-2</v>
      </c>
      <c r="S11" s="87">
        <v>5.1371250000000007E-2</v>
      </c>
      <c r="T11" s="87">
        <v>6.7465000000000011E-2</v>
      </c>
      <c r="U11" s="87">
        <v>4.1657777777777787E-2</v>
      </c>
      <c r="V11" s="87">
        <v>4.55775E-2</v>
      </c>
      <c r="W11" s="87">
        <v>6.8323333333333347E-2</v>
      </c>
      <c r="X11" s="87">
        <v>6.3173333333333331E-2</v>
      </c>
      <c r="Y11" s="87">
        <v>5.7680000000000002E-2</v>
      </c>
      <c r="Z11" s="87">
        <v>4.0022857142857145E-2</v>
      </c>
      <c r="AA11" s="87">
        <v>0.14240999999999998</v>
      </c>
      <c r="AB11" s="87">
        <v>1.8117647058823533E-2</v>
      </c>
      <c r="AC11" s="87">
        <v>3.5736842105263164E-2</v>
      </c>
      <c r="AD11" s="87">
        <v>2.4187500000000001E-2</v>
      </c>
      <c r="AE11" s="87">
        <v>4.2063529411764708E-2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V11" s="66"/>
    </row>
    <row r="12" spans="1:48" ht="15" customHeight="1" x14ac:dyDescent="0.25">
      <c r="A12" s="25"/>
      <c r="B12" s="43" t="s">
        <v>160</v>
      </c>
      <c r="C12" s="89">
        <f t="shared" ref="C12:AE12" si="0">SUM(C4:C11)</f>
        <v>93.34</v>
      </c>
      <c r="D12" s="89">
        <f t="shared" si="0"/>
        <v>89.050000000000011</v>
      </c>
      <c r="E12" s="89">
        <f t="shared" si="0"/>
        <v>93.57</v>
      </c>
      <c r="F12" s="89">
        <f t="shared" si="0"/>
        <v>91.82</v>
      </c>
      <c r="G12" s="89">
        <f t="shared" si="0"/>
        <v>95.4765938888889</v>
      </c>
      <c r="H12" s="89">
        <f t="shared" si="0"/>
        <v>93.558615357142855</v>
      </c>
      <c r="I12" s="89">
        <f t="shared" si="0"/>
        <v>94.334309583333322</v>
      </c>
      <c r="J12" s="89">
        <f t="shared" si="0"/>
        <v>95.288261250000005</v>
      </c>
      <c r="K12" s="89">
        <f t="shared" si="0"/>
        <v>96.461134920634919</v>
      </c>
      <c r="L12" s="89">
        <f t="shared" si="0"/>
        <v>96.00424000000001</v>
      </c>
      <c r="M12" s="89">
        <f>SUM(M4:M11)</f>
        <v>97.073953857142868</v>
      </c>
      <c r="N12" s="89">
        <f t="shared" si="0"/>
        <v>93.9107135</v>
      </c>
      <c r="O12" s="89">
        <f t="shared" si="0"/>
        <v>95.177297142857128</v>
      </c>
      <c r="P12" s="89">
        <f t="shared" si="0"/>
        <v>96.671908888888893</v>
      </c>
      <c r="Q12" s="89">
        <f t="shared" si="0"/>
        <v>94.53604857142858</v>
      </c>
      <c r="R12" s="89">
        <f t="shared" si="0"/>
        <v>96.481542000000019</v>
      </c>
      <c r="S12" s="89">
        <f t="shared" si="0"/>
        <v>95.815363749999989</v>
      </c>
      <c r="T12" s="89">
        <f t="shared" si="0"/>
        <v>96.746741249999999</v>
      </c>
      <c r="U12" s="89">
        <f t="shared" si="0"/>
        <v>95.209194444444435</v>
      </c>
      <c r="V12" s="89">
        <f>SUM(V4:V11)</f>
        <v>95.578077499999992</v>
      </c>
      <c r="W12" s="89">
        <f t="shared" si="0"/>
        <v>95.0213911111111</v>
      </c>
      <c r="X12" s="89">
        <f t="shared" si="0"/>
        <v>95.599278333333345</v>
      </c>
      <c r="Y12" s="89">
        <f t="shared" si="0"/>
        <v>95.437581538461558</v>
      </c>
      <c r="Z12" s="89">
        <f t="shared" si="0"/>
        <v>94.162210504201681</v>
      </c>
      <c r="AA12" s="89">
        <f t="shared" si="0"/>
        <v>94.569329999999994</v>
      </c>
      <c r="AB12" s="89">
        <f t="shared" si="0"/>
        <v>96.089411764705886</v>
      </c>
      <c r="AC12" s="89">
        <f t="shared" si="0"/>
        <v>96.092684210526301</v>
      </c>
      <c r="AD12" s="89">
        <f t="shared" si="0"/>
        <v>95.158937500000008</v>
      </c>
      <c r="AE12" s="89">
        <f t="shared" si="0"/>
        <v>94.446651764705877</v>
      </c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V12" s="66"/>
    </row>
    <row r="13" spans="1:48" ht="15" customHeight="1" x14ac:dyDescent="0.25">
      <c r="A13" s="25"/>
      <c r="B13" s="50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</row>
    <row r="14" spans="1:48" ht="15" customHeight="1" x14ac:dyDescent="0.25">
      <c r="C14" s="18" t="s">
        <v>210</v>
      </c>
      <c r="R14" s="18" t="s">
        <v>210</v>
      </c>
      <c r="AL14" s="79"/>
      <c r="AM14" s="79"/>
      <c r="AN14" s="79"/>
      <c r="AO14" s="79"/>
      <c r="AP14" s="79"/>
      <c r="AQ14" s="79"/>
      <c r="AR14" s="79"/>
      <c r="AS14" s="79"/>
      <c r="AV14" s="21"/>
    </row>
    <row r="15" spans="1:48" ht="15" customHeight="1" x14ac:dyDescent="0.25">
      <c r="A15" s="23"/>
      <c r="B15" s="37" t="s">
        <v>161</v>
      </c>
      <c r="C15" s="87">
        <v>3.1553127336021722</v>
      </c>
      <c r="D15" s="87">
        <v>3.1263882403944381</v>
      </c>
      <c r="E15" s="87">
        <v>3.088682183533817</v>
      </c>
      <c r="F15" s="87">
        <v>3.04865382774766</v>
      </c>
      <c r="G15" s="87">
        <v>3.0942542915735358</v>
      </c>
      <c r="H15" s="87">
        <v>3.0862177666284394</v>
      </c>
      <c r="I15" s="87">
        <v>3.0776219436406866</v>
      </c>
      <c r="J15" s="87">
        <v>3.0576798139936847</v>
      </c>
      <c r="K15" s="87">
        <v>3.0616817661722071</v>
      </c>
      <c r="L15" s="87">
        <v>3.0634407778358907</v>
      </c>
      <c r="M15" s="87">
        <v>3.0659079290792421</v>
      </c>
      <c r="N15" s="87">
        <v>3.0625657293913666</v>
      </c>
      <c r="O15" s="87">
        <v>3.0606164444110924</v>
      </c>
      <c r="P15" s="87">
        <v>3.0426750436337837</v>
      </c>
      <c r="Q15" s="87">
        <v>3.0368695388736331</v>
      </c>
      <c r="R15" s="87">
        <v>3.0475110870470861</v>
      </c>
      <c r="S15" s="87">
        <v>3.0602075509057372</v>
      </c>
      <c r="T15" s="87">
        <v>3.0440958666216238</v>
      </c>
      <c r="U15" s="87">
        <v>3.0563592133395385</v>
      </c>
      <c r="V15" s="87">
        <v>3.0451593333673945</v>
      </c>
      <c r="W15" s="87">
        <v>3.0834654097595062</v>
      </c>
      <c r="X15" s="87">
        <v>3.092782540330941</v>
      </c>
      <c r="Y15" s="87">
        <v>3.0711730004756714</v>
      </c>
      <c r="Z15" s="87">
        <v>3.0442298295507131</v>
      </c>
      <c r="AA15" s="87">
        <v>3.0542026707814203</v>
      </c>
      <c r="AB15" s="87">
        <v>3.0600752833204545</v>
      </c>
      <c r="AC15" s="87">
        <v>3.0735495915967528</v>
      </c>
      <c r="AD15" s="87">
        <v>3.0852293112264091</v>
      </c>
      <c r="AE15" s="87">
        <v>3.0717326949705854</v>
      </c>
      <c r="AF15" s="79"/>
      <c r="AG15" s="79"/>
      <c r="AH15" s="79"/>
      <c r="AI15" s="79"/>
      <c r="AJ15" s="79"/>
      <c r="AK15" s="79"/>
      <c r="AL15" s="82"/>
      <c r="AM15" s="82"/>
      <c r="AN15" s="82"/>
      <c r="AO15" s="82"/>
      <c r="AP15" s="82"/>
      <c r="AQ15" s="82"/>
      <c r="AR15" s="82"/>
      <c r="AS15" s="82"/>
      <c r="AV15" s="33"/>
    </row>
    <row r="16" spans="1:48" ht="15" customHeight="1" x14ac:dyDescent="0.25">
      <c r="A16" s="23"/>
      <c r="B16" s="40" t="s">
        <v>162</v>
      </c>
      <c r="C16" s="87">
        <v>2.7443880933559761</v>
      </c>
      <c r="D16" s="87">
        <v>2.7252956640226946</v>
      </c>
      <c r="E16" s="87">
        <v>2.8027351414625166</v>
      </c>
      <c r="F16" s="87">
        <v>2.9667487207447598</v>
      </c>
      <c r="G16" s="87">
        <v>2.791221401468186</v>
      </c>
      <c r="H16" s="87">
        <v>2.7734893997357224</v>
      </c>
      <c r="I16" s="87">
        <v>2.8205754770308271</v>
      </c>
      <c r="J16" s="87">
        <v>2.8733136495436633</v>
      </c>
      <c r="K16" s="87">
        <v>2.8657087737524543</v>
      </c>
      <c r="L16" s="87">
        <v>2.8654854101190872</v>
      </c>
      <c r="M16" s="87">
        <v>2.8518808105889839</v>
      </c>
      <c r="N16" s="87">
        <v>2.852241848791957</v>
      </c>
      <c r="O16" s="87">
        <v>2.8588089608338967</v>
      </c>
      <c r="P16" s="87">
        <v>2.8556216383643016</v>
      </c>
      <c r="Q16" s="87">
        <v>2.8693215257028215</v>
      </c>
      <c r="R16" s="87">
        <v>2.8556504062486177</v>
      </c>
      <c r="S16" s="87">
        <v>2.7868323965854795</v>
      </c>
      <c r="T16" s="87">
        <v>2.8691405619678942</v>
      </c>
      <c r="U16" s="87">
        <v>2.8605968926607197</v>
      </c>
      <c r="V16" s="87">
        <v>2.8853921106732838</v>
      </c>
      <c r="W16" s="87">
        <v>2.7775171008198627</v>
      </c>
      <c r="X16" s="87">
        <v>2.7060649027269261</v>
      </c>
      <c r="Y16" s="87">
        <v>2.7926107825209567</v>
      </c>
      <c r="Z16" s="87">
        <v>2.8622970614745924</v>
      </c>
      <c r="AA16" s="87">
        <v>2.841041393682727</v>
      </c>
      <c r="AB16" s="87">
        <v>2.8083031422238247</v>
      </c>
      <c r="AC16" s="87">
        <v>2.7841094372451516</v>
      </c>
      <c r="AD16" s="87">
        <v>2.7560136470236749</v>
      </c>
      <c r="AE16" s="87">
        <v>2.829272883875273</v>
      </c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V16" s="33"/>
    </row>
    <row r="17" spans="1:48" ht="15" customHeight="1" x14ac:dyDescent="0.25">
      <c r="A17" s="23"/>
      <c r="B17" s="41" t="s">
        <v>163</v>
      </c>
      <c r="C17" s="87">
        <v>9.0919560447760145E-3</v>
      </c>
      <c r="D17" s="87">
        <v>2.9836813024145863E-2</v>
      </c>
      <c r="E17" s="87">
        <v>2.0225424620190464E-2</v>
      </c>
      <c r="F17" s="87" t="s">
        <v>153</v>
      </c>
      <c r="G17" s="87">
        <v>1.3781540413940271E-2</v>
      </c>
      <c r="H17" s="87">
        <v>1.7024495520270948E-2</v>
      </c>
      <c r="I17" s="87">
        <v>1.5970191889002668E-2</v>
      </c>
      <c r="J17" s="87">
        <v>1.5506900062957676E-2</v>
      </c>
      <c r="K17" s="87">
        <v>1.6045981266875359E-2</v>
      </c>
      <c r="L17" s="87">
        <v>2.0094389933359335E-2</v>
      </c>
      <c r="M17" s="87">
        <v>1.440909634931406E-2</v>
      </c>
      <c r="N17" s="87">
        <v>1.2064572337272841E-2</v>
      </c>
      <c r="O17" s="87">
        <v>1.4556032380647826E-2</v>
      </c>
      <c r="P17" s="87">
        <v>2.9258480656251629E-2</v>
      </c>
      <c r="Q17" s="87">
        <v>2.1368667244330949E-2</v>
      </c>
      <c r="R17" s="87">
        <v>1.172905654705815E-2</v>
      </c>
      <c r="S17" s="87">
        <v>4.5943089876390383E-2</v>
      </c>
      <c r="T17" s="87">
        <v>2.5011150998075275E-2</v>
      </c>
      <c r="U17" s="87">
        <v>2.251063617565122E-2</v>
      </c>
      <c r="V17" s="87">
        <v>1.5305149478594564E-2</v>
      </c>
      <c r="W17" s="87">
        <v>2.7551977957570698E-2</v>
      </c>
      <c r="X17" s="87">
        <v>3.4491759616361334E-2</v>
      </c>
      <c r="Y17" s="87">
        <v>1.3039825351062484E-2</v>
      </c>
      <c r="Z17" s="87">
        <v>1.8290979875734574E-2</v>
      </c>
      <c r="AA17" s="87">
        <v>2.5425358577553184E-2</v>
      </c>
      <c r="AB17" s="87">
        <v>4.7414029670756731E-2</v>
      </c>
      <c r="AC17" s="87">
        <v>5.1889445716165807E-2</v>
      </c>
      <c r="AD17" s="87">
        <v>3.4973661648475131E-2</v>
      </c>
      <c r="AE17" s="87">
        <v>1.690412275595397E-2</v>
      </c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V17" s="33"/>
    </row>
    <row r="18" spans="1:48" ht="15" customHeight="1" x14ac:dyDescent="0.25">
      <c r="A18" s="23"/>
      <c r="B18" s="35" t="s">
        <v>207</v>
      </c>
      <c r="C18" s="87">
        <v>4.8867945607400848E-2</v>
      </c>
      <c r="D18" s="87">
        <v>7.0506860004692626E-2</v>
      </c>
      <c r="E18" s="87">
        <v>9.2214987492389613E-2</v>
      </c>
      <c r="F18" s="87">
        <v>4.8759484848879216E-2</v>
      </c>
      <c r="G18" s="87">
        <v>6.8880260137558408E-2</v>
      </c>
      <c r="H18" s="87">
        <v>9.9917569395311462E-2</v>
      </c>
      <c r="I18" s="87">
        <v>6.4860694007582431E-2</v>
      </c>
      <c r="J18" s="87">
        <v>4.2362169849866259E-2</v>
      </c>
      <c r="K18" s="87">
        <v>3.9361697378121188E-2</v>
      </c>
      <c r="L18" s="87">
        <v>4.5979231339871328E-2</v>
      </c>
      <c r="M18" s="87">
        <v>4.6872042188078979E-2</v>
      </c>
      <c r="N18" s="87">
        <v>6.5714475141906203E-2</v>
      </c>
      <c r="O18" s="87">
        <v>5.4172183826499631E-2</v>
      </c>
      <c r="P18" s="87">
        <v>5.6565587422857215E-2</v>
      </c>
      <c r="Q18" s="87">
        <v>4.6272767402569595E-2</v>
      </c>
      <c r="R18" s="87">
        <v>6.5435953854574777E-2</v>
      </c>
      <c r="S18" s="87">
        <v>7.3750013059224559E-2</v>
      </c>
      <c r="T18" s="87">
        <v>5.1990420920464811E-2</v>
      </c>
      <c r="U18" s="87">
        <v>5.0367539038886015E-2</v>
      </c>
      <c r="V18" s="87">
        <v>5.0806369636828393E-2</v>
      </c>
      <c r="W18" s="87">
        <v>6.2149353165212418E-2</v>
      </c>
      <c r="X18" s="87">
        <v>0.10474554454516173</v>
      </c>
      <c r="Y18" s="87">
        <v>0.12498763006043982</v>
      </c>
      <c r="Z18" s="87">
        <v>7.1476448347374988E-2</v>
      </c>
      <c r="AA18" s="87">
        <v>5.1274655681940458E-2</v>
      </c>
      <c r="AB18" s="87">
        <v>5.8123170235529625E-2</v>
      </c>
      <c r="AC18" s="87">
        <v>5.3840613273939048E-2</v>
      </c>
      <c r="AD18" s="87">
        <v>0.10205002595334832</v>
      </c>
      <c r="AE18" s="87">
        <v>6.0023552611644992E-2</v>
      </c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V18" s="33"/>
    </row>
    <row r="19" spans="1:48" ht="15" customHeight="1" x14ac:dyDescent="0.25">
      <c r="A19" s="23"/>
      <c r="B19" s="46" t="s">
        <v>165</v>
      </c>
      <c r="C19" s="87">
        <v>7.2068183331111466E-2</v>
      </c>
      <c r="D19" s="87">
        <v>7.7074997929924685E-2</v>
      </c>
      <c r="E19" s="87">
        <v>6.9137393646808057E-2</v>
      </c>
      <c r="F19" s="87">
        <v>3.536184781161146E-2</v>
      </c>
      <c r="G19" s="87">
        <v>8.5262174258230586E-2</v>
      </c>
      <c r="H19" s="87">
        <v>8.9826434970169358E-2</v>
      </c>
      <c r="I19" s="87">
        <v>5.532753148058004E-2</v>
      </c>
      <c r="J19" s="87">
        <v>4.372807842065235E-2</v>
      </c>
      <c r="K19" s="87">
        <v>4.4123612487658705E-2</v>
      </c>
      <c r="L19" s="87">
        <v>4.6027999345742865E-2</v>
      </c>
      <c r="M19" s="87">
        <v>4.5411619247285123E-2</v>
      </c>
      <c r="N19" s="87">
        <v>4.9575771750862509E-2</v>
      </c>
      <c r="O19" s="87">
        <v>4.6708849931053627E-2</v>
      </c>
      <c r="P19" s="87">
        <v>5.0349863791146789E-2</v>
      </c>
      <c r="Q19" s="87">
        <v>5.3899100882365547E-2</v>
      </c>
      <c r="R19" s="87">
        <v>5.441099346696366E-2</v>
      </c>
      <c r="S19" s="87">
        <v>5.9378058126485736E-2</v>
      </c>
      <c r="T19" s="87">
        <v>4.4700222108314765E-2</v>
      </c>
      <c r="U19" s="87">
        <v>4.4675429881420987E-2</v>
      </c>
      <c r="V19" s="87">
        <v>4.4465560838347573E-2</v>
      </c>
      <c r="W19" s="87">
        <v>8.4570510915855893E-2</v>
      </c>
      <c r="X19" s="87">
        <v>0.10782526957900709</v>
      </c>
      <c r="Y19" s="87">
        <v>4.945236848107027E-2</v>
      </c>
      <c r="Z19" s="87">
        <v>4.0273624671274037E-2</v>
      </c>
      <c r="AA19" s="87">
        <v>3.7688092417437792E-2</v>
      </c>
      <c r="AB19" s="87">
        <v>4.7759330660508179E-2</v>
      </c>
      <c r="AC19" s="87">
        <v>4.9457030013418335E-2</v>
      </c>
      <c r="AD19" s="87">
        <v>4.7300966607123858E-2</v>
      </c>
      <c r="AE19" s="87">
        <v>4.4321288570166227E-2</v>
      </c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V19" s="33"/>
    </row>
    <row r="20" spans="1:48" ht="15" customHeight="1" x14ac:dyDescent="0.25">
      <c r="A20" s="23"/>
      <c r="B20" s="48" t="s">
        <v>167</v>
      </c>
      <c r="C20" s="87">
        <v>4.8184987370785082E-2</v>
      </c>
      <c r="D20" s="87">
        <v>5.0826632060620019E-2</v>
      </c>
      <c r="E20" s="87">
        <v>4.4324288902234124E-2</v>
      </c>
      <c r="F20" s="87" t="s">
        <v>153</v>
      </c>
      <c r="G20" s="87">
        <v>6.2329251761558194E-2</v>
      </c>
      <c r="H20" s="87">
        <v>0.12452701918540396</v>
      </c>
      <c r="I20" s="87">
        <v>0.19635005735539829</v>
      </c>
      <c r="J20" s="87">
        <v>0.15247341744909593</v>
      </c>
      <c r="K20" s="87">
        <v>0.15459333120292734</v>
      </c>
      <c r="L20" s="87">
        <v>0.20900758975246322</v>
      </c>
      <c r="M20" s="87">
        <v>0.18722336532860737</v>
      </c>
      <c r="N20" s="87">
        <v>0.18865696545769134</v>
      </c>
      <c r="O20" s="87">
        <v>0.16950990286290368</v>
      </c>
      <c r="P20" s="87">
        <v>0.12466804148581463</v>
      </c>
      <c r="Q20" s="87">
        <v>0.17035504958318537</v>
      </c>
      <c r="R20" s="87">
        <v>7.6994730240711143E-2</v>
      </c>
      <c r="S20" s="87">
        <v>9.2086026187377601E-2</v>
      </c>
      <c r="T20" s="87">
        <v>0.13369517872348211</v>
      </c>
      <c r="U20" s="87">
        <v>0.13434711708312069</v>
      </c>
      <c r="V20" s="87">
        <v>0.17279072015921257</v>
      </c>
      <c r="W20" s="87">
        <v>0.1419693271977466</v>
      </c>
      <c r="X20" s="87">
        <v>4.2210058007018297E-2</v>
      </c>
      <c r="Y20" s="87">
        <v>0.15994141297037362</v>
      </c>
      <c r="Z20" s="87">
        <v>0.15972565105280828</v>
      </c>
      <c r="AA20" s="87">
        <v>0.17389742870288866</v>
      </c>
      <c r="AB20" s="87">
        <v>8.9164240881085835E-2</v>
      </c>
      <c r="AC20" s="87">
        <v>6.6784842386983637E-2</v>
      </c>
      <c r="AD20" s="87">
        <v>0.12436335541295357</v>
      </c>
      <c r="AE20" s="87">
        <v>7.9307776579863015E-2</v>
      </c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V20" s="33"/>
    </row>
    <row r="21" spans="1:48" ht="15" customHeight="1" x14ac:dyDescent="0.25">
      <c r="A21" s="23"/>
      <c r="B21" s="49" t="s">
        <v>168</v>
      </c>
      <c r="C21" s="87">
        <v>0.8191597160964722</v>
      </c>
      <c r="D21" s="87">
        <v>0.85322244632772815</v>
      </c>
      <c r="E21" s="87">
        <v>0.78913509181579644</v>
      </c>
      <c r="F21" s="87">
        <v>0.73689586145409547</v>
      </c>
      <c r="G21" s="87">
        <v>0.79792839840347118</v>
      </c>
      <c r="H21" s="87">
        <v>0.74469803925508582</v>
      </c>
      <c r="I21" s="87">
        <v>0.7054162722232602</v>
      </c>
      <c r="J21" s="87">
        <v>0.72784656561008199</v>
      </c>
      <c r="K21" s="87">
        <v>0.75025060032535229</v>
      </c>
      <c r="L21" s="87">
        <v>0.66328175569099923</v>
      </c>
      <c r="M21" s="87">
        <v>0.72738350983359523</v>
      </c>
      <c r="N21" s="87">
        <v>0.70312356442140767</v>
      </c>
      <c r="O21" s="87">
        <v>0.72552613986398995</v>
      </c>
      <c r="P21" s="87">
        <v>0.78069772987789987</v>
      </c>
      <c r="Q21" s="87">
        <v>0.72381319989988058</v>
      </c>
      <c r="R21" s="87">
        <v>0.86549206105115617</v>
      </c>
      <c r="S21" s="87">
        <v>0.84291258897687449</v>
      </c>
      <c r="T21" s="87">
        <v>0.7584779203679981</v>
      </c>
      <c r="U21" s="87">
        <v>0.74798951076358933</v>
      </c>
      <c r="V21" s="87">
        <v>0.70460119795053977</v>
      </c>
      <c r="W21" s="87">
        <v>0.74699408662180278</v>
      </c>
      <c r="X21" s="87">
        <v>0.8796209265001802</v>
      </c>
      <c r="Y21" s="87">
        <v>0.7566797574131553</v>
      </c>
      <c r="Z21" s="87">
        <v>0.74474422480859948</v>
      </c>
      <c r="AA21" s="87">
        <v>0.76181586418564573</v>
      </c>
      <c r="AB21" s="87">
        <v>0.810968493644869</v>
      </c>
      <c r="AC21" s="87">
        <v>0.85254991830097437</v>
      </c>
      <c r="AD21" s="87">
        <v>0.80730337922780526</v>
      </c>
      <c r="AE21" s="87">
        <v>0.85751659106391531</v>
      </c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V21" s="33"/>
    </row>
    <row r="22" spans="1:48" ht="15" customHeight="1" x14ac:dyDescent="0.25">
      <c r="A22" s="23"/>
      <c r="B22" s="50" t="s">
        <v>208</v>
      </c>
      <c r="C22" s="89">
        <f t="shared" ref="C22:AD22" si="1">SUM(C15:C21)</f>
        <v>6.8970736154086945</v>
      </c>
      <c r="D22" s="89">
        <f t="shared" si="1"/>
        <v>6.9331516537642441</v>
      </c>
      <c r="E22" s="89">
        <f t="shared" si="1"/>
        <v>6.9064545114737523</v>
      </c>
      <c r="F22" s="89">
        <f t="shared" si="1"/>
        <v>6.8364197426070046</v>
      </c>
      <c r="G22" s="89">
        <f t="shared" si="1"/>
        <v>6.9136573180164795</v>
      </c>
      <c r="H22" s="89">
        <f t="shared" si="1"/>
        <v>6.9357007246904043</v>
      </c>
      <c r="I22" s="89">
        <f t="shared" si="1"/>
        <v>6.936122167627337</v>
      </c>
      <c r="J22" s="89">
        <f>SUM(J15:J21)</f>
        <v>6.9129105949300023</v>
      </c>
      <c r="K22" s="89">
        <f t="shared" si="1"/>
        <v>6.931765762585596</v>
      </c>
      <c r="L22" s="89">
        <f t="shared" si="1"/>
        <v>6.913317154017415</v>
      </c>
      <c r="M22" s="89">
        <f t="shared" si="1"/>
        <v>6.9390883726151076</v>
      </c>
      <c r="N22" s="89">
        <f t="shared" si="1"/>
        <v>6.9339429272924642</v>
      </c>
      <c r="O22" s="89">
        <f t="shared" si="1"/>
        <v>6.9298985141100831</v>
      </c>
      <c r="P22" s="89">
        <f t="shared" si="1"/>
        <v>6.9398363852320539</v>
      </c>
      <c r="Q22" s="89">
        <f t="shared" si="1"/>
        <v>6.9218998495887867</v>
      </c>
      <c r="R22" s="89">
        <f>SUM(R15:R21)</f>
        <v>6.9772242884561679</v>
      </c>
      <c r="S22" s="89">
        <f>SUM(S15:S21)</f>
        <v>6.961109723717569</v>
      </c>
      <c r="T22" s="89">
        <f>SUM(T15:T21)</f>
        <v>6.9271113217078524</v>
      </c>
      <c r="U22" s="89">
        <f>SUM(U15:U21)</f>
        <v>6.9168463389429267</v>
      </c>
      <c r="V22" s="89">
        <f>SUM(V15:V21)</f>
        <v>6.9185204421042013</v>
      </c>
      <c r="W22" s="89">
        <f t="shared" si="1"/>
        <v>6.9242177664375575</v>
      </c>
      <c r="X22" s="89">
        <f t="shared" si="1"/>
        <v>6.9677410013055958</v>
      </c>
      <c r="Y22" s="89">
        <f t="shared" si="1"/>
        <v>6.9678847772727295</v>
      </c>
      <c r="Z22" s="89">
        <f t="shared" si="1"/>
        <v>6.941037819781096</v>
      </c>
      <c r="AA22" s="89">
        <f t="shared" si="1"/>
        <v>6.9453454640296126</v>
      </c>
      <c r="AB22" s="89">
        <f t="shared" si="1"/>
        <v>6.9218076906370278</v>
      </c>
      <c r="AC22" s="89">
        <f t="shared" si="1"/>
        <v>6.9321808785333863</v>
      </c>
      <c r="AD22" s="89">
        <f t="shared" si="1"/>
        <v>6.9572343470997904</v>
      </c>
      <c r="AE22" s="89">
        <f>SUM(AE15:AE21)</f>
        <v>6.9590789104274009</v>
      </c>
      <c r="AF22" s="82"/>
      <c r="AG22" s="82"/>
      <c r="AH22" s="82"/>
      <c r="AI22" s="82"/>
      <c r="AJ22" s="82"/>
      <c r="AK22" s="82"/>
      <c r="AL22" s="86"/>
      <c r="AM22" s="86"/>
      <c r="AN22" s="86"/>
      <c r="AO22" s="86"/>
      <c r="AP22" s="86"/>
      <c r="AQ22" s="86"/>
      <c r="AR22" s="86"/>
      <c r="AS22" s="86"/>
      <c r="AV22" s="26"/>
    </row>
    <row r="23" spans="1:48" ht="15" customHeight="1" x14ac:dyDescent="0.25">
      <c r="A23" s="23"/>
      <c r="B23" s="50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6"/>
      <c r="AG23" s="86"/>
      <c r="AH23" s="86"/>
      <c r="AI23" s="86"/>
      <c r="AJ23" s="86"/>
      <c r="AK23" s="86"/>
      <c r="AL23" s="83"/>
      <c r="AM23" s="83"/>
      <c r="AN23" s="83"/>
      <c r="AO23" s="83"/>
      <c r="AP23" s="83"/>
      <c r="AQ23" s="83"/>
      <c r="AR23" s="83"/>
      <c r="AS23" s="83"/>
      <c r="AV23" s="26"/>
    </row>
    <row r="24" spans="1:48" ht="15" customHeight="1" x14ac:dyDescent="0.25">
      <c r="B24" s="35" t="s">
        <v>184</v>
      </c>
      <c r="C24" s="87">
        <v>0.59591938293107738</v>
      </c>
      <c r="D24" s="87">
        <v>0.52225252486027762</v>
      </c>
      <c r="E24" s="87">
        <v>0.42848697464937729</v>
      </c>
      <c r="F24" s="87">
        <v>0.42036718503176879</v>
      </c>
      <c r="G24" s="87">
        <v>0.55313888477526119</v>
      </c>
      <c r="H24" s="87">
        <v>0.4734085552297484</v>
      </c>
      <c r="I24" s="87">
        <v>0.46034069690153917</v>
      </c>
      <c r="J24" s="87">
        <v>0.50793300401744712</v>
      </c>
      <c r="K24" s="87">
        <v>0.52851947915862851</v>
      </c>
      <c r="L24" s="87">
        <v>0.50026502268087003</v>
      </c>
      <c r="M24" s="87">
        <v>0.49208731579307385</v>
      </c>
      <c r="N24" s="87">
        <v>0.4300083752702244</v>
      </c>
      <c r="O24" s="87">
        <v>0.4630092316788576</v>
      </c>
      <c r="P24" s="87">
        <v>0.47093159332382689</v>
      </c>
      <c r="Q24" s="87">
        <v>0.53806624359896693</v>
      </c>
      <c r="R24" s="87">
        <v>0.45400399995991486</v>
      </c>
      <c r="S24" s="87">
        <v>0.44602207181124742</v>
      </c>
      <c r="T24" s="87">
        <v>0.46230142553721482</v>
      </c>
      <c r="U24" s="87">
        <v>0.47005507497225896</v>
      </c>
      <c r="V24" s="87">
        <v>0.466722576277947</v>
      </c>
      <c r="W24" s="87">
        <v>0.57640805112201765</v>
      </c>
      <c r="X24" s="87">
        <v>0.50724399783322649</v>
      </c>
      <c r="Y24" s="87">
        <v>0.2834921399595316</v>
      </c>
      <c r="Z24" s="87">
        <v>0.3603901418887942</v>
      </c>
      <c r="AA24" s="87">
        <v>0.42363903119693747</v>
      </c>
      <c r="AB24" s="87">
        <v>0.45105971483806695</v>
      </c>
      <c r="AC24" s="87">
        <v>0.47878178474833982</v>
      </c>
      <c r="AD24" s="87">
        <v>0.3167100920870794</v>
      </c>
      <c r="AE24" s="87">
        <v>0.42475783247338972</v>
      </c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V24" s="26"/>
    </row>
    <row r="25" spans="1:48" ht="15" customHeight="1" x14ac:dyDescent="0.25">
      <c r="B25" s="35" t="s">
        <v>279</v>
      </c>
      <c r="C25" s="83">
        <f t="shared" ref="C25:AE25" si="2">C21/(C21+C20)</f>
        <v>0.94444540079836437</v>
      </c>
      <c r="D25" s="83">
        <f t="shared" si="2"/>
        <v>0.94377890174808998</v>
      </c>
      <c r="E25" s="83">
        <f t="shared" si="2"/>
        <v>0.94681889732400815</v>
      </c>
      <c r="F25" s="87" t="s">
        <v>153</v>
      </c>
      <c r="G25" s="83">
        <f t="shared" si="2"/>
        <v>0.92754583263560497</v>
      </c>
      <c r="H25" s="83">
        <f t="shared" si="2"/>
        <v>0.85673788626294012</v>
      </c>
      <c r="I25" s="83">
        <f t="shared" si="2"/>
        <v>0.78226060242552975</v>
      </c>
      <c r="J25" s="83">
        <f t="shared" si="2"/>
        <v>0.82679773220728292</v>
      </c>
      <c r="K25" s="83">
        <f t="shared" si="2"/>
        <v>0.82914917609955174</v>
      </c>
      <c r="L25" s="83">
        <f t="shared" si="2"/>
        <v>0.76039190339278295</v>
      </c>
      <c r="M25" s="83">
        <f t="shared" si="2"/>
        <v>0.79529635036320501</v>
      </c>
      <c r="N25" s="83">
        <f t="shared" si="2"/>
        <v>0.78844910924073652</v>
      </c>
      <c r="O25" s="83">
        <f t="shared" si="2"/>
        <v>0.81061108740776489</v>
      </c>
      <c r="P25" s="83">
        <f t="shared" si="2"/>
        <v>0.8623009114890301</v>
      </c>
      <c r="Q25" s="83">
        <f t="shared" si="2"/>
        <v>0.80948210844919788</v>
      </c>
      <c r="R25" s="83">
        <f t="shared" si="2"/>
        <v>0.91830683363193411</v>
      </c>
      <c r="S25" s="83">
        <f t="shared" si="2"/>
        <v>0.90151212558619587</v>
      </c>
      <c r="T25" s="83">
        <f t="shared" si="2"/>
        <v>0.85014659278605587</v>
      </c>
      <c r="U25" s="83">
        <f t="shared" si="2"/>
        <v>0.84773711886926106</v>
      </c>
      <c r="V25" s="83">
        <f t="shared" si="2"/>
        <v>0.80306324164522525</v>
      </c>
      <c r="W25" s="83">
        <f t="shared" si="2"/>
        <v>0.84029789641425567</v>
      </c>
      <c r="X25" s="83">
        <f t="shared" si="2"/>
        <v>0.95421063219134106</v>
      </c>
      <c r="Y25" s="83">
        <f t="shared" si="2"/>
        <v>0.82550979822618364</v>
      </c>
      <c r="Z25" s="83">
        <f t="shared" si="2"/>
        <v>0.82340412288392995</v>
      </c>
      <c r="AA25" s="83">
        <f t="shared" si="2"/>
        <v>0.81415522251899453</v>
      </c>
      <c r="AB25" s="83">
        <f t="shared" si="2"/>
        <v>0.90094323041363089</v>
      </c>
      <c r="AC25" s="83">
        <f t="shared" si="2"/>
        <v>0.92735525159844157</v>
      </c>
      <c r="AD25" s="83">
        <f t="shared" si="2"/>
        <v>0.8665151917644599</v>
      </c>
      <c r="AE25" s="83">
        <f t="shared" si="2"/>
        <v>0.9153440289140522</v>
      </c>
      <c r="AF25" s="83"/>
      <c r="AG25" s="83"/>
      <c r="AH25" s="83"/>
      <c r="AI25" s="83"/>
      <c r="AJ25" s="83"/>
      <c r="AK25" s="83"/>
      <c r="AL25" s="84"/>
      <c r="AM25" s="84"/>
      <c r="AN25" s="84"/>
      <c r="AO25" s="84"/>
      <c r="AP25" s="84"/>
      <c r="AQ25" s="84"/>
      <c r="AR25" s="84"/>
      <c r="AS25" s="84"/>
      <c r="AV25" s="33"/>
    </row>
    <row r="26" spans="1:48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8" ht="15" customHeight="1" x14ac:dyDescent="0.25">
      <c r="C27" s="7" t="s">
        <v>420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 t="s">
        <v>420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8" ht="15" customHeight="1" x14ac:dyDescent="0.25">
      <c r="C28" s="10" t="s">
        <v>205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73" t="s">
        <v>205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8" ht="15" customHeight="1" x14ac:dyDescent="0.25">
      <c r="C29" s="10" t="s">
        <v>189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73" t="s">
        <v>189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8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</sheetData>
  <pageMargins left="0.7" right="0.7" top="0.75" bottom="0.75" header="0.3" footer="0.3"/>
  <pageSetup scale="73" fitToWidth="2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A26"/>
  <sheetViews>
    <sheetView zoomScale="90" zoomScaleNormal="90" workbookViewId="0"/>
  </sheetViews>
  <sheetFormatPr defaultRowHeight="15" customHeight="1" x14ac:dyDescent="0.25"/>
  <cols>
    <col min="1" max="1" width="3.7109375" customWidth="1"/>
    <col min="2" max="2" width="16.140625" customWidth="1"/>
    <col min="3" max="3" width="3" customWidth="1"/>
  </cols>
  <sheetData>
    <row r="1" spans="2:9" ht="15" customHeight="1" x14ac:dyDescent="0.25">
      <c r="B1" s="34" t="s">
        <v>424</v>
      </c>
    </row>
    <row r="2" spans="2:9" ht="15" customHeight="1" x14ac:dyDescent="0.25">
      <c r="B2" s="7"/>
    </row>
    <row r="3" spans="2:9" ht="15" customHeight="1" x14ac:dyDescent="0.25">
      <c r="B3" s="35" t="s">
        <v>154</v>
      </c>
      <c r="D3" s="104" t="s">
        <v>212</v>
      </c>
      <c r="E3" s="104" t="s">
        <v>213</v>
      </c>
      <c r="F3" s="104" t="s">
        <v>227</v>
      </c>
      <c r="G3" s="104" t="s">
        <v>228</v>
      </c>
      <c r="H3" s="104" t="s">
        <v>229</v>
      </c>
      <c r="I3" s="103" t="s">
        <v>226</v>
      </c>
    </row>
    <row r="4" spans="2:9" ht="15" customHeight="1" x14ac:dyDescent="0.35">
      <c r="B4" s="37" t="s">
        <v>177</v>
      </c>
      <c r="D4" s="101">
        <v>24.3</v>
      </c>
      <c r="E4" s="101">
        <v>25.01</v>
      </c>
      <c r="F4" s="101">
        <v>24.9</v>
      </c>
      <c r="G4" s="101">
        <v>24.42</v>
      </c>
      <c r="H4" s="101">
        <v>23.22</v>
      </c>
      <c r="I4" s="100">
        <v>25.356999999999999</v>
      </c>
    </row>
    <row r="5" spans="2:9" ht="15" customHeight="1" x14ac:dyDescent="0.35">
      <c r="B5" s="40" t="s">
        <v>178</v>
      </c>
      <c r="D5" s="101">
        <v>0.13</v>
      </c>
      <c r="E5" s="101">
        <v>0.08</v>
      </c>
      <c r="F5" s="101">
        <v>0.06</v>
      </c>
      <c r="G5" s="101">
        <v>0.06</v>
      </c>
      <c r="H5" s="101">
        <v>0.09</v>
      </c>
      <c r="I5" s="100">
        <v>4.8999999999999995E-2</v>
      </c>
    </row>
    <row r="6" spans="2:9" ht="15" customHeight="1" x14ac:dyDescent="0.35">
      <c r="B6" s="41" t="s">
        <v>179</v>
      </c>
      <c r="D6" s="101">
        <v>20.399999999999999</v>
      </c>
      <c r="E6" s="101">
        <v>23.24</v>
      </c>
      <c r="F6" s="101">
        <v>22.14</v>
      </c>
      <c r="G6" s="101">
        <v>23.68</v>
      </c>
      <c r="H6" s="101">
        <v>22.28</v>
      </c>
      <c r="I6" s="100">
        <v>22.971999999999998</v>
      </c>
    </row>
    <row r="7" spans="2:9" ht="15" customHeight="1" x14ac:dyDescent="0.25">
      <c r="B7" s="43" t="s">
        <v>175</v>
      </c>
      <c r="D7" s="101">
        <v>27.36</v>
      </c>
      <c r="E7" s="101">
        <v>24.39</v>
      </c>
      <c r="F7" s="101">
        <v>24.14</v>
      </c>
      <c r="G7" s="101">
        <v>27.74</v>
      </c>
      <c r="H7" s="101">
        <v>28.72</v>
      </c>
      <c r="I7" s="100">
        <v>23.455333333333332</v>
      </c>
    </row>
    <row r="8" spans="2:9" ht="15" customHeight="1" x14ac:dyDescent="0.25">
      <c r="B8" s="45" t="s">
        <v>155</v>
      </c>
      <c r="D8" s="101">
        <v>0.36</v>
      </c>
      <c r="E8" s="101">
        <v>0.36</v>
      </c>
      <c r="F8" s="101">
        <v>0.36</v>
      </c>
      <c r="G8" s="101">
        <v>0.48</v>
      </c>
      <c r="H8" s="101">
        <v>0.49</v>
      </c>
      <c r="I8" s="100">
        <v>0.40166666666666667</v>
      </c>
    </row>
    <row r="9" spans="2:9" ht="15" customHeight="1" x14ac:dyDescent="0.25">
      <c r="B9" s="46" t="s">
        <v>156</v>
      </c>
      <c r="D9" s="101">
        <v>11.73</v>
      </c>
      <c r="E9" s="101">
        <v>13.11</v>
      </c>
      <c r="F9" s="101">
        <v>12.69</v>
      </c>
      <c r="G9" s="101">
        <v>11.87</v>
      </c>
      <c r="H9" s="101">
        <v>11.19</v>
      </c>
      <c r="I9" s="100">
        <v>15.329333333333333</v>
      </c>
    </row>
    <row r="10" spans="2:9" ht="15" customHeight="1" x14ac:dyDescent="0.25">
      <c r="B10" s="43" t="s">
        <v>160</v>
      </c>
      <c r="D10" s="138">
        <f>SUM(D4:D9)</f>
        <v>84.28</v>
      </c>
      <c r="E10" s="138">
        <f t="shared" ref="E10:I10" si="0">SUM(E4:E9)</f>
        <v>86.19</v>
      </c>
      <c r="F10" s="138">
        <f t="shared" si="0"/>
        <v>84.289999999999992</v>
      </c>
      <c r="G10" s="138">
        <f t="shared" si="0"/>
        <v>88.25</v>
      </c>
      <c r="H10" s="138">
        <f t="shared" si="0"/>
        <v>85.99</v>
      </c>
      <c r="I10" s="138">
        <f t="shared" si="0"/>
        <v>87.564333333333337</v>
      </c>
    </row>
    <row r="11" spans="2:9" ht="15" customHeight="1" x14ac:dyDescent="0.25">
      <c r="B11" s="50"/>
      <c r="D11" s="102"/>
      <c r="E11" s="102"/>
      <c r="F11" s="102"/>
      <c r="G11" s="102"/>
      <c r="H11" s="102"/>
      <c r="I11" s="102"/>
    </row>
    <row r="12" spans="2:9" ht="15" customHeight="1" x14ac:dyDescent="0.25">
      <c r="B12" s="18" t="s">
        <v>230</v>
      </c>
      <c r="D12" s="102"/>
      <c r="E12" s="102"/>
      <c r="F12" s="102"/>
      <c r="G12" s="102"/>
      <c r="H12" s="102"/>
      <c r="I12" s="102"/>
    </row>
    <row r="13" spans="2:9" ht="15" customHeight="1" x14ac:dyDescent="0.25">
      <c r="B13" s="37" t="s">
        <v>161</v>
      </c>
      <c r="D13" s="102">
        <v>2.709912520899715</v>
      </c>
      <c r="E13" s="102">
        <v>2.6630888578903282</v>
      </c>
      <c r="F13" s="102">
        <v>2.7139267054982712</v>
      </c>
      <c r="G13" s="102">
        <v>2.5879953953480923</v>
      </c>
      <c r="H13" s="102">
        <v>2.5579475512422398</v>
      </c>
      <c r="I13" s="102">
        <v>2.6450247999485073</v>
      </c>
    </row>
    <row r="14" spans="2:9" ht="15" customHeight="1" x14ac:dyDescent="0.25">
      <c r="B14" s="40" t="s">
        <v>162</v>
      </c>
      <c r="D14" s="102">
        <v>1.0903044257746207E-2</v>
      </c>
      <c r="E14" s="102">
        <v>6.4064490637539143E-3</v>
      </c>
      <c r="F14" s="102">
        <v>4.9181915868748921E-3</v>
      </c>
      <c r="G14" s="102">
        <v>4.7821645394109605E-3</v>
      </c>
      <c r="H14" s="102">
        <v>7.4563683458075593E-3</v>
      </c>
      <c r="I14" s="102">
        <v>3.8440000306098911E-3</v>
      </c>
    </row>
    <row r="15" spans="2:9" ht="15" customHeight="1" x14ac:dyDescent="0.25">
      <c r="B15" s="41" t="s">
        <v>163</v>
      </c>
      <c r="D15" s="102">
        <v>2.682049171964807</v>
      </c>
      <c r="E15" s="102">
        <v>2.9173978594533829</v>
      </c>
      <c r="F15" s="102">
        <v>2.8448800152048488</v>
      </c>
      <c r="G15" s="102">
        <v>2.9586058262477271</v>
      </c>
      <c r="H15" s="102">
        <v>2.893557899176626</v>
      </c>
      <c r="I15" s="102">
        <v>2.8249987224911486</v>
      </c>
    </row>
    <row r="16" spans="2:9" ht="15" customHeight="1" x14ac:dyDescent="0.25">
      <c r="B16" s="35" t="s">
        <v>207</v>
      </c>
      <c r="D16" s="102">
        <v>2.5517640963830313</v>
      </c>
      <c r="E16" s="102">
        <v>2.1719968830776177</v>
      </c>
      <c r="F16" s="102">
        <v>2.2004497977457849</v>
      </c>
      <c r="G16" s="102">
        <v>2.4586670891738525</v>
      </c>
      <c r="H16" s="102">
        <v>2.6459966320943775</v>
      </c>
      <c r="I16" s="102">
        <v>2.0462039492419737</v>
      </c>
    </row>
    <row r="17" spans="2:27" ht="15" customHeight="1" x14ac:dyDescent="0.25">
      <c r="B17" s="45" t="s">
        <v>164</v>
      </c>
      <c r="D17" s="102">
        <v>3.4006545621414835E-2</v>
      </c>
      <c r="E17" s="102">
        <v>3.247023908757711E-2</v>
      </c>
      <c r="F17" s="102">
        <v>3.3236270746374731E-2</v>
      </c>
      <c r="G17" s="102">
        <v>4.3089365288856589E-2</v>
      </c>
      <c r="H17" s="102">
        <v>4.5723189723195154E-2</v>
      </c>
      <c r="I17" s="102">
        <v>3.5490219860714441E-2</v>
      </c>
    </row>
    <row r="18" spans="2:27" ht="15" customHeight="1" x14ac:dyDescent="0.25">
      <c r="B18" s="46" t="s">
        <v>165</v>
      </c>
      <c r="D18" s="102">
        <v>1.9495244697334222</v>
      </c>
      <c r="E18" s="102">
        <v>2.0804454747465666</v>
      </c>
      <c r="F18" s="102">
        <v>2.0613041145302771</v>
      </c>
      <c r="G18" s="102">
        <v>1.874779686390694</v>
      </c>
      <c r="H18" s="102">
        <v>1.8371354902413937</v>
      </c>
      <c r="I18" s="102">
        <v>2.3830701472023552</v>
      </c>
    </row>
    <row r="19" spans="2:27" ht="15" customHeight="1" x14ac:dyDescent="0.25">
      <c r="B19" s="50" t="s">
        <v>208</v>
      </c>
      <c r="D19" s="138">
        <f>SUM(D13:D18)</f>
        <v>9.9381598488601366</v>
      </c>
      <c r="E19" s="138">
        <f t="shared" ref="E19:I19" si="1">SUM(E13:E18)</f>
        <v>9.8718057633192267</v>
      </c>
      <c r="F19" s="138">
        <f t="shared" si="1"/>
        <v>9.8587150953124318</v>
      </c>
      <c r="G19" s="138">
        <f t="shared" si="1"/>
        <v>9.9279195269886333</v>
      </c>
      <c r="H19" s="138">
        <f>SUM(H13:H18)</f>
        <v>9.9878171308236414</v>
      </c>
      <c r="I19" s="138">
        <f t="shared" si="1"/>
        <v>9.9386318387753079</v>
      </c>
    </row>
    <row r="20" spans="2:27" ht="15" customHeight="1" x14ac:dyDescent="0.25">
      <c r="B20" s="50"/>
      <c r="D20" s="102"/>
      <c r="E20" s="102"/>
      <c r="F20" s="102"/>
      <c r="G20" s="102"/>
      <c r="H20" s="102"/>
      <c r="I20" s="102"/>
    </row>
    <row r="21" spans="2:27" ht="15" customHeight="1" x14ac:dyDescent="0.25">
      <c r="B21" s="35" t="s">
        <v>170</v>
      </c>
      <c r="D21" s="101">
        <f>(D15/2)/((D15/2)+D16+D18)</f>
        <v>0.22953658098601562</v>
      </c>
      <c r="E21" s="101">
        <f t="shared" ref="E21:I21" si="2">(E15/2)/((E15/2)+E16+E18)</f>
        <v>0.25541285993157931</v>
      </c>
      <c r="F21" s="101">
        <f t="shared" si="2"/>
        <v>0.25024480650245523</v>
      </c>
      <c r="G21" s="101">
        <f t="shared" si="2"/>
        <v>0.25449279469277369</v>
      </c>
      <c r="H21" s="101">
        <f t="shared" si="2"/>
        <v>0.24397987289190071</v>
      </c>
      <c r="I21" s="101">
        <f t="shared" si="2"/>
        <v>0.24179290269912987</v>
      </c>
    </row>
    <row r="22" spans="2:27" ht="15" customHeight="1" x14ac:dyDescent="0.25">
      <c r="B22" s="35" t="s">
        <v>184</v>
      </c>
      <c r="D22" s="96">
        <f>D18/(D18+D16)</f>
        <v>0.43310364156799663</v>
      </c>
      <c r="E22" s="96">
        <f t="shared" ref="E22:I22" si="3">E18/(E18+E16)</f>
        <v>0.48923543217903898</v>
      </c>
      <c r="F22" s="96">
        <f t="shared" si="3"/>
        <v>0.48367506828412882</v>
      </c>
      <c r="G22" s="96">
        <f t="shared" si="3"/>
        <v>0.43263014027591334</v>
      </c>
      <c r="H22" s="96">
        <f t="shared" si="3"/>
        <v>0.4097883890346336</v>
      </c>
      <c r="I22" s="96">
        <f t="shared" si="3"/>
        <v>0.53802724674804003</v>
      </c>
    </row>
    <row r="24" spans="2:27" ht="15" customHeight="1" x14ac:dyDescent="0.25">
      <c r="B24" s="7" t="s">
        <v>421</v>
      </c>
    </row>
    <row r="25" spans="2:27" ht="15" customHeight="1" x14ac:dyDescent="0.25">
      <c r="B25" s="10" t="s">
        <v>205</v>
      </c>
    </row>
    <row r="26" spans="2:27" ht="15" customHeight="1" x14ac:dyDescent="0.25">
      <c r="B26" s="10" t="s">
        <v>189</v>
      </c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7"/>
      <c r="N26" s="99"/>
      <c r="O26" s="98"/>
      <c r="P26" s="98"/>
      <c r="Q26" s="98"/>
      <c r="R26" s="98"/>
      <c r="S26" s="98"/>
      <c r="T26" s="98"/>
      <c r="U26" s="98"/>
      <c r="V26" s="98"/>
      <c r="W26" s="98"/>
      <c r="X26" s="97"/>
      <c r="Y26" s="97"/>
      <c r="Z26" s="97"/>
      <c r="AA26" s="9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P66"/>
  <sheetViews>
    <sheetView zoomScale="90" zoomScaleNormal="90" workbookViewId="0"/>
  </sheetViews>
  <sheetFormatPr defaultRowHeight="15" customHeight="1" x14ac:dyDescent="0.25"/>
  <cols>
    <col min="1" max="1" width="3.28515625" customWidth="1"/>
    <col min="2" max="2" width="16.140625" customWidth="1"/>
    <col min="3" max="3" width="2.85546875" customWidth="1"/>
  </cols>
  <sheetData>
    <row r="1" spans="2:12" ht="15" customHeight="1" x14ac:dyDescent="0.25">
      <c r="B1" s="34" t="s">
        <v>425</v>
      </c>
    </row>
    <row r="2" spans="2:12" ht="15" customHeight="1" x14ac:dyDescent="0.25">
      <c r="B2" s="7"/>
    </row>
    <row r="3" spans="2:12" ht="15" customHeight="1" x14ac:dyDescent="0.25">
      <c r="B3" s="35" t="s">
        <v>154</v>
      </c>
      <c r="D3" s="126" t="s">
        <v>247</v>
      </c>
      <c r="E3" s="126" t="s">
        <v>216</v>
      </c>
      <c r="F3" s="1">
        <v>43901</v>
      </c>
      <c r="G3" s="126" t="s">
        <v>248</v>
      </c>
      <c r="H3" s="126" t="s">
        <v>249</v>
      </c>
      <c r="I3" s="1">
        <v>44029</v>
      </c>
      <c r="J3" s="127" t="s">
        <v>48</v>
      </c>
      <c r="K3" s="127" t="s">
        <v>139</v>
      </c>
      <c r="L3" s="127" t="s">
        <v>140</v>
      </c>
    </row>
    <row r="4" spans="2:12" ht="15" customHeight="1" x14ac:dyDescent="0.35">
      <c r="B4" s="37" t="s">
        <v>177</v>
      </c>
      <c r="D4" s="124">
        <v>47.36</v>
      </c>
      <c r="E4" s="124">
        <v>47.39</v>
      </c>
      <c r="F4" s="96">
        <v>46.72</v>
      </c>
      <c r="G4" s="124">
        <v>47.32</v>
      </c>
      <c r="H4" s="124">
        <v>47.3</v>
      </c>
      <c r="I4" s="96">
        <v>47.45</v>
      </c>
      <c r="J4" s="125">
        <v>47.071923076923071</v>
      </c>
      <c r="K4" s="125">
        <v>47.854666666666667</v>
      </c>
      <c r="L4" s="125">
        <v>48.009666666666668</v>
      </c>
    </row>
    <row r="5" spans="2:12" ht="15" customHeight="1" x14ac:dyDescent="0.35">
      <c r="B5" s="40" t="s">
        <v>178</v>
      </c>
      <c r="D5" s="124">
        <v>0.02</v>
      </c>
      <c r="E5" s="124">
        <v>0.02</v>
      </c>
      <c r="F5" s="96">
        <v>0.02</v>
      </c>
      <c r="G5" s="124">
        <v>0.04</v>
      </c>
      <c r="H5" s="124">
        <v>0.02</v>
      </c>
      <c r="I5" s="96">
        <v>0.02</v>
      </c>
      <c r="J5" s="125">
        <v>3.6923076923076922E-3</v>
      </c>
      <c r="K5" s="125">
        <v>3.1111111111111114E-3</v>
      </c>
      <c r="L5" s="125">
        <v>0</v>
      </c>
    </row>
    <row r="6" spans="2:12" ht="15" customHeight="1" x14ac:dyDescent="0.35">
      <c r="B6" s="41" t="s">
        <v>179</v>
      </c>
      <c r="D6" s="124">
        <v>33.49</v>
      </c>
      <c r="E6" s="124">
        <v>34.18</v>
      </c>
      <c r="F6" s="96">
        <v>30.07</v>
      </c>
      <c r="G6" s="124">
        <v>32.99</v>
      </c>
      <c r="H6" s="124">
        <v>32.909999999999997</v>
      </c>
      <c r="I6" s="96">
        <v>34.28</v>
      </c>
      <c r="J6" s="125">
        <v>32.067999999999991</v>
      </c>
      <c r="K6" s="125">
        <v>32.673888888888889</v>
      </c>
      <c r="L6" s="125">
        <v>33.583999999999996</v>
      </c>
    </row>
    <row r="7" spans="2:12" ht="15" customHeight="1" x14ac:dyDescent="0.25">
      <c r="B7" s="43" t="s">
        <v>175</v>
      </c>
      <c r="D7" s="124">
        <v>7.78</v>
      </c>
      <c r="E7" s="124">
        <v>9.23</v>
      </c>
      <c r="F7" s="96">
        <v>9.25</v>
      </c>
      <c r="G7" s="124">
        <v>10.01</v>
      </c>
      <c r="H7" s="124">
        <v>9.8000000000000007</v>
      </c>
      <c r="I7" s="96">
        <v>9.99</v>
      </c>
      <c r="J7" s="125">
        <v>8.710615384615382</v>
      </c>
      <c r="K7" s="125">
        <v>8.7657777777777781</v>
      </c>
      <c r="L7" s="125">
        <v>9.1396666666666668</v>
      </c>
    </row>
    <row r="8" spans="2:12" ht="15" customHeight="1" x14ac:dyDescent="0.25">
      <c r="B8" s="45" t="s">
        <v>155</v>
      </c>
      <c r="D8" s="124">
        <v>0.53</v>
      </c>
      <c r="E8" s="124">
        <v>0.34</v>
      </c>
      <c r="F8" s="96">
        <v>0.14000000000000001</v>
      </c>
      <c r="G8" s="124">
        <v>0.5</v>
      </c>
      <c r="H8" s="124">
        <v>0.73</v>
      </c>
      <c r="I8" s="96">
        <v>0.53</v>
      </c>
      <c r="J8" s="125">
        <v>0.38707692307692299</v>
      </c>
      <c r="K8" s="125">
        <v>0.34011111111111103</v>
      </c>
      <c r="L8" s="125">
        <v>0.4443333333333333</v>
      </c>
    </row>
    <row r="9" spans="2:12" ht="15" customHeight="1" x14ac:dyDescent="0.25">
      <c r="B9" s="46" t="s">
        <v>156</v>
      </c>
      <c r="D9" s="124">
        <v>8.2899999999999991</v>
      </c>
      <c r="E9" s="124">
        <v>6.93</v>
      </c>
      <c r="F9" s="96">
        <v>6.6</v>
      </c>
      <c r="G9" s="124">
        <v>6.61</v>
      </c>
      <c r="H9" s="124">
        <v>7.24</v>
      </c>
      <c r="I9" s="96">
        <v>6.8</v>
      </c>
      <c r="J9" s="125">
        <v>7.1916153846153854</v>
      </c>
      <c r="K9" s="125">
        <v>7.4310000000000009</v>
      </c>
      <c r="L9" s="125">
        <v>7.2463333333333333</v>
      </c>
    </row>
    <row r="10" spans="2:12" ht="15" customHeight="1" x14ac:dyDescent="0.35">
      <c r="B10" s="48" t="s">
        <v>181</v>
      </c>
      <c r="D10" s="128" t="s">
        <v>153</v>
      </c>
      <c r="E10" s="128" t="s">
        <v>153</v>
      </c>
      <c r="F10" s="87" t="s">
        <v>153</v>
      </c>
      <c r="G10" s="128" t="s">
        <v>153</v>
      </c>
      <c r="H10" s="128" t="s">
        <v>153</v>
      </c>
      <c r="I10" s="87" t="s">
        <v>153</v>
      </c>
      <c r="J10" s="125">
        <v>0.65392307692307683</v>
      </c>
      <c r="K10" s="125">
        <v>0.48577777777777775</v>
      </c>
      <c r="L10" s="125">
        <v>0.33333333333333331</v>
      </c>
    </row>
    <row r="11" spans="2:12" ht="15" customHeight="1" x14ac:dyDescent="0.35">
      <c r="B11" s="49" t="s">
        <v>182</v>
      </c>
      <c r="D11" s="124">
        <v>0.02</v>
      </c>
      <c r="E11" s="124">
        <v>0.05</v>
      </c>
      <c r="F11" s="96">
        <v>0.04</v>
      </c>
      <c r="G11" s="124">
        <v>0.04</v>
      </c>
      <c r="H11" s="124">
        <v>0.06</v>
      </c>
      <c r="I11" s="87" t="s">
        <v>153</v>
      </c>
      <c r="J11" s="125">
        <v>0.23476923076923073</v>
      </c>
      <c r="K11" s="125">
        <v>6.5555555555555547E-2</v>
      </c>
      <c r="L11" s="125">
        <v>6.6666666666666664E-4</v>
      </c>
    </row>
    <row r="12" spans="2:12" ht="15" customHeight="1" x14ac:dyDescent="0.25">
      <c r="B12" s="43" t="s">
        <v>160</v>
      </c>
      <c r="D12" s="139">
        <f>SUM(D4:D11)</f>
        <v>97.49</v>
      </c>
      <c r="E12" s="139">
        <f t="shared" ref="E12:L12" si="0">SUM(E4:E11)</f>
        <v>98.14</v>
      </c>
      <c r="F12" s="139">
        <f t="shared" si="0"/>
        <v>92.84</v>
      </c>
      <c r="G12" s="139">
        <f t="shared" si="0"/>
        <v>97.51</v>
      </c>
      <c r="H12" s="139">
        <f t="shared" si="0"/>
        <v>98.059999999999988</v>
      </c>
      <c r="I12" s="139">
        <f t="shared" si="0"/>
        <v>99.07</v>
      </c>
      <c r="J12" s="139">
        <f t="shared" si="0"/>
        <v>96.32161538461537</v>
      </c>
      <c r="K12" s="139">
        <f t="shared" si="0"/>
        <v>97.619888888888894</v>
      </c>
      <c r="L12" s="139">
        <f t="shared" si="0"/>
        <v>98.757999999999996</v>
      </c>
    </row>
    <row r="13" spans="2:12" ht="15" customHeight="1" x14ac:dyDescent="0.25">
      <c r="B13" s="50"/>
      <c r="D13" s="130"/>
      <c r="E13" s="130"/>
      <c r="F13" s="96"/>
      <c r="G13" s="130"/>
      <c r="H13" s="130"/>
      <c r="I13" s="130"/>
      <c r="J13" s="130"/>
      <c r="K13" s="130"/>
      <c r="L13" s="130"/>
    </row>
    <row r="14" spans="2:12" ht="15" customHeight="1" x14ac:dyDescent="0.25">
      <c r="B14" s="18" t="s">
        <v>254</v>
      </c>
      <c r="D14" s="129"/>
      <c r="E14" s="129"/>
      <c r="F14" s="96"/>
      <c r="G14" s="129"/>
      <c r="H14" s="129"/>
      <c r="I14" s="129"/>
      <c r="J14" s="129"/>
      <c r="K14" s="129"/>
      <c r="L14" s="129"/>
    </row>
    <row r="15" spans="2:12" ht="15" customHeight="1" x14ac:dyDescent="0.25">
      <c r="B15" s="37" t="s">
        <v>161</v>
      </c>
      <c r="D15" s="129">
        <v>4.9188895247246451</v>
      </c>
      <c r="E15" s="129">
        <v>4.9128147226653676</v>
      </c>
      <c r="F15" s="96">
        <v>5.1161793882543725</v>
      </c>
      <c r="G15" s="129">
        <v>4.9591845694509082</v>
      </c>
      <c r="H15" s="129">
        <v>4.9361900886994015</v>
      </c>
      <c r="I15" s="96">
        <v>4.8948740038976561</v>
      </c>
      <c r="J15" s="129">
        <v>4.9883142208709641</v>
      </c>
      <c r="K15" s="129">
        <v>4.9900807569144456</v>
      </c>
      <c r="L15" s="129">
        <v>4.952586401714214</v>
      </c>
    </row>
    <row r="16" spans="2:12" ht="15" customHeight="1" x14ac:dyDescent="0.25">
      <c r="B16" s="40" t="s">
        <v>162</v>
      </c>
      <c r="D16" s="129">
        <v>1.562214970680749E-3</v>
      </c>
      <c r="E16" s="129">
        <v>1.5592979126681191E-3</v>
      </c>
      <c r="F16" s="96">
        <v>1.647131792738597E-3</v>
      </c>
      <c r="G16" s="129">
        <v>3.1526876979392567E-3</v>
      </c>
      <c r="H16" s="129">
        <v>1.569698182082503E-3</v>
      </c>
      <c r="I16" s="96">
        <v>1.5516391215795833E-3</v>
      </c>
      <c r="J16" s="129">
        <v>2.9426944550597922E-4</v>
      </c>
      <c r="K16" s="129">
        <v>2.4397999900441656E-4</v>
      </c>
      <c r="L16" s="129">
        <v>0</v>
      </c>
    </row>
    <row r="17" spans="2:16" ht="15" customHeight="1" x14ac:dyDescent="0.25">
      <c r="B17" s="41" t="s">
        <v>163</v>
      </c>
      <c r="D17" s="129">
        <v>4.100700894164266</v>
      </c>
      <c r="E17" s="129">
        <v>4.1773734864961787</v>
      </c>
      <c r="F17" s="96">
        <v>3.8820750591634337</v>
      </c>
      <c r="G17" s="129">
        <v>4.0760117008464709</v>
      </c>
      <c r="H17" s="129">
        <v>4.0489851844904647</v>
      </c>
      <c r="I17" s="96">
        <v>4.1690171749176717</v>
      </c>
      <c r="J17" s="129">
        <v>4.0063723183870978</v>
      </c>
      <c r="K17" s="129">
        <v>4.0167210927562271</v>
      </c>
      <c r="L17" s="129">
        <v>4.0843538643941075</v>
      </c>
    </row>
    <row r="18" spans="2:16" ht="15" customHeight="1" x14ac:dyDescent="0.25">
      <c r="B18" s="35" t="s">
        <v>207</v>
      </c>
      <c r="D18" s="129">
        <v>0.67578788761622044</v>
      </c>
      <c r="E18" s="129">
        <v>0.80024102069641379</v>
      </c>
      <c r="F18" s="96">
        <v>0.84714956834953281</v>
      </c>
      <c r="G18" s="129">
        <v>0.87735437304249131</v>
      </c>
      <c r="H18" s="129">
        <v>0.85532711936968797</v>
      </c>
      <c r="I18" s="96">
        <v>0.86187884376057422</v>
      </c>
      <c r="J18" s="129">
        <v>0.77199792080418261</v>
      </c>
      <c r="K18" s="129">
        <v>0.7644501439051441</v>
      </c>
      <c r="L18" s="129">
        <v>0.78851354612764912</v>
      </c>
    </row>
    <row r="19" spans="2:16" ht="15" customHeight="1" x14ac:dyDescent="0.25">
      <c r="B19" s="45" t="s">
        <v>164</v>
      </c>
      <c r="D19" s="129">
        <v>4.6627514352563917E-2</v>
      </c>
      <c r="E19" s="129">
        <v>2.9856136943573534E-2</v>
      </c>
      <c r="F19" s="96">
        <v>1.2986196950644169E-2</v>
      </c>
      <c r="G19" s="129">
        <v>4.4386056361951413E-2</v>
      </c>
      <c r="H19" s="129">
        <v>6.4530438304430615E-2</v>
      </c>
      <c r="I19" s="96">
        <v>4.6311856414949691E-2</v>
      </c>
      <c r="J19" s="129">
        <v>3.4745627642464402E-2</v>
      </c>
      <c r="K19" s="129">
        <v>3.0041050726220483E-2</v>
      </c>
      <c r="L19" s="129">
        <v>3.8826056732826089E-2</v>
      </c>
    </row>
    <row r="20" spans="2:16" ht="15" customHeight="1" x14ac:dyDescent="0.25">
      <c r="B20" s="46" t="s">
        <v>165</v>
      </c>
      <c r="D20" s="129">
        <v>1.2336309523809523</v>
      </c>
      <c r="E20" s="129">
        <v>1.03125</v>
      </c>
      <c r="F20" s="96">
        <v>0.98214285714285721</v>
      </c>
      <c r="G20" s="129">
        <v>0.98363095238095233</v>
      </c>
      <c r="H20" s="129">
        <v>1.0773809523809523</v>
      </c>
      <c r="I20" s="96">
        <v>1.0119047619047619</v>
      </c>
      <c r="J20" s="129">
        <v>1.0701808608058609</v>
      </c>
      <c r="K20" s="129">
        <v>1.1058035714285714</v>
      </c>
      <c r="L20" s="129">
        <v>1.0783234126984127</v>
      </c>
    </row>
    <row r="21" spans="2:16" ht="15" customHeight="1" x14ac:dyDescent="0.25">
      <c r="B21" s="48" t="s">
        <v>167</v>
      </c>
      <c r="D21" s="128" t="s">
        <v>153</v>
      </c>
      <c r="E21" s="128" t="s">
        <v>153</v>
      </c>
      <c r="F21" s="87" t="s">
        <v>153</v>
      </c>
      <c r="G21" s="128" t="s">
        <v>153</v>
      </c>
      <c r="H21" s="128" t="s">
        <v>153</v>
      </c>
      <c r="I21" s="128" t="s">
        <v>153</v>
      </c>
      <c r="J21" s="129">
        <v>0.10412843108906482</v>
      </c>
      <c r="K21" s="129">
        <v>7.6115257739631334E-2</v>
      </c>
      <c r="L21" s="129">
        <v>5.166934015249279E-2</v>
      </c>
    </row>
    <row r="22" spans="2:16" ht="15" customHeight="1" x14ac:dyDescent="0.25">
      <c r="B22" s="49" t="s">
        <v>168</v>
      </c>
      <c r="D22" s="129">
        <v>2.6501268823225449E-3</v>
      </c>
      <c r="E22" s="129">
        <v>6.6129460309014183E-3</v>
      </c>
      <c r="F22" s="96">
        <v>5.5883579719666204E-3</v>
      </c>
      <c r="G22" s="129">
        <v>5.3481899589245567E-3</v>
      </c>
      <c r="H22" s="129">
        <v>7.9884639967128645E-3</v>
      </c>
      <c r="I22" s="128" t="s">
        <v>153</v>
      </c>
      <c r="J22" s="129">
        <v>3.1740541746271875E-2</v>
      </c>
      <c r="K22" s="129">
        <v>8.7211564551616626E-3</v>
      </c>
      <c r="L22" s="129">
        <v>8.7739147036016427E-5</v>
      </c>
    </row>
    <row r="23" spans="2:16" ht="15" customHeight="1" x14ac:dyDescent="0.25">
      <c r="B23" s="50" t="s">
        <v>208</v>
      </c>
      <c r="D23" s="139">
        <f>SUM(D15:D22)</f>
        <v>10.979849115091652</v>
      </c>
      <c r="E23" s="139">
        <f t="shared" ref="E23:L23" si="1">SUM(E15:E22)</f>
        <v>10.959707610745102</v>
      </c>
      <c r="F23" s="139">
        <f t="shared" si="1"/>
        <v>10.847768559625544</v>
      </c>
      <c r="G23" s="139">
        <f t="shared" si="1"/>
        <v>10.949068529739638</v>
      </c>
      <c r="H23" s="139">
        <f t="shared" si="1"/>
        <v>10.991971945423732</v>
      </c>
      <c r="I23" s="139">
        <f t="shared" si="1"/>
        <v>10.985538280017195</v>
      </c>
      <c r="J23" s="139">
        <f t="shared" si="1"/>
        <v>11.007774190791412</v>
      </c>
      <c r="K23" s="139">
        <f t="shared" si="1"/>
        <v>10.992177009924408</v>
      </c>
      <c r="L23" s="139">
        <f t="shared" si="1"/>
        <v>10.99436036096674</v>
      </c>
    </row>
    <row r="24" spans="2:16" ht="15" customHeight="1" x14ac:dyDescent="0.25">
      <c r="B24" s="50"/>
      <c r="D24" s="129"/>
      <c r="E24" s="129"/>
      <c r="G24" s="129"/>
      <c r="H24" s="129"/>
      <c r="I24" s="129"/>
      <c r="J24" s="129"/>
      <c r="K24" s="129"/>
      <c r="L24" s="129"/>
    </row>
    <row r="25" spans="2:16" ht="15" customHeight="1" x14ac:dyDescent="0.25">
      <c r="B25" s="35" t="s">
        <v>184</v>
      </c>
      <c r="D25" s="129">
        <v>0.64607666298232347</v>
      </c>
      <c r="E25" s="129">
        <v>0.56306582360850088</v>
      </c>
      <c r="F25" s="96">
        <v>0.53689767882709849</v>
      </c>
      <c r="G25" s="129">
        <v>0.52855384668717875</v>
      </c>
      <c r="H25" s="129">
        <v>0.55744629420679359</v>
      </c>
      <c r="I25" s="96">
        <v>0.54003288258328985</v>
      </c>
      <c r="J25" s="129">
        <v>0.58093213942597632</v>
      </c>
      <c r="K25" s="129">
        <v>0.59125858826659738</v>
      </c>
      <c r="L25" s="129">
        <v>0.57762056166731535</v>
      </c>
    </row>
    <row r="27" spans="2:16" ht="15" customHeight="1" x14ac:dyDescent="0.25">
      <c r="B27" s="7" t="s">
        <v>421</v>
      </c>
      <c r="P27" s="96"/>
    </row>
    <row r="28" spans="2:16" ht="15" customHeight="1" x14ac:dyDescent="0.25">
      <c r="B28" s="10" t="s">
        <v>205</v>
      </c>
      <c r="D28" s="7" t="s">
        <v>250</v>
      </c>
      <c r="P28" s="96"/>
    </row>
    <row r="29" spans="2:16" ht="15" customHeight="1" x14ac:dyDescent="0.25">
      <c r="B29" s="10" t="s">
        <v>189</v>
      </c>
      <c r="P29" s="96"/>
    </row>
    <row r="30" spans="2:16" ht="15" customHeight="1" x14ac:dyDescent="0.25">
      <c r="P30" s="96"/>
    </row>
    <row r="57" spans="3:11" ht="15" customHeight="1" x14ac:dyDescent="0.25">
      <c r="C57" s="62"/>
      <c r="D57" s="62"/>
      <c r="E57" s="62"/>
      <c r="F57" s="62"/>
      <c r="G57" s="62"/>
      <c r="H57" s="62"/>
      <c r="I57" s="62"/>
      <c r="J57" s="62"/>
      <c r="K57" s="62"/>
    </row>
    <row r="58" spans="3:11" ht="15" customHeight="1" x14ac:dyDescent="0.25">
      <c r="C58" s="62"/>
      <c r="D58" s="62"/>
      <c r="E58" s="62"/>
      <c r="F58" s="62"/>
      <c r="G58" s="62"/>
      <c r="H58" s="62"/>
      <c r="I58" s="62"/>
      <c r="J58" s="62"/>
      <c r="K58" s="62"/>
    </row>
    <row r="59" spans="3:11" ht="15" customHeight="1" x14ac:dyDescent="0.25">
      <c r="C59" s="62"/>
      <c r="D59" s="62"/>
      <c r="E59" s="62"/>
      <c r="F59" s="62"/>
      <c r="G59" s="62"/>
      <c r="H59" s="62"/>
      <c r="I59" s="62"/>
      <c r="J59" s="62"/>
      <c r="K59" s="62"/>
    </row>
    <row r="60" spans="3:11" ht="15" customHeight="1" x14ac:dyDescent="0.25">
      <c r="C60" s="62"/>
      <c r="D60" s="62"/>
      <c r="E60" s="62"/>
      <c r="F60" s="62"/>
      <c r="G60" s="62"/>
      <c r="H60" s="62"/>
      <c r="I60" s="62"/>
      <c r="J60" s="62"/>
      <c r="K60" s="62"/>
    </row>
    <row r="61" spans="3:11" ht="15" customHeight="1" x14ac:dyDescent="0.25">
      <c r="C61" s="62"/>
      <c r="D61" s="62"/>
      <c r="E61" s="62"/>
      <c r="F61" s="62"/>
      <c r="G61" s="62"/>
      <c r="H61" s="62"/>
      <c r="I61" s="62"/>
      <c r="J61" s="62"/>
      <c r="K61" s="62"/>
    </row>
    <row r="62" spans="3:11" ht="15" customHeight="1" x14ac:dyDescent="0.25">
      <c r="C62" s="62"/>
      <c r="D62" s="62"/>
      <c r="E62" s="62"/>
      <c r="F62" s="62"/>
      <c r="G62" s="62"/>
      <c r="H62" s="62"/>
      <c r="I62" s="62"/>
      <c r="J62" s="62"/>
      <c r="K62" s="62"/>
    </row>
    <row r="63" spans="3:11" ht="15" customHeight="1" x14ac:dyDescent="0.25">
      <c r="C63" s="62"/>
      <c r="D63" s="62"/>
      <c r="E63" s="62"/>
      <c r="F63" s="62"/>
      <c r="G63" s="62"/>
      <c r="H63" s="62"/>
      <c r="I63" s="62"/>
      <c r="J63" s="62"/>
      <c r="K63" s="62"/>
    </row>
    <row r="64" spans="3:11" ht="15" customHeight="1" x14ac:dyDescent="0.25">
      <c r="C64" s="62"/>
      <c r="D64" s="62"/>
      <c r="E64" s="62"/>
      <c r="F64" s="62"/>
      <c r="G64" s="62"/>
      <c r="H64" s="62"/>
      <c r="I64" s="62"/>
      <c r="J64" s="62"/>
      <c r="K64" s="62"/>
    </row>
    <row r="65" spans="3:11" ht="15" customHeight="1" x14ac:dyDescent="0.25">
      <c r="C65" s="62"/>
      <c r="D65" s="62"/>
      <c r="E65" s="62"/>
      <c r="F65" s="62"/>
      <c r="G65" s="62"/>
      <c r="H65" s="62"/>
      <c r="I65" s="62"/>
      <c r="J65" s="62"/>
      <c r="K65" s="62"/>
    </row>
    <row r="66" spans="3:11" ht="15" customHeight="1" x14ac:dyDescent="0.25">
      <c r="C66" s="62"/>
      <c r="D66" s="62"/>
      <c r="E66" s="62"/>
      <c r="F66" s="62"/>
      <c r="G66" s="62"/>
      <c r="H66" s="62"/>
      <c r="I66" s="62"/>
      <c r="J66" s="62"/>
      <c r="K66" s="62"/>
    </row>
  </sheetData>
  <pageMargins left="0.7" right="0.7" top="0.75" bottom="0.75" header="0.3" footer="0.3"/>
  <pageSetup scale="8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P54"/>
  <sheetViews>
    <sheetView zoomScale="90" zoomScaleNormal="90" workbookViewId="0"/>
  </sheetViews>
  <sheetFormatPr defaultRowHeight="15" x14ac:dyDescent="0.25"/>
  <cols>
    <col min="1" max="1" width="4" customWidth="1"/>
    <col min="2" max="2" width="16.140625" customWidth="1"/>
    <col min="3" max="3" width="2.85546875" customWidth="1"/>
    <col min="12" max="12" width="9.7109375" customWidth="1"/>
    <col min="13" max="13" width="10" customWidth="1"/>
    <col min="15" max="15" width="7.5703125" customWidth="1"/>
  </cols>
  <sheetData>
    <row r="1" spans="2:15" ht="15" customHeight="1" x14ac:dyDescent="0.25">
      <c r="B1" s="34" t="s">
        <v>426</v>
      </c>
    </row>
    <row r="2" spans="2:15" ht="15" customHeight="1" x14ac:dyDescent="0.25">
      <c r="B2" s="7"/>
    </row>
    <row r="3" spans="2:15" ht="15" customHeight="1" x14ac:dyDescent="0.25">
      <c r="B3" s="35" t="s">
        <v>154</v>
      </c>
      <c r="D3" s="126" t="s">
        <v>211</v>
      </c>
      <c r="E3" s="126" t="s">
        <v>223</v>
      </c>
      <c r="F3" s="126" t="s">
        <v>232</v>
      </c>
      <c r="G3" s="126" t="s">
        <v>224</v>
      </c>
      <c r="H3" s="127" t="s">
        <v>286</v>
      </c>
      <c r="I3" s="127" t="s">
        <v>287</v>
      </c>
      <c r="J3" s="127" t="s">
        <v>293</v>
      </c>
      <c r="K3" s="127" t="s">
        <v>140</v>
      </c>
      <c r="L3" s="127" t="s">
        <v>291</v>
      </c>
      <c r="M3" s="127" t="s">
        <v>292</v>
      </c>
      <c r="N3" s="127" t="s">
        <v>76</v>
      </c>
      <c r="O3" s="127" t="s">
        <v>142</v>
      </c>
    </row>
    <row r="4" spans="2:15" ht="15" customHeight="1" x14ac:dyDescent="0.35">
      <c r="B4" s="37" t="s">
        <v>177</v>
      </c>
      <c r="D4" s="124">
        <v>28.64</v>
      </c>
      <c r="E4" s="124">
        <v>27.87</v>
      </c>
      <c r="F4" s="124">
        <v>25.73</v>
      </c>
      <c r="G4" s="124">
        <v>27.14</v>
      </c>
      <c r="H4" s="134">
        <v>27.723500000000001</v>
      </c>
      <c r="I4" s="125">
        <v>27.450000000000003</v>
      </c>
      <c r="J4" s="125">
        <v>28.007666666666701</v>
      </c>
      <c r="K4" s="125">
        <v>27.155750000000001</v>
      </c>
      <c r="L4" s="125">
        <v>26.810615384615399</v>
      </c>
      <c r="M4" s="125">
        <v>26.355499999999999</v>
      </c>
      <c r="N4" s="125">
        <v>27.691875000000003</v>
      </c>
      <c r="O4" s="125">
        <v>28.185454545454544</v>
      </c>
    </row>
    <row r="5" spans="2:15" ht="15" customHeight="1" x14ac:dyDescent="0.35">
      <c r="B5" s="40" t="s">
        <v>178</v>
      </c>
      <c r="D5" s="124">
        <v>0.55000000000000004</v>
      </c>
      <c r="E5" s="124">
        <v>0.7</v>
      </c>
      <c r="F5" s="135" t="s">
        <v>153</v>
      </c>
      <c r="G5" s="124">
        <v>0.45</v>
      </c>
      <c r="H5" s="134">
        <v>0.57550000000000001</v>
      </c>
      <c r="I5" s="125">
        <v>0.44350000000000001</v>
      </c>
      <c r="J5" s="125">
        <v>0.60166666666666668</v>
      </c>
      <c r="K5" s="125">
        <v>0.42450000000000004</v>
      </c>
      <c r="L5" s="125">
        <v>0.5</v>
      </c>
      <c r="M5" s="125">
        <v>0.51391666666666669</v>
      </c>
      <c r="N5" s="125">
        <v>0.49575000000000002</v>
      </c>
      <c r="O5" s="125">
        <v>0.53072727272727271</v>
      </c>
    </row>
    <row r="6" spans="2:15" ht="15" customHeight="1" x14ac:dyDescent="0.35">
      <c r="B6" s="41" t="s">
        <v>179</v>
      </c>
      <c r="D6" s="124">
        <v>53.5</v>
      </c>
      <c r="E6" s="124">
        <v>53.27</v>
      </c>
      <c r="F6" s="124">
        <v>51.95</v>
      </c>
      <c r="G6" s="124">
        <v>53.99</v>
      </c>
      <c r="H6" s="134">
        <v>54.179000000000002</v>
      </c>
      <c r="I6" s="125">
        <v>55.481000000000002</v>
      </c>
      <c r="J6" s="125">
        <v>54.79</v>
      </c>
      <c r="K6" s="125">
        <v>55.368499999999997</v>
      </c>
      <c r="L6" s="125">
        <v>54.361769230769227</v>
      </c>
      <c r="M6" s="125">
        <v>54.881</v>
      </c>
      <c r="N6" s="125">
        <v>55.107374999999998</v>
      </c>
      <c r="O6" s="125">
        <v>54.026727272727271</v>
      </c>
    </row>
    <row r="7" spans="2:15" ht="15" customHeight="1" x14ac:dyDescent="0.25">
      <c r="B7" s="43" t="s">
        <v>175</v>
      </c>
      <c r="D7" s="124">
        <v>13.46</v>
      </c>
      <c r="E7" s="124">
        <v>12.94</v>
      </c>
      <c r="F7" s="124">
        <v>13.38</v>
      </c>
      <c r="G7" s="124">
        <v>13.37</v>
      </c>
      <c r="H7" s="134">
        <v>14.135999999999999</v>
      </c>
      <c r="I7" s="125">
        <v>13.738166666666666</v>
      </c>
      <c r="J7" s="125">
        <v>14.705</v>
      </c>
      <c r="K7" s="125">
        <v>14.26525</v>
      </c>
      <c r="L7" s="125">
        <v>14.381769230769228</v>
      </c>
      <c r="M7" s="125">
        <v>14.386000000000001</v>
      </c>
      <c r="N7" s="125">
        <v>14.600000000000001</v>
      </c>
      <c r="O7" s="125">
        <v>12.274272727272727</v>
      </c>
    </row>
    <row r="8" spans="2:15" ht="15" customHeight="1" x14ac:dyDescent="0.25">
      <c r="B8" s="45" t="s">
        <v>155</v>
      </c>
      <c r="D8" s="124">
        <v>0.56000000000000005</v>
      </c>
      <c r="E8" s="124">
        <v>0.4</v>
      </c>
      <c r="F8" s="124">
        <v>0.43</v>
      </c>
      <c r="G8" s="124">
        <v>0.4</v>
      </c>
      <c r="H8" s="134">
        <v>0.66849999999999998</v>
      </c>
      <c r="I8" s="125">
        <v>0.76250000000000007</v>
      </c>
      <c r="J8" s="125">
        <v>0.48633333333333334</v>
      </c>
      <c r="K8" s="125">
        <v>0.39974999999999999</v>
      </c>
      <c r="L8" s="125">
        <v>0.42392307692307696</v>
      </c>
      <c r="M8" s="125">
        <v>0.39566666666666661</v>
      </c>
      <c r="N8" s="125">
        <v>0.46399999999999997</v>
      </c>
      <c r="O8" s="125">
        <v>8.0090909090909088E-2</v>
      </c>
    </row>
    <row r="9" spans="2:15" ht="15" customHeight="1" x14ac:dyDescent="0.25">
      <c r="B9" s="46" t="s">
        <v>156</v>
      </c>
      <c r="D9" s="124">
        <v>1.38</v>
      </c>
      <c r="E9" s="124">
        <v>1.49</v>
      </c>
      <c r="F9" s="124">
        <v>1.45</v>
      </c>
      <c r="G9" s="124">
        <v>1.46</v>
      </c>
      <c r="H9" s="134">
        <v>1.4670000000000001</v>
      </c>
      <c r="I9" s="125">
        <v>1.5413333333333332</v>
      </c>
      <c r="J9" s="125">
        <v>1.4193333333333333</v>
      </c>
      <c r="K9" s="125">
        <v>1.3727499999999999</v>
      </c>
      <c r="L9" s="125">
        <v>1.2819230769230769</v>
      </c>
      <c r="M9" s="125">
        <v>1.2542499999999999</v>
      </c>
      <c r="N9" s="125">
        <v>1.607</v>
      </c>
      <c r="O9" s="125">
        <v>1.3442727272727273</v>
      </c>
    </row>
    <row r="10" spans="2:15" ht="15" customHeight="1" x14ac:dyDescent="0.25">
      <c r="B10" s="46" t="s">
        <v>251</v>
      </c>
      <c r="D10" s="135" t="s">
        <v>153</v>
      </c>
      <c r="E10" s="135" t="s">
        <v>153</v>
      </c>
      <c r="F10" s="135" t="s">
        <v>153</v>
      </c>
      <c r="G10" s="135" t="s">
        <v>153</v>
      </c>
      <c r="H10" s="134">
        <v>0.60099999999999998</v>
      </c>
      <c r="I10" s="125">
        <v>0.79149999999999998</v>
      </c>
      <c r="J10" s="125">
        <v>0.25833333333333336</v>
      </c>
      <c r="K10" s="125">
        <v>0.89924999999999988</v>
      </c>
      <c r="L10" s="125">
        <v>0.77938461538461545</v>
      </c>
      <c r="M10" s="125">
        <v>0.80558333333333332</v>
      </c>
      <c r="N10" s="125">
        <v>0.14499999999999999</v>
      </c>
      <c r="O10" s="125">
        <v>0.61836363636363634</v>
      </c>
    </row>
    <row r="11" spans="2:15" ht="15" customHeight="1" x14ac:dyDescent="0.25">
      <c r="B11" s="43" t="s">
        <v>160</v>
      </c>
      <c r="D11" s="140">
        <f>SUM(D4:D10)</f>
        <v>98.09</v>
      </c>
      <c r="E11" s="140">
        <f t="shared" ref="E11:O11" si="0">SUM(E4:E10)</f>
        <v>96.67</v>
      </c>
      <c r="F11" s="140">
        <f t="shared" si="0"/>
        <v>92.940000000000012</v>
      </c>
      <c r="G11" s="140">
        <f t="shared" si="0"/>
        <v>96.81</v>
      </c>
      <c r="H11" s="140">
        <f t="shared" si="0"/>
        <v>99.350499999999997</v>
      </c>
      <c r="I11" s="140">
        <f t="shared" si="0"/>
        <v>100.20800000000001</v>
      </c>
      <c r="J11" s="140">
        <f t="shared" si="0"/>
        <v>100.26833333333337</v>
      </c>
      <c r="K11" s="140">
        <f t="shared" si="0"/>
        <v>99.885749999999973</v>
      </c>
      <c r="L11" s="140">
        <f t="shared" si="0"/>
        <v>98.53938461538462</v>
      </c>
      <c r="M11" s="140">
        <f t="shared" si="0"/>
        <v>98.591916666666663</v>
      </c>
      <c r="N11" s="140">
        <f t="shared" si="0"/>
        <v>100.111</v>
      </c>
      <c r="O11" s="140">
        <f t="shared" si="0"/>
        <v>97.059909090909088</v>
      </c>
    </row>
    <row r="12" spans="2:15" ht="15" customHeight="1" x14ac:dyDescent="0.25">
      <c r="B12" s="50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</row>
    <row r="13" spans="2:15" ht="15" customHeight="1" x14ac:dyDescent="0.25">
      <c r="B13" s="18" t="s">
        <v>253</v>
      </c>
      <c r="C13" s="3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</row>
    <row r="14" spans="2:15" ht="15" customHeight="1" x14ac:dyDescent="0.25">
      <c r="B14" s="37" t="s">
        <v>161</v>
      </c>
      <c r="D14" s="136">
        <v>3.9561752479365189</v>
      </c>
      <c r="E14" s="136">
        <v>3.8996412495145871</v>
      </c>
      <c r="F14" s="136">
        <v>3.7683244700308363</v>
      </c>
      <c r="G14" s="136">
        <v>3.8032330514775055</v>
      </c>
      <c r="H14" s="136">
        <v>3.8148624200712797</v>
      </c>
      <c r="I14" s="136">
        <v>3.7423898398233697</v>
      </c>
      <c r="J14" s="136">
        <v>3.8154894433108124</v>
      </c>
      <c r="K14" s="136">
        <v>3.7211890206843146</v>
      </c>
      <c r="L14" s="136">
        <v>3.7284586289683546</v>
      </c>
      <c r="M14" s="136">
        <v>3.6654112034185875</v>
      </c>
      <c r="N14" s="136">
        <v>3.7756584518370406</v>
      </c>
      <c r="O14" s="136">
        <v>3.9169336113652129</v>
      </c>
    </row>
    <row r="15" spans="2:15" ht="15" customHeight="1" x14ac:dyDescent="0.25">
      <c r="B15" s="40" t="s">
        <v>162</v>
      </c>
      <c r="D15" s="136">
        <v>5.713741944219642E-2</v>
      </c>
      <c r="E15" s="136">
        <v>7.3661600627592916E-2</v>
      </c>
      <c r="F15" s="135" t="s">
        <v>153</v>
      </c>
      <c r="G15" s="136">
        <v>4.742540340517646E-2</v>
      </c>
      <c r="H15" s="136">
        <v>5.9556830190220726E-2</v>
      </c>
      <c r="I15" s="136">
        <v>4.5473221822431235E-2</v>
      </c>
      <c r="J15" s="136">
        <v>6.1643132991407119E-2</v>
      </c>
      <c r="K15" s="136">
        <v>4.3747480712326169E-2</v>
      </c>
      <c r="L15" s="136">
        <v>5.229353190677833E-2</v>
      </c>
      <c r="M15" s="136">
        <v>5.3752611686758607E-2</v>
      </c>
      <c r="N15" s="136">
        <v>5.0834491764294644E-2</v>
      </c>
      <c r="O15" s="136">
        <v>5.546870130718691E-2</v>
      </c>
    </row>
    <row r="16" spans="2:15" ht="15" customHeight="1" x14ac:dyDescent="0.25">
      <c r="B16" s="41" t="s">
        <v>163</v>
      </c>
      <c r="D16" s="136">
        <v>8.7125214482167728</v>
      </c>
      <c r="E16" s="136">
        <v>8.7873505952523008</v>
      </c>
      <c r="F16" s="136">
        <v>8.9697765976250015</v>
      </c>
      <c r="G16" s="136">
        <v>8.9195715403245313</v>
      </c>
      <c r="H16" s="136">
        <v>8.7892006210631006</v>
      </c>
      <c r="I16" s="136">
        <v>8.9174057384787684</v>
      </c>
      <c r="J16" s="136">
        <v>8.7995851495592419</v>
      </c>
      <c r="K16" s="136">
        <v>8.9447922379825471</v>
      </c>
      <c r="L16" s="136">
        <v>8.9125852937364822</v>
      </c>
      <c r="M16" s="136">
        <v>8.9983116328801973</v>
      </c>
      <c r="N16" s="136">
        <v>8.8580399159816565</v>
      </c>
      <c r="O16" s="136">
        <v>8.8515106970500348</v>
      </c>
    </row>
    <row r="17" spans="2:16" ht="15" customHeight="1" x14ac:dyDescent="0.25">
      <c r="B17" s="35" t="s">
        <v>207</v>
      </c>
      <c r="D17" s="136">
        <v>1.554973525369467</v>
      </c>
      <c r="E17" s="136">
        <v>1.5142493460278774</v>
      </c>
      <c r="F17" s="136">
        <v>1.6388531840974603</v>
      </c>
      <c r="G17" s="136">
        <v>1.5669312214590281</v>
      </c>
      <c r="H17" s="136">
        <v>1.626794856074683</v>
      </c>
      <c r="I17" s="136">
        <v>1.5664296280322962</v>
      </c>
      <c r="J17" s="136">
        <v>1.6753817781510993</v>
      </c>
      <c r="K17" s="136">
        <v>1.6348380898760171</v>
      </c>
      <c r="L17" s="136">
        <v>1.6726700988391863</v>
      </c>
      <c r="M17" s="136">
        <v>1.6732734906517159</v>
      </c>
      <c r="N17" s="136">
        <v>1.6648251409835455</v>
      </c>
      <c r="O17" s="136">
        <v>1.4265676389087532</v>
      </c>
    </row>
    <row r="18" spans="2:16" ht="15" customHeight="1" x14ac:dyDescent="0.25">
      <c r="B18" s="45" t="s">
        <v>164</v>
      </c>
      <c r="D18" s="136">
        <v>6.5524173963186216E-2</v>
      </c>
      <c r="E18" s="136">
        <v>4.7408771115588021E-2</v>
      </c>
      <c r="F18" s="136">
        <v>5.3344294984417111E-2</v>
      </c>
      <c r="G18" s="136">
        <v>4.7480371294347019E-2</v>
      </c>
      <c r="H18" s="136">
        <v>7.791897913202768E-2</v>
      </c>
      <c r="I18" s="136">
        <v>8.8055714326264092E-2</v>
      </c>
      <c r="J18" s="136">
        <v>5.6120093291381914E-2</v>
      </c>
      <c r="K18" s="136">
        <v>4.6400153936179106E-2</v>
      </c>
      <c r="L18" s="136">
        <v>4.9936790313865685E-2</v>
      </c>
      <c r="M18" s="136">
        <v>4.6611376373005463E-2</v>
      </c>
      <c r="N18" s="136">
        <v>5.3588220877536709E-2</v>
      </c>
      <c r="O18" s="136">
        <v>9.4279096249651455E-3</v>
      </c>
    </row>
    <row r="19" spans="2:16" ht="15" customHeight="1" x14ac:dyDescent="0.25">
      <c r="B19" s="46" t="s">
        <v>165</v>
      </c>
      <c r="D19" s="136">
        <v>0.28409479358475204</v>
      </c>
      <c r="E19" s="136">
        <v>0.31071028969372044</v>
      </c>
      <c r="F19" s="136">
        <v>0.31648868441895628</v>
      </c>
      <c r="G19" s="136">
        <v>0.30491418699445844</v>
      </c>
      <c r="H19" s="136">
        <v>0.30084487454557285</v>
      </c>
      <c r="I19" s="136">
        <v>0.31317344369402295</v>
      </c>
      <c r="J19" s="136">
        <v>0.28816379182832602</v>
      </c>
      <c r="K19" s="136">
        <v>0.28034515959560707</v>
      </c>
      <c r="L19" s="136">
        <v>0.26568448400180944</v>
      </c>
      <c r="M19" s="136">
        <v>0.25996640796098602</v>
      </c>
      <c r="N19" s="136">
        <v>0.32654113328326478</v>
      </c>
      <c r="O19" s="136">
        <v>0.27841346535750522</v>
      </c>
    </row>
    <row r="20" spans="2:16" ht="15" customHeight="1" x14ac:dyDescent="0.25">
      <c r="B20" s="46" t="s">
        <v>252</v>
      </c>
      <c r="D20" s="135" t="s">
        <v>153</v>
      </c>
      <c r="E20" s="135" t="s">
        <v>153</v>
      </c>
      <c r="F20" s="135" t="s">
        <v>153</v>
      </c>
      <c r="G20" s="135" t="s">
        <v>153</v>
      </c>
      <c r="H20" s="136">
        <v>6.1064641665658788E-2</v>
      </c>
      <c r="I20" s="136">
        <v>7.9678676990158237E-2</v>
      </c>
      <c r="J20" s="136">
        <v>2.5985931753841854E-2</v>
      </c>
      <c r="K20" s="136">
        <v>9.0988162391956895E-2</v>
      </c>
      <c r="L20" s="136">
        <v>8.0031119753162364E-2</v>
      </c>
      <c r="M20" s="136">
        <v>8.2726839759315676E-2</v>
      </c>
      <c r="N20" s="136">
        <v>1.4597983184798375E-2</v>
      </c>
      <c r="O20" s="136">
        <v>6.345263014955381E-2</v>
      </c>
    </row>
    <row r="21" spans="2:16" ht="15" customHeight="1" x14ac:dyDescent="0.25">
      <c r="B21" s="50" t="s">
        <v>208</v>
      </c>
      <c r="D21" s="140">
        <f>SUM(D14:D20)</f>
        <v>14.630426608512893</v>
      </c>
      <c r="E21" s="140">
        <f t="shared" ref="E21:O21" si="1">SUM(E14:E20)</f>
        <v>14.633021852231668</v>
      </c>
      <c r="F21" s="140">
        <f t="shared" si="1"/>
        <v>14.74678723115667</v>
      </c>
      <c r="G21" s="140">
        <f t="shared" si="1"/>
        <v>14.689555774955046</v>
      </c>
      <c r="H21" s="140">
        <f t="shared" si="1"/>
        <v>14.730243222742544</v>
      </c>
      <c r="I21" s="140">
        <f t="shared" si="1"/>
        <v>14.75260626316731</v>
      </c>
      <c r="J21" s="140">
        <f t="shared" si="1"/>
        <v>14.722369320886111</v>
      </c>
      <c r="K21" s="140">
        <f t="shared" si="1"/>
        <v>14.762300305178947</v>
      </c>
      <c r="L21" s="140">
        <f t="shared" si="1"/>
        <v>14.76165994751964</v>
      </c>
      <c r="M21" s="140">
        <f t="shared" si="1"/>
        <v>14.780053562730568</v>
      </c>
      <c r="N21" s="140">
        <f t="shared" si="1"/>
        <v>14.744085337912136</v>
      </c>
      <c r="O21" s="140">
        <f t="shared" si="1"/>
        <v>14.601774653763213</v>
      </c>
    </row>
    <row r="22" spans="2:16" ht="15" customHeight="1" x14ac:dyDescent="0.25">
      <c r="B22" s="50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</row>
    <row r="23" spans="2:16" ht="15" customHeight="1" x14ac:dyDescent="0.25">
      <c r="B23" s="35" t="s">
        <v>184</v>
      </c>
      <c r="D23" s="136">
        <v>0.15447756380595026</v>
      </c>
      <c r="E23" s="136">
        <v>0.17025597915258225</v>
      </c>
      <c r="F23" s="136">
        <v>0.16185849109807424</v>
      </c>
      <c r="G23" s="136">
        <v>0.16289496216804447</v>
      </c>
      <c r="H23" s="136">
        <v>0.15606903601679245</v>
      </c>
      <c r="I23" s="136">
        <v>0.16661679713386995</v>
      </c>
      <c r="J23" s="136">
        <v>0.14675686484390862</v>
      </c>
      <c r="K23" s="136">
        <v>0.14638033184184904</v>
      </c>
      <c r="L23" s="136">
        <v>0.13706701877651437</v>
      </c>
      <c r="M23" s="136">
        <v>0.13447188222606962</v>
      </c>
      <c r="N23" s="136">
        <v>0.16397843907620263</v>
      </c>
      <c r="O23" s="136">
        <v>0.16329416476279421</v>
      </c>
    </row>
    <row r="24" spans="2:16" x14ac:dyDescent="0.25">
      <c r="B24" s="77" t="s">
        <v>255</v>
      </c>
      <c r="D24" s="135" t="s">
        <v>153</v>
      </c>
      <c r="E24" s="135" t="s">
        <v>153</v>
      </c>
      <c r="F24" s="135" t="s">
        <v>153</v>
      </c>
      <c r="G24" s="135" t="s">
        <v>153</v>
      </c>
      <c r="H24" s="136">
        <v>2.9548026554408861E-2</v>
      </c>
      <c r="I24" s="136">
        <v>3.8918194205141074E-2</v>
      </c>
      <c r="J24" s="136">
        <v>1.2703009553065529E-2</v>
      </c>
      <c r="K24" s="136">
        <v>4.432886234420013E-2</v>
      </c>
      <c r="L24" s="136">
        <v>3.8693733703316288E-2</v>
      </c>
      <c r="M24" s="136">
        <v>4.010846385303686E-2</v>
      </c>
      <c r="N24" s="136">
        <v>7.087939413246363E-3</v>
      </c>
      <c r="O24" s="136">
        <v>3.5690420771628081E-2</v>
      </c>
    </row>
    <row r="25" spans="2:16" ht="15" customHeight="1" x14ac:dyDescent="0.25">
      <c r="B25" s="77" t="s">
        <v>172</v>
      </c>
      <c r="D25" s="136">
        <v>3.4403251197749916E-2</v>
      </c>
      <c r="E25" s="136">
        <v>2.5320215264511517E-2</v>
      </c>
      <c r="F25" s="136">
        <v>2.6556809099260253E-2</v>
      </c>
      <c r="G25" s="136">
        <v>2.4738046972195164E-2</v>
      </c>
      <c r="H25" s="136">
        <v>3.7703522065869556E-2</v>
      </c>
      <c r="I25" s="136">
        <v>4.3009868141325465E-2</v>
      </c>
      <c r="J25" s="136">
        <v>2.7433847204418844E-2</v>
      </c>
      <c r="K25" s="136">
        <v>2.2605864131270782E-2</v>
      </c>
      <c r="L25" s="136">
        <v>2.4143619036727421E-2</v>
      </c>
      <c r="M25" s="136">
        <v>2.2598599315967038E-2</v>
      </c>
      <c r="N25" s="136">
        <v>2.6019351990977799E-2</v>
      </c>
      <c r="O25" s="136">
        <v>5.3029489986279868E-3</v>
      </c>
    </row>
    <row r="26" spans="2:16" ht="15" customHeight="1" x14ac:dyDescent="0.25"/>
    <row r="27" spans="2:16" ht="15" customHeight="1" x14ac:dyDescent="0.25">
      <c r="B27" s="7" t="s">
        <v>421</v>
      </c>
    </row>
    <row r="28" spans="2:16" x14ac:dyDescent="0.25">
      <c r="B28" s="10" t="s">
        <v>205</v>
      </c>
      <c r="D28" s="7" t="s">
        <v>250</v>
      </c>
    </row>
    <row r="29" spans="2:16" ht="17.25" x14ac:dyDescent="0.25">
      <c r="B29" s="10" t="s">
        <v>189</v>
      </c>
      <c r="D29" s="131"/>
      <c r="E29" s="132"/>
      <c r="F29" s="131"/>
      <c r="G29" s="131"/>
      <c r="H29" s="131"/>
      <c r="I29" s="132"/>
      <c r="J29" s="132"/>
      <c r="K29" s="132"/>
      <c r="L29" s="132"/>
      <c r="M29" s="132"/>
      <c r="N29" s="132"/>
      <c r="O29" s="132"/>
      <c r="P29" s="132"/>
    </row>
    <row r="30" spans="2:16" x14ac:dyDescent="0.25">
      <c r="B30" t="s">
        <v>256</v>
      </c>
    </row>
    <row r="31" spans="2:16" x14ac:dyDescent="0.25">
      <c r="B31" t="s">
        <v>257</v>
      </c>
    </row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54" spans="4:16" x14ac:dyDescent="0.25"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</row>
  </sheetData>
  <pageMargins left="0.7" right="0.7" top="0.75" bottom="0.75" header="0.3" footer="0.3"/>
  <pageSetup scale="89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2" ma:contentTypeDescription="Create a new document." ma:contentTypeScope="" ma:versionID="6d83f628e6517bd0d87908e4092863fb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6e893f99cde0539b6daa6171df6339d0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868210-1E14-4CF2-B1B8-E862D2AA44F1}"/>
</file>

<file path=customXml/itemProps2.xml><?xml version="1.0" encoding="utf-8"?>
<ds:datastoreItem xmlns:ds="http://schemas.openxmlformats.org/officeDocument/2006/customXml" ds:itemID="{230B84EB-DE74-4452-B5C9-C4E21D3876BB}"/>
</file>

<file path=customXml/itemProps3.xml><?xml version="1.0" encoding="utf-8"?>
<ds:datastoreItem xmlns:ds="http://schemas.openxmlformats.org/officeDocument/2006/customXml" ds:itemID="{10551C27-DAEF-427C-AD98-6949C35E38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S1 Mineral assemblages</vt:lpstr>
      <vt:lpstr>S2 WR-MinChem summary</vt:lpstr>
      <vt:lpstr>S3 Whole rock</vt:lpstr>
      <vt:lpstr>S4 Whole rock by min assembl</vt:lpstr>
      <vt:lpstr>S5 Biotite</vt:lpstr>
      <vt:lpstr>S6 Muscovite</vt:lpstr>
      <vt:lpstr>S7 Chlorite</vt:lpstr>
      <vt:lpstr>S8 Cordierite</vt:lpstr>
      <vt:lpstr>S9 Staurolite</vt:lpstr>
      <vt:lpstr>S10 Garnet</vt:lpstr>
      <vt:lpstr>S11 Plagioclase</vt:lpstr>
      <vt:lpstr>S12 Monazite - microprobe</vt:lpstr>
      <vt:lpstr>S13 Monazite - isotopic</vt:lpstr>
      <vt:lpstr>'S1 Mineral assemblages'!Print_Titles</vt:lpstr>
      <vt:lpstr>'S11 Plagioclase'!Print_Titles</vt:lpstr>
      <vt:lpstr>'S13 Monazite - isotopic'!Print_Titles</vt:lpstr>
      <vt:lpstr>'S2 WR-MinChem summary'!Print_Titles</vt:lpstr>
      <vt:lpstr>'S3 Whole rock'!Print_Titles</vt:lpstr>
      <vt:lpstr>'S5 Biotite'!Print_Titles</vt:lpstr>
      <vt:lpstr>'S6 Muscovite'!Print_Titles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cp:lastPrinted>2021-03-22T16:18:56Z</cp:lastPrinted>
  <dcterms:created xsi:type="dcterms:W3CDTF">2018-03-01T15:24:08Z</dcterms:created>
  <dcterms:modified xsi:type="dcterms:W3CDTF">2021-07-07T04:26:19Z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