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RONAVIRUS\Paper Three\"/>
    </mc:Choice>
  </mc:AlternateContent>
  <bookViews>
    <workbookView xWindow="0" yWindow="0" windowWidth="23280" windowHeight="12624"/>
  </bookViews>
  <sheets>
    <sheet name="Sadler Effect" sheetId="16" r:id="rId1"/>
    <sheet name="Figure 3" sheetId="6" r:id="rId2"/>
    <sheet name="Figure 4" sheetId="13" r:id="rId3"/>
    <sheet name="Figure 5" sheetId="11" r:id="rId4"/>
    <sheet name="Figure 6" sheetId="7" r:id="rId5"/>
    <sheet name="Figure 7" sheetId="14" r:id="rId6"/>
    <sheet name="Figure 9" sheetId="1" r:id="rId7"/>
    <sheet name="Figure 10" sheetId="15" r:id="rId8"/>
    <sheet name="Figure 11" sheetId="9" r:id="rId9"/>
    <sheet name="Figure 12" sheetId="2" r:id="rId10"/>
    <sheet name="Figure 13" sheetId="8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6" l="1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E2" i="16"/>
  <c r="D2" i="16"/>
  <c r="H2" i="16"/>
  <c r="X60" i="9" l="1"/>
  <c r="Y60" i="9"/>
  <c r="Z60" i="9"/>
  <c r="X61" i="9"/>
  <c r="Y61" i="9"/>
  <c r="Z61" i="9"/>
  <c r="X64" i="9"/>
  <c r="Y64" i="9"/>
  <c r="Z64" i="9"/>
  <c r="X65" i="9"/>
  <c r="Y65" i="9"/>
  <c r="Z65" i="9"/>
  <c r="AR23" i="14"/>
  <c r="AQ23" i="14"/>
  <c r="AR22" i="14"/>
  <c r="AQ22" i="14"/>
  <c r="AQ19" i="14"/>
  <c r="AG23" i="14"/>
  <c r="AF23" i="14"/>
  <c r="AE23" i="14"/>
  <c r="AG22" i="14"/>
  <c r="AF22" i="14"/>
  <c r="AE22" i="14"/>
  <c r="AE19" i="14"/>
  <c r="S19" i="14"/>
  <c r="G73" i="14"/>
  <c r="G72" i="14"/>
  <c r="G71" i="14"/>
  <c r="G69" i="14"/>
  <c r="G68" i="14"/>
  <c r="G67" i="14"/>
  <c r="K52" i="14"/>
  <c r="K36" i="14"/>
  <c r="K21" i="14"/>
  <c r="AL75" i="13"/>
  <c r="AL74" i="13"/>
  <c r="AL73" i="13"/>
  <c r="AL71" i="13"/>
  <c r="AL70" i="13"/>
  <c r="AL69" i="13"/>
  <c r="AP55" i="13"/>
  <c r="AP38" i="13"/>
  <c r="AP22" i="13"/>
  <c r="X71" i="13"/>
  <c r="X70" i="13"/>
  <c r="X69" i="13"/>
  <c r="X67" i="13"/>
  <c r="X66" i="13"/>
  <c r="X65" i="13"/>
  <c r="AB51" i="13"/>
  <c r="AB36" i="13"/>
  <c r="AB21" i="13"/>
  <c r="I73" i="13"/>
  <c r="I72" i="13"/>
  <c r="I71" i="13"/>
  <c r="I69" i="13"/>
  <c r="I68" i="13"/>
  <c r="I67" i="13"/>
  <c r="M54" i="13"/>
  <c r="M38" i="13"/>
  <c r="M22" i="13"/>
  <c r="AO71" i="11"/>
  <c r="AB71" i="11"/>
  <c r="AO70" i="11"/>
  <c r="AB70" i="11"/>
  <c r="AO69" i="11"/>
  <c r="AB69" i="11"/>
  <c r="AO67" i="11"/>
  <c r="AB67" i="11"/>
  <c r="AO66" i="11"/>
  <c r="AB66" i="11"/>
  <c r="AO65" i="11"/>
  <c r="AB65" i="11"/>
  <c r="AF52" i="11"/>
  <c r="AT51" i="11"/>
  <c r="AF37" i="11"/>
  <c r="AT36" i="11"/>
  <c r="AT21" i="11"/>
  <c r="AF21" i="11"/>
  <c r="E60" i="6" l="1"/>
  <c r="F60" i="6"/>
  <c r="G21" i="9" l="1"/>
  <c r="G20" i="9"/>
  <c r="G19" i="9"/>
  <c r="F21" i="9"/>
  <c r="F20" i="9"/>
  <c r="F19" i="9"/>
  <c r="C1668" i="11" l="1"/>
  <c r="B1669" i="11" s="1"/>
  <c r="C1667" i="11"/>
  <c r="D1665" i="11"/>
  <c r="C1665" i="11"/>
  <c r="D1664" i="11"/>
  <c r="C1664" i="11"/>
  <c r="D1663" i="11"/>
  <c r="C1663" i="11"/>
  <c r="D1662" i="11"/>
  <c r="C1662" i="11"/>
  <c r="D1661" i="11"/>
  <c r="C1661" i="11"/>
  <c r="D1660" i="11"/>
  <c r="C1660" i="11"/>
  <c r="D1659" i="11"/>
  <c r="C1659" i="11"/>
  <c r="D1658" i="11"/>
  <c r="C1658" i="11"/>
  <c r="D1657" i="11"/>
  <c r="C1657" i="11"/>
  <c r="D1656" i="11"/>
  <c r="C1656" i="11"/>
  <c r="D1655" i="11"/>
  <c r="C1655" i="11"/>
  <c r="D1654" i="11"/>
  <c r="C1654" i="11"/>
  <c r="D1653" i="11"/>
  <c r="C1653" i="11"/>
  <c r="D1652" i="11"/>
  <c r="C1652" i="11"/>
  <c r="D1651" i="11"/>
  <c r="C1651" i="11"/>
  <c r="D1650" i="11"/>
  <c r="C1650" i="11"/>
  <c r="D1649" i="11"/>
  <c r="C1649" i="11"/>
  <c r="D1648" i="11"/>
  <c r="C1648" i="11"/>
  <c r="D1647" i="11"/>
  <c r="C1647" i="11"/>
  <c r="D1646" i="11"/>
  <c r="C1646" i="11"/>
  <c r="D1645" i="11"/>
  <c r="C1645" i="11"/>
  <c r="D1644" i="11"/>
  <c r="C1644" i="11"/>
  <c r="D1643" i="11"/>
  <c r="C1643" i="11"/>
  <c r="D1642" i="11"/>
  <c r="C1642" i="11"/>
  <c r="D1641" i="11"/>
  <c r="C1641" i="11"/>
  <c r="D1640" i="11"/>
  <c r="C1640" i="11"/>
  <c r="D1639" i="11"/>
  <c r="C1639" i="11"/>
  <c r="D1638" i="11"/>
  <c r="C1638" i="11"/>
  <c r="D1637" i="11"/>
  <c r="C1637" i="11"/>
  <c r="D1636" i="11"/>
  <c r="C1636" i="11"/>
  <c r="D1635" i="11"/>
  <c r="C1635" i="11"/>
  <c r="D1634" i="11"/>
  <c r="C1634" i="11"/>
  <c r="D1633" i="11"/>
  <c r="C1633" i="11"/>
  <c r="D1632" i="11"/>
  <c r="C1632" i="11"/>
  <c r="D1631" i="11"/>
  <c r="C1631" i="11"/>
  <c r="D1630" i="11"/>
  <c r="C1630" i="11"/>
  <c r="D1629" i="11"/>
  <c r="C1629" i="11"/>
  <c r="D1628" i="11"/>
  <c r="C1628" i="11"/>
  <c r="D1627" i="11"/>
  <c r="C1627" i="11"/>
  <c r="D1626" i="11"/>
  <c r="C1626" i="11"/>
  <c r="D1625" i="11"/>
  <c r="C1625" i="11"/>
  <c r="D1624" i="11"/>
  <c r="C1624" i="11"/>
  <c r="D1623" i="11"/>
  <c r="C1623" i="11"/>
  <c r="D1622" i="11"/>
  <c r="C1622" i="11"/>
  <c r="D1621" i="11"/>
  <c r="C1621" i="11"/>
  <c r="D1620" i="11"/>
  <c r="C1620" i="11"/>
  <c r="D1619" i="11"/>
  <c r="C1619" i="11"/>
  <c r="D1618" i="11"/>
  <c r="C1618" i="11"/>
  <c r="D1617" i="11"/>
  <c r="C1617" i="11"/>
  <c r="D1616" i="11"/>
  <c r="C1616" i="11"/>
  <c r="D1615" i="11"/>
  <c r="C1615" i="11"/>
  <c r="D1614" i="11"/>
  <c r="C1614" i="11"/>
  <c r="D1613" i="11"/>
  <c r="C1613" i="11"/>
  <c r="D1612" i="11"/>
  <c r="C1612" i="11"/>
  <c r="D1611" i="11"/>
  <c r="C1611" i="11"/>
  <c r="D1610" i="11"/>
  <c r="C1610" i="11"/>
  <c r="D1609" i="11"/>
  <c r="C1609" i="11"/>
  <c r="D1608" i="11"/>
  <c r="C1608" i="11"/>
  <c r="D1607" i="11"/>
  <c r="C1607" i="11"/>
  <c r="D1606" i="11"/>
  <c r="C1606" i="11"/>
  <c r="D1605" i="11"/>
  <c r="C1605" i="11"/>
  <c r="D1604" i="11"/>
  <c r="C1604" i="11"/>
  <c r="D1603" i="11"/>
  <c r="C1603" i="11"/>
  <c r="D1602" i="11"/>
  <c r="C1602" i="11"/>
  <c r="D1601" i="11"/>
  <c r="C1601" i="11"/>
  <c r="D1600" i="11"/>
  <c r="C1600" i="11"/>
  <c r="D1599" i="11"/>
  <c r="C1599" i="11"/>
  <c r="D1598" i="11"/>
  <c r="C1598" i="11"/>
  <c r="D1597" i="11"/>
  <c r="C1597" i="11"/>
  <c r="D1596" i="11"/>
  <c r="C1596" i="11"/>
  <c r="D1595" i="11"/>
  <c r="C1595" i="11"/>
  <c r="D1594" i="11"/>
  <c r="C1594" i="11"/>
  <c r="D1593" i="11"/>
  <c r="C1593" i="11"/>
  <c r="D1592" i="11"/>
  <c r="C1592" i="11"/>
  <c r="D1591" i="11"/>
  <c r="C1591" i="11"/>
  <c r="D1590" i="11"/>
  <c r="C1590" i="11"/>
  <c r="D1589" i="11"/>
  <c r="C1589" i="11"/>
  <c r="D1588" i="11"/>
  <c r="C1588" i="11"/>
  <c r="D1587" i="11"/>
  <c r="C1587" i="11"/>
  <c r="D1586" i="11"/>
  <c r="C1586" i="11"/>
  <c r="D1585" i="11"/>
  <c r="C1585" i="11"/>
  <c r="D1584" i="11"/>
  <c r="C1584" i="11"/>
  <c r="D1583" i="11"/>
  <c r="C1583" i="11"/>
  <c r="D1582" i="11"/>
  <c r="C1582" i="11"/>
  <c r="D1581" i="11"/>
  <c r="C1581" i="11"/>
  <c r="D1580" i="11"/>
  <c r="C1580" i="11"/>
  <c r="D1579" i="11"/>
  <c r="C1579" i="11"/>
  <c r="D1578" i="11"/>
  <c r="C1578" i="11"/>
  <c r="D1577" i="11"/>
  <c r="C1577" i="11"/>
  <c r="D1576" i="11"/>
  <c r="C1576" i="11"/>
  <c r="D1575" i="11"/>
  <c r="C1575" i="11"/>
  <c r="D1574" i="11"/>
  <c r="C1574" i="11"/>
  <c r="D1573" i="11"/>
  <c r="C1573" i="11"/>
  <c r="D1572" i="11"/>
  <c r="C1572" i="11"/>
  <c r="D1571" i="11"/>
  <c r="C1571" i="11"/>
  <c r="D1570" i="11"/>
  <c r="C1570" i="11"/>
  <c r="D1569" i="11"/>
  <c r="C1569" i="11"/>
  <c r="D1568" i="11"/>
  <c r="C1568" i="11"/>
  <c r="D1567" i="11"/>
  <c r="C1567" i="11"/>
  <c r="D1566" i="11"/>
  <c r="C1566" i="11"/>
  <c r="D1565" i="11"/>
  <c r="C1565" i="11"/>
  <c r="D1564" i="11"/>
  <c r="C1564" i="11"/>
  <c r="D1563" i="11"/>
  <c r="C1563" i="11"/>
  <c r="D1562" i="11"/>
  <c r="C1562" i="11"/>
  <c r="D1561" i="11"/>
  <c r="C1561" i="11"/>
  <c r="D1560" i="11"/>
  <c r="C1560" i="11"/>
  <c r="D1559" i="11"/>
  <c r="C1559" i="11"/>
  <c r="D1558" i="11"/>
  <c r="C1558" i="11"/>
  <c r="D1557" i="11"/>
  <c r="C1557" i="11"/>
  <c r="D1556" i="11"/>
  <c r="C1556" i="11"/>
  <c r="D1555" i="11"/>
  <c r="C1555" i="11"/>
  <c r="D1554" i="11"/>
  <c r="C1554" i="11"/>
  <c r="D1553" i="11"/>
  <c r="C1553" i="11"/>
  <c r="D1552" i="11"/>
  <c r="C1552" i="11"/>
  <c r="D1551" i="11"/>
  <c r="C1551" i="11"/>
  <c r="D1550" i="11"/>
  <c r="C1550" i="11"/>
  <c r="D1549" i="11"/>
  <c r="C1549" i="11"/>
  <c r="D1548" i="11"/>
  <c r="C1548" i="11"/>
  <c r="D1547" i="11"/>
  <c r="C1547" i="11"/>
  <c r="D1546" i="11"/>
  <c r="C1546" i="11"/>
  <c r="D1545" i="11"/>
  <c r="C1545" i="11"/>
  <c r="D1544" i="11"/>
  <c r="C1544" i="11"/>
  <c r="D1543" i="11"/>
  <c r="C1543" i="11"/>
  <c r="D1542" i="11"/>
  <c r="C1542" i="11"/>
  <c r="D1541" i="11"/>
  <c r="C1541" i="11"/>
  <c r="D1540" i="11"/>
  <c r="C1540" i="11"/>
  <c r="D1539" i="11"/>
  <c r="C1539" i="11"/>
  <c r="D1538" i="11"/>
  <c r="C1538" i="11"/>
  <c r="D1537" i="11"/>
  <c r="C1537" i="11"/>
  <c r="D1536" i="11"/>
  <c r="C1536" i="11"/>
  <c r="D1535" i="11"/>
  <c r="C1535" i="11"/>
  <c r="D1534" i="11"/>
  <c r="C1534" i="11"/>
  <c r="D1533" i="11"/>
  <c r="C1533" i="11"/>
  <c r="D1532" i="11"/>
  <c r="C1532" i="11"/>
  <c r="D1531" i="11"/>
  <c r="C1531" i="11"/>
  <c r="D1530" i="11"/>
  <c r="C1530" i="11"/>
  <c r="D1529" i="11"/>
  <c r="C1529" i="11"/>
  <c r="D1528" i="11"/>
  <c r="C1528" i="11"/>
  <c r="D1527" i="11"/>
  <c r="C1527" i="11"/>
  <c r="D1526" i="11"/>
  <c r="C1526" i="11"/>
  <c r="D1525" i="11"/>
  <c r="C1525" i="11"/>
  <c r="D1524" i="11"/>
  <c r="C1524" i="11"/>
  <c r="D1523" i="11"/>
  <c r="C1523" i="11"/>
  <c r="D1522" i="11"/>
  <c r="C1522" i="11"/>
  <c r="D1521" i="11"/>
  <c r="C1521" i="11"/>
  <c r="D1520" i="11"/>
  <c r="C1520" i="11"/>
  <c r="D1519" i="11"/>
  <c r="C1519" i="11"/>
  <c r="D1518" i="11"/>
  <c r="C1518" i="11"/>
  <c r="D1517" i="11"/>
  <c r="C1517" i="11"/>
  <c r="D1516" i="11"/>
  <c r="C1516" i="11"/>
  <c r="D1515" i="11"/>
  <c r="C1515" i="11"/>
  <c r="D1514" i="11"/>
  <c r="C1514" i="11"/>
  <c r="D1513" i="11"/>
  <c r="C1513" i="11"/>
  <c r="D1512" i="11"/>
  <c r="C1512" i="11"/>
  <c r="D1511" i="11"/>
  <c r="C1511" i="11"/>
  <c r="D1510" i="11"/>
  <c r="C1510" i="11"/>
  <c r="D1509" i="11"/>
  <c r="C1509" i="11"/>
  <c r="D1508" i="11"/>
  <c r="C1508" i="11"/>
  <c r="D1507" i="11"/>
  <c r="C1507" i="11"/>
  <c r="D1506" i="11"/>
  <c r="C1506" i="11"/>
  <c r="D1505" i="11"/>
  <c r="C1505" i="11"/>
  <c r="D1504" i="11"/>
  <c r="C1504" i="11"/>
  <c r="D1503" i="11"/>
  <c r="C1503" i="11"/>
  <c r="D1502" i="11"/>
  <c r="C1502" i="11"/>
  <c r="D1501" i="11"/>
  <c r="C1501" i="11"/>
  <c r="D1500" i="11"/>
  <c r="C1500" i="11"/>
  <c r="D1499" i="11"/>
  <c r="C1499" i="11"/>
  <c r="D1498" i="11"/>
  <c r="C1498" i="11"/>
  <c r="D1497" i="11"/>
  <c r="C1497" i="11"/>
  <c r="D1496" i="11"/>
  <c r="C1496" i="11"/>
  <c r="D1495" i="11"/>
  <c r="C1495" i="11"/>
  <c r="D1494" i="11"/>
  <c r="C1494" i="11"/>
  <c r="D1493" i="11"/>
  <c r="C1493" i="11"/>
  <c r="D1492" i="11"/>
  <c r="C1492" i="11"/>
  <c r="D1491" i="11"/>
  <c r="C1491" i="11"/>
  <c r="D1490" i="11"/>
  <c r="C1490" i="11"/>
  <c r="D1489" i="11"/>
  <c r="C1489" i="11"/>
  <c r="D1488" i="11"/>
  <c r="C1488" i="11"/>
  <c r="D1487" i="11"/>
  <c r="C1487" i="11"/>
  <c r="D1486" i="11"/>
  <c r="C1486" i="11"/>
  <c r="D1485" i="11"/>
  <c r="C1485" i="11"/>
  <c r="D1484" i="11"/>
  <c r="C1484" i="11"/>
  <c r="D1483" i="11"/>
  <c r="C1483" i="11"/>
  <c r="D1482" i="11"/>
  <c r="C1482" i="11"/>
  <c r="D1481" i="11"/>
  <c r="C1481" i="11"/>
  <c r="D1480" i="11"/>
  <c r="C1480" i="11"/>
  <c r="D1479" i="11"/>
  <c r="C1479" i="11"/>
  <c r="D1478" i="11"/>
  <c r="C1478" i="11"/>
  <c r="D1477" i="11"/>
  <c r="C1477" i="11"/>
  <c r="D1476" i="11"/>
  <c r="C1476" i="11"/>
  <c r="D1475" i="11"/>
  <c r="C1475" i="11"/>
  <c r="D1474" i="11"/>
  <c r="C1474" i="11"/>
  <c r="D1473" i="11"/>
  <c r="C1473" i="11"/>
  <c r="D1472" i="11"/>
  <c r="C1472" i="11"/>
  <c r="D1471" i="11"/>
  <c r="C1471" i="11"/>
  <c r="D1470" i="11"/>
  <c r="C1470" i="11"/>
  <c r="D1469" i="11"/>
  <c r="C1469" i="11"/>
  <c r="D1468" i="11"/>
  <c r="C1468" i="11"/>
  <c r="D1467" i="11"/>
  <c r="C1467" i="11"/>
  <c r="D1466" i="11"/>
  <c r="C1466" i="11"/>
  <c r="D1465" i="11"/>
  <c r="C1465" i="11"/>
  <c r="D1464" i="11"/>
  <c r="C1464" i="11"/>
  <c r="D1463" i="11"/>
  <c r="C1463" i="11"/>
  <c r="D1462" i="11"/>
  <c r="C1462" i="11"/>
  <c r="D1461" i="11"/>
  <c r="C1461" i="11"/>
  <c r="D1460" i="11"/>
  <c r="C1460" i="11"/>
  <c r="D1459" i="11"/>
  <c r="C1459" i="11"/>
  <c r="D1458" i="11"/>
  <c r="C1458" i="11"/>
  <c r="D1457" i="11"/>
  <c r="C1457" i="11"/>
  <c r="D1456" i="11"/>
  <c r="C1456" i="11"/>
  <c r="D1455" i="11"/>
  <c r="C1455" i="11"/>
  <c r="D1454" i="11"/>
  <c r="C1454" i="11"/>
  <c r="D1453" i="11"/>
  <c r="C1453" i="11"/>
  <c r="D1452" i="11"/>
  <c r="C1452" i="11"/>
  <c r="D1451" i="11"/>
  <c r="C1451" i="11"/>
  <c r="D1450" i="11"/>
  <c r="C1450" i="11"/>
  <c r="D1449" i="11"/>
  <c r="C1449" i="11"/>
  <c r="D1448" i="11"/>
  <c r="C1448" i="11"/>
  <c r="D1447" i="11"/>
  <c r="C1447" i="11"/>
  <c r="D1446" i="11"/>
  <c r="C1446" i="11"/>
  <c r="D1445" i="11"/>
  <c r="C1445" i="11"/>
  <c r="D1444" i="11"/>
  <c r="C1444" i="11"/>
  <c r="D1443" i="11"/>
  <c r="C1443" i="11"/>
  <c r="D1442" i="11"/>
  <c r="C1442" i="11"/>
  <c r="D1441" i="11"/>
  <c r="C1441" i="11"/>
  <c r="D1440" i="11"/>
  <c r="C1440" i="11"/>
  <c r="D1439" i="11"/>
  <c r="C1439" i="11"/>
  <c r="D1438" i="11"/>
  <c r="C1438" i="11"/>
  <c r="D1437" i="11"/>
  <c r="C1437" i="11"/>
  <c r="D1436" i="11"/>
  <c r="C1436" i="11"/>
  <c r="D1435" i="11"/>
  <c r="C1435" i="11"/>
  <c r="D1434" i="11"/>
  <c r="C1434" i="11"/>
  <c r="D1433" i="11"/>
  <c r="C1433" i="11"/>
  <c r="D1432" i="11"/>
  <c r="C1432" i="11"/>
  <c r="D1431" i="11"/>
  <c r="C1431" i="11"/>
  <c r="D1430" i="11"/>
  <c r="C1430" i="11"/>
  <c r="D1429" i="11"/>
  <c r="C1429" i="11"/>
  <c r="D1428" i="11"/>
  <c r="C1428" i="11"/>
  <c r="D1427" i="11"/>
  <c r="C1427" i="11"/>
  <c r="D1426" i="11"/>
  <c r="C1426" i="11"/>
  <c r="D1425" i="11"/>
  <c r="C1425" i="11"/>
  <c r="D1424" i="11"/>
  <c r="C1424" i="11"/>
  <c r="D1423" i="11"/>
  <c r="C1423" i="11"/>
  <c r="D1422" i="11"/>
  <c r="C1422" i="11"/>
  <c r="D1421" i="11"/>
  <c r="C1421" i="11"/>
  <c r="D1420" i="11"/>
  <c r="C1420" i="11"/>
  <c r="D1419" i="11"/>
  <c r="C1419" i="11"/>
  <c r="D1418" i="11"/>
  <c r="C1418" i="11"/>
  <c r="D1417" i="11"/>
  <c r="C1417" i="11"/>
  <c r="D1416" i="11"/>
  <c r="C1416" i="11"/>
  <c r="D1415" i="11"/>
  <c r="C1415" i="11"/>
  <c r="D1414" i="11"/>
  <c r="C1414" i="11"/>
  <c r="D1413" i="11"/>
  <c r="C1413" i="11"/>
  <c r="D1412" i="11"/>
  <c r="C1412" i="11"/>
  <c r="D1411" i="11"/>
  <c r="C1411" i="11"/>
  <c r="D1410" i="11"/>
  <c r="C1410" i="11"/>
  <c r="D1409" i="11"/>
  <c r="C1409" i="11"/>
  <c r="D1408" i="11"/>
  <c r="C1408" i="11"/>
  <c r="D1407" i="11"/>
  <c r="C1407" i="11"/>
  <c r="D1406" i="11"/>
  <c r="C1406" i="11"/>
  <c r="D1405" i="11"/>
  <c r="C1405" i="11"/>
  <c r="D1404" i="11"/>
  <c r="C1404" i="11"/>
  <c r="D1403" i="11"/>
  <c r="C1403" i="11"/>
  <c r="D1402" i="11"/>
  <c r="C1402" i="11"/>
  <c r="D1401" i="11"/>
  <c r="C1401" i="11"/>
  <c r="D1400" i="11"/>
  <c r="C1400" i="11"/>
  <c r="D1399" i="11"/>
  <c r="C1399" i="11"/>
  <c r="D1398" i="11"/>
  <c r="C1398" i="11"/>
  <c r="D1397" i="11"/>
  <c r="C1397" i="11"/>
  <c r="D1396" i="11"/>
  <c r="C1396" i="11"/>
  <c r="D1395" i="11"/>
  <c r="C1395" i="11"/>
  <c r="D1394" i="11"/>
  <c r="C1394" i="11"/>
  <c r="D1393" i="11"/>
  <c r="C1393" i="11"/>
  <c r="D1392" i="11"/>
  <c r="C1392" i="11"/>
  <c r="D1391" i="11"/>
  <c r="C1391" i="11"/>
  <c r="D1390" i="11"/>
  <c r="C1390" i="11"/>
  <c r="D1389" i="11"/>
  <c r="C1389" i="11"/>
  <c r="D1388" i="11"/>
  <c r="C1388" i="11"/>
  <c r="D1387" i="11"/>
  <c r="C1387" i="11"/>
  <c r="D1386" i="11"/>
  <c r="C1386" i="11"/>
  <c r="D1385" i="11"/>
  <c r="C1385" i="11"/>
  <c r="D1384" i="11"/>
  <c r="C1384" i="11"/>
  <c r="D1383" i="11"/>
  <c r="C1383" i="11"/>
  <c r="D1382" i="11"/>
  <c r="C1382" i="11"/>
  <c r="D1381" i="11"/>
  <c r="C1381" i="11"/>
  <c r="D1380" i="11"/>
  <c r="C1380" i="11"/>
  <c r="D1379" i="11"/>
  <c r="C1379" i="11"/>
  <c r="D1378" i="11"/>
  <c r="C1378" i="11"/>
  <c r="D1377" i="11"/>
  <c r="C1377" i="11"/>
  <c r="D1376" i="11"/>
  <c r="C1376" i="11"/>
  <c r="D1375" i="11"/>
  <c r="C1375" i="11"/>
  <c r="D1374" i="11"/>
  <c r="C1374" i="11"/>
  <c r="D1373" i="11"/>
  <c r="C1373" i="11"/>
  <c r="D1372" i="11"/>
  <c r="C1372" i="11"/>
  <c r="D1371" i="11"/>
  <c r="C1371" i="11"/>
  <c r="D1370" i="11"/>
  <c r="C1370" i="11"/>
  <c r="D1369" i="11"/>
  <c r="C1369" i="11"/>
  <c r="D1368" i="11"/>
  <c r="C1368" i="11"/>
  <c r="D1367" i="11"/>
  <c r="C1367" i="11"/>
  <c r="D1366" i="11"/>
  <c r="C1366" i="11"/>
  <c r="D1365" i="11"/>
  <c r="C1365" i="11"/>
  <c r="D1364" i="11"/>
  <c r="C1364" i="11"/>
  <c r="D1363" i="11"/>
  <c r="C1363" i="11"/>
  <c r="D1362" i="11"/>
  <c r="C1362" i="11"/>
  <c r="D1361" i="11"/>
  <c r="C1361" i="11"/>
  <c r="D1360" i="11"/>
  <c r="C1360" i="11"/>
  <c r="D1359" i="11"/>
  <c r="C1359" i="11"/>
  <c r="D1358" i="11"/>
  <c r="C1358" i="11"/>
  <c r="D1357" i="11"/>
  <c r="C1357" i="11"/>
  <c r="D1356" i="11"/>
  <c r="C1356" i="11"/>
  <c r="D1355" i="11"/>
  <c r="C1355" i="11"/>
  <c r="D1354" i="11"/>
  <c r="C1354" i="11"/>
  <c r="D1353" i="11"/>
  <c r="C1353" i="11"/>
  <c r="D1352" i="11"/>
  <c r="C1352" i="11"/>
  <c r="D1351" i="11"/>
  <c r="C1351" i="11"/>
  <c r="D1350" i="11"/>
  <c r="C1350" i="11"/>
  <c r="D1349" i="11"/>
  <c r="C1349" i="11"/>
  <c r="D1348" i="11"/>
  <c r="C1348" i="11"/>
  <c r="D1347" i="11"/>
  <c r="C1347" i="11"/>
  <c r="D1346" i="11"/>
  <c r="C1346" i="11"/>
  <c r="D1345" i="11"/>
  <c r="C1345" i="11"/>
  <c r="D1344" i="11"/>
  <c r="C1344" i="11"/>
  <c r="D1343" i="11"/>
  <c r="C1343" i="11"/>
  <c r="D1342" i="11"/>
  <c r="C1342" i="11"/>
  <c r="D1341" i="11"/>
  <c r="C1341" i="11"/>
  <c r="D1340" i="11"/>
  <c r="C1340" i="11"/>
  <c r="D1339" i="11"/>
  <c r="C1339" i="11"/>
  <c r="D1338" i="11"/>
  <c r="C1338" i="11"/>
  <c r="D1337" i="11"/>
  <c r="C1337" i="11"/>
  <c r="D1336" i="11"/>
  <c r="C1336" i="11"/>
  <c r="D1335" i="11"/>
  <c r="C1335" i="11"/>
  <c r="D1334" i="11"/>
  <c r="C1334" i="11"/>
  <c r="D1333" i="11"/>
  <c r="C1333" i="11"/>
  <c r="D1332" i="11"/>
  <c r="C1332" i="11"/>
  <c r="D1331" i="11"/>
  <c r="C1331" i="11"/>
  <c r="D1330" i="11"/>
  <c r="C1330" i="11"/>
  <c r="D1329" i="11"/>
  <c r="C1329" i="11"/>
  <c r="D1328" i="11"/>
  <c r="C1328" i="11"/>
  <c r="D1327" i="11"/>
  <c r="C1327" i="11"/>
  <c r="D1326" i="11"/>
  <c r="C1326" i="11"/>
  <c r="D1325" i="11"/>
  <c r="C1325" i="11"/>
  <c r="D1324" i="11"/>
  <c r="C1324" i="11"/>
  <c r="D1323" i="11"/>
  <c r="C1323" i="11"/>
  <c r="D1322" i="11"/>
  <c r="C1322" i="11"/>
  <c r="D1321" i="11"/>
  <c r="C1321" i="11"/>
  <c r="D1320" i="11"/>
  <c r="C1320" i="11"/>
  <c r="D1319" i="11"/>
  <c r="C1319" i="11"/>
  <c r="D1318" i="11"/>
  <c r="C1318" i="11"/>
  <c r="D1317" i="11"/>
  <c r="C1317" i="11"/>
  <c r="D1316" i="11"/>
  <c r="C1316" i="11"/>
  <c r="D1315" i="11"/>
  <c r="C1315" i="11"/>
  <c r="D1314" i="11"/>
  <c r="C1314" i="11"/>
  <c r="D1313" i="11"/>
  <c r="C1313" i="11"/>
  <c r="D1312" i="11"/>
  <c r="C1312" i="11"/>
  <c r="D1311" i="11"/>
  <c r="C1311" i="11"/>
  <c r="D1310" i="11"/>
  <c r="C1310" i="11"/>
  <c r="D1309" i="11"/>
  <c r="C1309" i="11"/>
  <c r="D1308" i="11"/>
  <c r="C1308" i="11"/>
  <c r="D1307" i="11"/>
  <c r="C1307" i="11"/>
  <c r="D1306" i="11"/>
  <c r="C1306" i="11"/>
  <c r="D1305" i="11"/>
  <c r="C1305" i="11"/>
  <c r="D1304" i="11"/>
  <c r="C1304" i="11"/>
  <c r="D1303" i="11"/>
  <c r="C1303" i="11"/>
  <c r="D1302" i="11"/>
  <c r="C1302" i="11"/>
  <c r="D1301" i="11"/>
  <c r="C1301" i="11"/>
  <c r="D1300" i="11"/>
  <c r="C1300" i="11"/>
  <c r="D1299" i="11"/>
  <c r="C1299" i="11"/>
  <c r="D1298" i="11"/>
  <c r="C1298" i="11"/>
  <c r="D1297" i="11"/>
  <c r="C1297" i="11"/>
  <c r="D1296" i="11"/>
  <c r="C1296" i="11"/>
  <c r="D1295" i="11"/>
  <c r="C1295" i="11"/>
  <c r="D1294" i="11"/>
  <c r="C1294" i="11"/>
  <c r="D1293" i="11"/>
  <c r="C1293" i="11"/>
  <c r="D1292" i="11"/>
  <c r="C1292" i="11"/>
  <c r="D1291" i="11"/>
  <c r="C1291" i="11"/>
  <c r="D1290" i="11"/>
  <c r="C1290" i="11"/>
  <c r="D1289" i="11"/>
  <c r="C1289" i="11"/>
  <c r="D1288" i="11"/>
  <c r="C1288" i="11"/>
  <c r="D1287" i="11"/>
  <c r="C1287" i="11"/>
  <c r="D1286" i="11"/>
  <c r="C1286" i="11"/>
  <c r="D1285" i="11"/>
  <c r="C1285" i="11"/>
  <c r="D1284" i="11"/>
  <c r="C1284" i="11"/>
  <c r="D1283" i="11"/>
  <c r="C1283" i="11"/>
  <c r="D1282" i="11"/>
  <c r="C1282" i="11"/>
  <c r="D1281" i="11"/>
  <c r="C1281" i="11"/>
  <c r="D1280" i="11"/>
  <c r="C1280" i="11"/>
  <c r="D1279" i="11"/>
  <c r="C1279" i="11"/>
  <c r="D1278" i="11"/>
  <c r="C1278" i="11"/>
  <c r="D1277" i="11"/>
  <c r="C1277" i="11"/>
  <c r="D1276" i="11"/>
  <c r="C1276" i="11"/>
  <c r="D1275" i="11"/>
  <c r="C1275" i="11"/>
  <c r="D1274" i="11"/>
  <c r="C1274" i="11"/>
  <c r="D1273" i="11"/>
  <c r="C1273" i="11"/>
  <c r="D1272" i="11"/>
  <c r="C1272" i="11"/>
  <c r="D1271" i="11"/>
  <c r="C1271" i="11"/>
  <c r="D1270" i="11"/>
  <c r="C1270" i="11"/>
  <c r="D1269" i="11"/>
  <c r="C1269" i="11"/>
  <c r="D1268" i="11"/>
  <c r="C1268" i="11"/>
  <c r="D1267" i="11"/>
  <c r="C1267" i="11"/>
  <c r="D1266" i="11"/>
  <c r="C1266" i="11"/>
  <c r="D1265" i="11"/>
  <c r="C1265" i="11"/>
  <c r="D1264" i="11"/>
  <c r="C1264" i="11"/>
  <c r="D1263" i="11"/>
  <c r="C1263" i="11"/>
  <c r="D1262" i="11"/>
  <c r="C1262" i="11"/>
  <c r="D1261" i="11"/>
  <c r="C1261" i="11"/>
  <c r="D1260" i="11"/>
  <c r="C1260" i="11"/>
  <c r="D1259" i="11"/>
  <c r="C1259" i="11"/>
  <c r="D1258" i="11"/>
  <c r="C1258" i="11"/>
  <c r="D1257" i="11"/>
  <c r="C1257" i="11"/>
  <c r="D1256" i="11"/>
  <c r="C1256" i="11"/>
  <c r="D1255" i="11"/>
  <c r="C1255" i="11"/>
  <c r="D1254" i="11"/>
  <c r="C1254" i="11"/>
  <c r="D1253" i="11"/>
  <c r="C1253" i="11"/>
  <c r="D1252" i="11"/>
  <c r="C1252" i="11"/>
  <c r="D1251" i="11"/>
  <c r="C1251" i="11"/>
  <c r="D1250" i="11"/>
  <c r="C1250" i="11"/>
  <c r="D1249" i="11"/>
  <c r="C1249" i="11"/>
  <c r="D1248" i="11"/>
  <c r="C1248" i="11"/>
  <c r="D1247" i="11"/>
  <c r="C1247" i="11"/>
  <c r="D1246" i="11"/>
  <c r="C1246" i="11"/>
  <c r="D1245" i="11"/>
  <c r="C1245" i="11"/>
  <c r="D1244" i="11"/>
  <c r="C1244" i="11"/>
  <c r="D1243" i="11"/>
  <c r="C1243" i="11"/>
  <c r="D1242" i="11"/>
  <c r="C1242" i="11"/>
  <c r="D1241" i="11"/>
  <c r="C1241" i="11"/>
  <c r="D1240" i="11"/>
  <c r="C1240" i="11"/>
  <c r="D1239" i="11"/>
  <c r="C1239" i="11"/>
  <c r="D1238" i="11"/>
  <c r="C1238" i="11"/>
  <c r="D1237" i="11"/>
  <c r="C1237" i="11"/>
  <c r="D1236" i="11"/>
  <c r="C1236" i="11"/>
  <c r="D1235" i="11"/>
  <c r="C1235" i="11"/>
  <c r="D1234" i="11"/>
  <c r="C1234" i="11"/>
  <c r="D1233" i="11"/>
  <c r="C1233" i="11"/>
  <c r="D1232" i="11"/>
  <c r="C1232" i="11"/>
  <c r="D1231" i="11"/>
  <c r="C1231" i="11"/>
  <c r="D1230" i="11"/>
  <c r="C1230" i="11"/>
  <c r="D1229" i="11"/>
  <c r="C1229" i="11"/>
  <c r="D1228" i="11"/>
  <c r="C1228" i="11"/>
  <c r="D1227" i="11"/>
  <c r="C1227" i="11"/>
  <c r="D1226" i="11"/>
  <c r="C1226" i="11"/>
  <c r="D1225" i="11"/>
  <c r="C1225" i="11"/>
  <c r="D1224" i="11"/>
  <c r="C1224" i="11"/>
  <c r="D1223" i="11"/>
  <c r="C1223" i="11"/>
  <c r="D1222" i="11"/>
  <c r="C1222" i="11"/>
  <c r="D1221" i="11"/>
  <c r="C1221" i="11"/>
  <c r="D1220" i="11"/>
  <c r="C1220" i="11"/>
  <c r="D1219" i="11"/>
  <c r="C1219" i="11"/>
  <c r="D1218" i="11"/>
  <c r="C1218" i="11"/>
  <c r="D1217" i="11"/>
  <c r="C1217" i="11"/>
  <c r="D1216" i="11"/>
  <c r="C1216" i="11"/>
  <c r="D1215" i="11"/>
  <c r="C1215" i="11"/>
  <c r="D1214" i="11"/>
  <c r="C1214" i="11"/>
  <c r="D1213" i="11"/>
  <c r="C1213" i="11"/>
  <c r="D1212" i="11"/>
  <c r="C1212" i="11"/>
  <c r="D1211" i="11"/>
  <c r="C1211" i="11"/>
  <c r="D1210" i="11"/>
  <c r="C1210" i="11"/>
  <c r="D1209" i="11"/>
  <c r="C1209" i="11"/>
  <c r="D1208" i="11"/>
  <c r="C1208" i="11"/>
  <c r="D1207" i="11"/>
  <c r="C1207" i="11"/>
  <c r="D1206" i="11"/>
  <c r="C1206" i="11"/>
  <c r="D1205" i="11"/>
  <c r="C1205" i="11"/>
  <c r="D1204" i="11"/>
  <c r="C1204" i="11"/>
  <c r="D1203" i="11"/>
  <c r="C1203" i="11"/>
  <c r="D1202" i="11"/>
  <c r="C1202" i="11"/>
  <c r="D1201" i="11"/>
  <c r="C1201" i="11"/>
  <c r="D1200" i="11"/>
  <c r="C1200" i="11"/>
  <c r="D1199" i="11"/>
  <c r="C1199" i="11"/>
  <c r="D1198" i="11"/>
  <c r="C1198" i="11"/>
  <c r="D1197" i="11"/>
  <c r="C1197" i="11"/>
  <c r="D1196" i="11"/>
  <c r="C1196" i="11"/>
  <c r="D1195" i="11"/>
  <c r="C1195" i="11"/>
  <c r="D1194" i="11"/>
  <c r="C1194" i="11"/>
  <c r="D1193" i="11"/>
  <c r="C1193" i="11"/>
  <c r="D1192" i="11"/>
  <c r="C1192" i="11"/>
  <c r="D1191" i="11"/>
  <c r="C1191" i="11"/>
  <c r="D1190" i="11"/>
  <c r="C1190" i="11"/>
  <c r="D1189" i="11"/>
  <c r="C1189" i="11"/>
  <c r="D1188" i="11"/>
  <c r="C1188" i="11"/>
  <c r="D1187" i="11"/>
  <c r="C1187" i="11"/>
  <c r="D1186" i="11"/>
  <c r="C1186" i="11"/>
  <c r="D1185" i="11"/>
  <c r="C1185" i="11"/>
  <c r="D1184" i="11"/>
  <c r="C1184" i="11"/>
  <c r="D1183" i="11"/>
  <c r="C1183" i="11"/>
  <c r="D1182" i="11"/>
  <c r="C1182" i="11"/>
  <c r="D1181" i="11"/>
  <c r="C1181" i="11"/>
  <c r="D1180" i="11"/>
  <c r="C1180" i="11"/>
  <c r="D1179" i="11"/>
  <c r="C1179" i="11"/>
  <c r="D1178" i="11"/>
  <c r="C1178" i="11"/>
  <c r="D1177" i="11"/>
  <c r="C1177" i="11"/>
  <c r="D1176" i="11"/>
  <c r="C1176" i="11"/>
  <c r="D1175" i="11"/>
  <c r="C1175" i="11"/>
  <c r="D1174" i="11"/>
  <c r="C1174" i="11"/>
  <c r="D1173" i="11"/>
  <c r="C1173" i="11"/>
  <c r="D1172" i="11"/>
  <c r="C1172" i="11"/>
  <c r="D1171" i="11"/>
  <c r="C1171" i="11"/>
  <c r="D1170" i="11"/>
  <c r="C1170" i="11"/>
  <c r="D1169" i="11"/>
  <c r="C1169" i="11"/>
  <c r="D1168" i="11"/>
  <c r="C1168" i="11"/>
  <c r="D1167" i="11"/>
  <c r="C1167" i="11"/>
  <c r="D1166" i="11"/>
  <c r="C1166" i="11"/>
  <c r="D1165" i="11"/>
  <c r="C1165" i="11"/>
  <c r="D1164" i="11"/>
  <c r="C1164" i="11"/>
  <c r="D1163" i="11"/>
  <c r="C1163" i="11"/>
  <c r="D1162" i="11"/>
  <c r="C1162" i="11"/>
  <c r="D1161" i="11"/>
  <c r="C1161" i="11"/>
  <c r="D1160" i="11"/>
  <c r="C1160" i="11"/>
  <c r="D1159" i="11"/>
  <c r="C1159" i="11"/>
  <c r="D1158" i="11"/>
  <c r="C1158" i="11"/>
  <c r="D1157" i="11"/>
  <c r="C1157" i="11"/>
  <c r="D1156" i="11"/>
  <c r="C1156" i="11"/>
  <c r="D1155" i="11"/>
  <c r="C1155" i="11"/>
  <c r="D1154" i="11"/>
  <c r="C1154" i="11"/>
  <c r="D1153" i="11"/>
  <c r="C1153" i="11"/>
  <c r="D1152" i="11"/>
  <c r="C1152" i="11"/>
  <c r="D1151" i="11"/>
  <c r="C1151" i="11"/>
  <c r="D1150" i="11"/>
  <c r="C1150" i="11"/>
  <c r="D1149" i="11"/>
  <c r="C1149" i="11"/>
  <c r="D1148" i="11"/>
  <c r="C1148" i="11"/>
  <c r="D1147" i="11"/>
  <c r="C1147" i="11"/>
  <c r="D1146" i="11"/>
  <c r="C1146" i="11"/>
  <c r="D1145" i="11"/>
  <c r="C1145" i="11"/>
  <c r="D1144" i="11"/>
  <c r="C1144" i="11"/>
  <c r="D1143" i="11"/>
  <c r="C1143" i="11"/>
  <c r="D1142" i="11"/>
  <c r="C1142" i="11"/>
  <c r="D1141" i="11"/>
  <c r="C1141" i="11"/>
  <c r="D1140" i="11"/>
  <c r="C1140" i="11"/>
  <c r="D1139" i="11"/>
  <c r="C1139" i="11"/>
  <c r="D1138" i="11"/>
  <c r="C1138" i="11"/>
  <c r="D1137" i="11"/>
  <c r="C1137" i="11"/>
  <c r="D1136" i="11"/>
  <c r="C1136" i="11"/>
  <c r="D1135" i="11"/>
  <c r="C1135" i="11"/>
  <c r="D1134" i="11"/>
  <c r="C1134" i="11"/>
  <c r="D1133" i="11"/>
  <c r="C1133" i="11"/>
  <c r="D1132" i="11"/>
  <c r="C1132" i="11"/>
  <c r="D1131" i="11"/>
  <c r="C1131" i="11"/>
  <c r="D1130" i="11"/>
  <c r="C1130" i="11"/>
  <c r="D1129" i="11"/>
  <c r="C1129" i="11"/>
  <c r="D1128" i="11"/>
  <c r="C1128" i="11"/>
  <c r="D1127" i="11"/>
  <c r="C1127" i="11"/>
  <c r="D1126" i="11"/>
  <c r="C1126" i="11"/>
  <c r="D1125" i="11"/>
  <c r="C1125" i="11"/>
  <c r="D1124" i="11"/>
  <c r="C1124" i="11"/>
  <c r="D1123" i="11"/>
  <c r="C1123" i="11"/>
  <c r="D1122" i="11"/>
  <c r="C1122" i="11"/>
  <c r="D1121" i="11"/>
  <c r="C1121" i="11"/>
  <c r="D1120" i="11"/>
  <c r="C1120" i="11"/>
  <c r="D1119" i="11"/>
  <c r="C1119" i="11"/>
  <c r="D1118" i="11"/>
  <c r="C1118" i="11"/>
  <c r="D1117" i="11"/>
  <c r="C1117" i="11"/>
  <c r="D1116" i="11"/>
  <c r="C1116" i="11"/>
  <c r="D1115" i="11"/>
  <c r="C1115" i="11"/>
  <c r="D1114" i="11"/>
  <c r="C1114" i="11"/>
  <c r="D1113" i="11"/>
  <c r="C1113" i="11"/>
  <c r="D1112" i="11"/>
  <c r="C1112" i="11"/>
  <c r="D1111" i="11"/>
  <c r="C1111" i="11"/>
  <c r="D1110" i="11"/>
  <c r="C1110" i="11"/>
  <c r="D1109" i="11"/>
  <c r="C1109" i="11"/>
  <c r="D1108" i="11"/>
  <c r="C1108" i="11"/>
  <c r="D1107" i="11"/>
  <c r="C1107" i="11"/>
  <c r="D1106" i="11"/>
  <c r="C1106" i="11"/>
  <c r="D1105" i="11"/>
  <c r="C1105" i="11"/>
  <c r="D1104" i="11"/>
  <c r="C1104" i="11"/>
  <c r="D1103" i="11"/>
  <c r="C1103" i="11"/>
  <c r="D1102" i="11"/>
  <c r="C1102" i="11"/>
  <c r="D1101" i="11"/>
  <c r="C1101" i="11"/>
  <c r="D1100" i="11"/>
  <c r="C1100" i="11"/>
  <c r="D1099" i="11"/>
  <c r="C1099" i="11"/>
  <c r="D1098" i="11"/>
  <c r="C1098" i="11"/>
  <c r="D1097" i="11"/>
  <c r="C1097" i="11"/>
  <c r="D1096" i="11"/>
  <c r="C1096" i="11"/>
  <c r="D1095" i="11"/>
  <c r="C1095" i="11"/>
  <c r="D1094" i="11"/>
  <c r="C1094" i="11"/>
  <c r="D1093" i="11"/>
  <c r="C1093" i="11"/>
  <c r="D1092" i="11"/>
  <c r="C1092" i="11"/>
  <c r="D1091" i="11"/>
  <c r="C1091" i="11"/>
  <c r="D1090" i="11"/>
  <c r="C1090" i="11"/>
  <c r="D1089" i="11"/>
  <c r="C1089" i="11"/>
  <c r="D1088" i="11"/>
  <c r="C1088" i="11"/>
  <c r="D1087" i="11"/>
  <c r="C1087" i="11"/>
  <c r="D1086" i="11"/>
  <c r="C1086" i="11"/>
  <c r="D1085" i="11"/>
  <c r="C1085" i="11"/>
  <c r="D1084" i="11"/>
  <c r="C1084" i="11"/>
  <c r="D1083" i="11"/>
  <c r="C1083" i="11"/>
  <c r="D1082" i="11"/>
  <c r="C1082" i="11"/>
  <c r="D1081" i="11"/>
  <c r="C1081" i="11"/>
  <c r="D1080" i="11"/>
  <c r="C1080" i="11"/>
  <c r="D1079" i="11"/>
  <c r="C1079" i="11"/>
  <c r="D1078" i="11"/>
  <c r="C1078" i="11"/>
  <c r="D1077" i="11"/>
  <c r="C1077" i="11"/>
  <c r="D1076" i="11"/>
  <c r="C1076" i="11"/>
  <c r="D1075" i="11"/>
  <c r="C1075" i="11"/>
  <c r="D1074" i="11"/>
  <c r="C1074" i="11"/>
  <c r="D1073" i="11"/>
  <c r="C1073" i="11"/>
  <c r="D1072" i="11"/>
  <c r="C1072" i="11"/>
  <c r="D1071" i="11"/>
  <c r="C1071" i="11"/>
  <c r="D1070" i="11"/>
  <c r="C1070" i="11"/>
  <c r="D1069" i="11"/>
  <c r="C1069" i="11"/>
  <c r="D1068" i="11"/>
  <c r="C1068" i="11"/>
  <c r="D1067" i="11"/>
  <c r="C1067" i="11"/>
  <c r="D1066" i="11"/>
  <c r="C1066" i="11"/>
  <c r="D1065" i="11"/>
  <c r="C1065" i="11"/>
  <c r="D1064" i="11"/>
  <c r="C1064" i="11"/>
  <c r="D1063" i="11"/>
  <c r="C1063" i="11"/>
  <c r="D1062" i="11"/>
  <c r="C1062" i="11"/>
  <c r="D1061" i="11"/>
  <c r="C1061" i="11"/>
  <c r="D1060" i="11"/>
  <c r="C1060" i="11"/>
  <c r="D1059" i="11"/>
  <c r="C1059" i="11"/>
  <c r="D1058" i="11"/>
  <c r="C1058" i="11"/>
  <c r="D1057" i="11"/>
  <c r="C1057" i="11"/>
  <c r="D1056" i="11"/>
  <c r="C1056" i="11"/>
  <c r="D1055" i="11"/>
  <c r="C1055" i="11"/>
  <c r="D1054" i="11"/>
  <c r="C1054" i="11"/>
  <c r="D1053" i="11"/>
  <c r="C1053" i="11"/>
  <c r="D1052" i="11"/>
  <c r="C1052" i="11"/>
  <c r="D1051" i="11"/>
  <c r="C1051" i="11"/>
  <c r="D1050" i="11"/>
  <c r="C1050" i="11"/>
  <c r="D1049" i="11"/>
  <c r="C1049" i="11"/>
  <c r="D1048" i="11"/>
  <c r="C1048" i="11"/>
  <c r="D1047" i="11"/>
  <c r="C1047" i="11"/>
  <c r="D1046" i="11"/>
  <c r="C1046" i="11"/>
  <c r="D1045" i="11"/>
  <c r="C1045" i="11"/>
  <c r="D1044" i="11"/>
  <c r="C1044" i="11"/>
  <c r="D1043" i="11"/>
  <c r="C1043" i="11"/>
  <c r="D1042" i="11"/>
  <c r="C1042" i="11"/>
  <c r="D1041" i="11"/>
  <c r="C1041" i="11"/>
  <c r="D1040" i="11"/>
  <c r="C1040" i="11"/>
  <c r="D1039" i="11"/>
  <c r="C1039" i="11"/>
  <c r="D1038" i="11"/>
  <c r="C1038" i="11"/>
  <c r="D1037" i="11"/>
  <c r="C1037" i="11"/>
  <c r="D1036" i="11"/>
  <c r="C1036" i="11"/>
  <c r="D1035" i="11"/>
  <c r="C1035" i="11"/>
  <c r="D1034" i="11"/>
  <c r="C1034" i="11"/>
  <c r="D1033" i="11"/>
  <c r="C1033" i="11"/>
  <c r="D1032" i="11"/>
  <c r="C1032" i="11"/>
  <c r="D1031" i="11"/>
  <c r="C1031" i="11"/>
  <c r="D1030" i="11"/>
  <c r="C1030" i="11"/>
  <c r="D1029" i="11"/>
  <c r="C1029" i="11"/>
  <c r="D1028" i="11"/>
  <c r="C1028" i="11"/>
  <c r="D1027" i="11"/>
  <c r="C1027" i="11"/>
  <c r="D1026" i="11"/>
  <c r="C1026" i="11"/>
  <c r="D1025" i="11"/>
  <c r="C1025" i="11"/>
  <c r="D1024" i="11"/>
  <c r="C1024" i="11"/>
  <c r="D1023" i="11"/>
  <c r="C1023" i="11"/>
  <c r="D1022" i="11"/>
  <c r="C1022" i="11"/>
  <c r="D1021" i="11"/>
  <c r="C1021" i="11"/>
  <c r="D1020" i="11"/>
  <c r="C1020" i="11"/>
  <c r="D1019" i="11"/>
  <c r="C1019" i="11"/>
  <c r="D1018" i="11"/>
  <c r="C1018" i="11"/>
  <c r="D1017" i="11"/>
  <c r="C1017" i="11"/>
  <c r="D1016" i="11"/>
  <c r="C1016" i="11"/>
  <c r="D1015" i="11"/>
  <c r="C1015" i="11"/>
  <c r="D1014" i="11"/>
  <c r="C1014" i="11"/>
  <c r="D1013" i="11"/>
  <c r="C1013" i="11"/>
  <c r="D1012" i="11"/>
  <c r="C1012" i="11"/>
  <c r="D1011" i="11"/>
  <c r="C1011" i="11"/>
  <c r="D1010" i="11"/>
  <c r="C1010" i="11"/>
  <c r="D1009" i="11"/>
  <c r="C1009" i="11"/>
  <c r="D1008" i="11"/>
  <c r="C1008" i="11"/>
  <c r="D1007" i="11"/>
  <c r="C1007" i="11"/>
  <c r="D1006" i="11"/>
  <c r="C1006" i="11"/>
  <c r="D1005" i="11"/>
  <c r="C1005" i="11"/>
  <c r="D1004" i="11"/>
  <c r="C1004" i="11"/>
  <c r="D1003" i="11"/>
  <c r="C1003" i="11"/>
  <c r="D1002" i="11"/>
  <c r="C1002" i="11"/>
  <c r="D1001" i="11"/>
  <c r="C1001" i="11"/>
  <c r="D1000" i="11"/>
  <c r="C1000" i="11"/>
  <c r="D999" i="11"/>
  <c r="C999" i="11"/>
  <c r="D998" i="11"/>
  <c r="C998" i="11"/>
  <c r="D997" i="11"/>
  <c r="C997" i="11"/>
  <c r="D996" i="11"/>
  <c r="C996" i="11"/>
  <c r="D995" i="11"/>
  <c r="C995" i="11"/>
  <c r="D994" i="11"/>
  <c r="C994" i="11"/>
  <c r="D993" i="11"/>
  <c r="C993" i="11"/>
  <c r="D992" i="11"/>
  <c r="C992" i="11"/>
  <c r="D991" i="11"/>
  <c r="C991" i="11"/>
  <c r="D990" i="11"/>
  <c r="C990" i="11"/>
  <c r="D989" i="11"/>
  <c r="C989" i="11"/>
  <c r="D988" i="11"/>
  <c r="C988" i="11"/>
  <c r="D987" i="11"/>
  <c r="C987" i="11"/>
  <c r="D986" i="11"/>
  <c r="C986" i="11"/>
  <c r="D985" i="11"/>
  <c r="C985" i="11"/>
  <c r="D984" i="11"/>
  <c r="C984" i="11"/>
  <c r="D983" i="11"/>
  <c r="C983" i="11"/>
  <c r="D982" i="11"/>
  <c r="C982" i="11"/>
  <c r="D981" i="11"/>
  <c r="C981" i="11"/>
  <c r="D980" i="11"/>
  <c r="C980" i="11"/>
  <c r="D979" i="11"/>
  <c r="C979" i="11"/>
  <c r="D978" i="11"/>
  <c r="C978" i="11"/>
  <c r="D977" i="11"/>
  <c r="C977" i="11"/>
  <c r="D976" i="11"/>
  <c r="C976" i="11"/>
  <c r="D975" i="11"/>
  <c r="C975" i="11"/>
  <c r="D974" i="11"/>
  <c r="C974" i="11"/>
  <c r="D973" i="11"/>
  <c r="C973" i="11"/>
  <c r="D972" i="11"/>
  <c r="C972" i="11"/>
  <c r="D971" i="11"/>
  <c r="C971" i="11"/>
  <c r="D970" i="11"/>
  <c r="C970" i="11"/>
  <c r="D969" i="11"/>
  <c r="C969" i="11"/>
  <c r="D968" i="11"/>
  <c r="C968" i="11"/>
  <c r="D967" i="11"/>
  <c r="C967" i="11"/>
  <c r="D966" i="11"/>
  <c r="C966" i="11"/>
  <c r="D965" i="11"/>
  <c r="C965" i="11"/>
  <c r="D964" i="11"/>
  <c r="C964" i="11"/>
  <c r="D963" i="11"/>
  <c r="C963" i="11"/>
  <c r="D962" i="11"/>
  <c r="C962" i="11"/>
  <c r="D961" i="11"/>
  <c r="C961" i="11"/>
  <c r="D960" i="11"/>
  <c r="C960" i="11"/>
  <c r="D959" i="11"/>
  <c r="C959" i="11"/>
  <c r="D958" i="11"/>
  <c r="C958" i="11"/>
  <c r="D957" i="11"/>
  <c r="C957" i="11"/>
  <c r="D956" i="11"/>
  <c r="C956" i="11"/>
  <c r="D955" i="11"/>
  <c r="C955" i="11"/>
  <c r="D954" i="11"/>
  <c r="C954" i="11"/>
  <c r="D953" i="11"/>
  <c r="C953" i="11"/>
  <c r="D952" i="11"/>
  <c r="C952" i="11"/>
  <c r="D951" i="11"/>
  <c r="C951" i="11"/>
  <c r="D950" i="11"/>
  <c r="C950" i="11"/>
  <c r="D949" i="11"/>
  <c r="C949" i="11"/>
  <c r="D948" i="11"/>
  <c r="C948" i="11"/>
  <c r="D947" i="11"/>
  <c r="C947" i="11"/>
  <c r="D946" i="11"/>
  <c r="C946" i="11"/>
  <c r="D945" i="11"/>
  <c r="C945" i="11"/>
  <c r="D944" i="11"/>
  <c r="C944" i="11"/>
  <c r="D943" i="11"/>
  <c r="C943" i="11"/>
  <c r="D942" i="11"/>
  <c r="C942" i="11"/>
  <c r="D941" i="11"/>
  <c r="C941" i="11"/>
  <c r="D940" i="11"/>
  <c r="C940" i="11"/>
  <c r="D939" i="11"/>
  <c r="C939" i="11"/>
  <c r="D938" i="11"/>
  <c r="C938" i="11"/>
  <c r="D937" i="11"/>
  <c r="C937" i="11"/>
  <c r="D936" i="11"/>
  <c r="C936" i="11"/>
  <c r="D935" i="11"/>
  <c r="C935" i="11"/>
  <c r="D934" i="11"/>
  <c r="C934" i="11"/>
  <c r="D933" i="11"/>
  <c r="C933" i="11"/>
  <c r="D932" i="11"/>
  <c r="C932" i="11"/>
  <c r="D931" i="11"/>
  <c r="C931" i="11"/>
  <c r="D930" i="11"/>
  <c r="C930" i="11"/>
  <c r="D929" i="11"/>
  <c r="C929" i="11"/>
  <c r="D928" i="11"/>
  <c r="C928" i="11"/>
  <c r="D927" i="11"/>
  <c r="C927" i="11"/>
  <c r="D926" i="11"/>
  <c r="C926" i="11"/>
  <c r="D925" i="11"/>
  <c r="C925" i="11"/>
  <c r="D924" i="11"/>
  <c r="C924" i="11"/>
  <c r="D923" i="11"/>
  <c r="C923" i="11"/>
  <c r="D922" i="11"/>
  <c r="C922" i="11"/>
  <c r="D921" i="11"/>
  <c r="C921" i="11"/>
  <c r="D920" i="11"/>
  <c r="C920" i="11"/>
  <c r="D919" i="11"/>
  <c r="C919" i="11"/>
  <c r="D918" i="11"/>
  <c r="C918" i="11"/>
  <c r="D917" i="11"/>
  <c r="C917" i="11"/>
  <c r="D916" i="11"/>
  <c r="C916" i="11"/>
  <c r="D915" i="11"/>
  <c r="C915" i="11"/>
  <c r="D914" i="11"/>
  <c r="C914" i="11"/>
  <c r="D913" i="11"/>
  <c r="C913" i="11"/>
  <c r="D912" i="11"/>
  <c r="C912" i="11"/>
  <c r="D911" i="11"/>
  <c r="C911" i="11"/>
  <c r="D910" i="11"/>
  <c r="C910" i="11"/>
  <c r="D909" i="11"/>
  <c r="C909" i="11"/>
  <c r="D908" i="11"/>
  <c r="C908" i="11"/>
  <c r="D907" i="11"/>
  <c r="C907" i="11"/>
  <c r="D906" i="11"/>
  <c r="C906" i="11"/>
  <c r="D905" i="11"/>
  <c r="C905" i="11"/>
  <c r="D904" i="11"/>
  <c r="C904" i="11"/>
  <c r="D903" i="11"/>
  <c r="C903" i="11"/>
  <c r="D902" i="11"/>
  <c r="C902" i="11"/>
  <c r="D901" i="11"/>
  <c r="C901" i="11"/>
  <c r="D900" i="11"/>
  <c r="C900" i="11"/>
  <c r="D899" i="11"/>
  <c r="C899" i="11"/>
  <c r="D898" i="11"/>
  <c r="C898" i="11"/>
  <c r="D897" i="11"/>
  <c r="C897" i="11"/>
  <c r="D896" i="11"/>
  <c r="C896" i="11"/>
  <c r="D895" i="11"/>
  <c r="C895" i="11"/>
  <c r="D894" i="11"/>
  <c r="C894" i="11"/>
  <c r="D893" i="11"/>
  <c r="C893" i="11"/>
  <c r="D892" i="11"/>
  <c r="C892" i="11"/>
  <c r="D891" i="11"/>
  <c r="C891" i="11"/>
  <c r="D890" i="11"/>
  <c r="C890" i="11"/>
  <c r="D889" i="11"/>
  <c r="C889" i="11"/>
  <c r="D888" i="11"/>
  <c r="C888" i="11"/>
  <c r="D887" i="11"/>
  <c r="C887" i="11"/>
  <c r="D886" i="11"/>
  <c r="C886" i="11"/>
  <c r="D885" i="11"/>
  <c r="C885" i="11"/>
  <c r="D884" i="11"/>
  <c r="C884" i="11"/>
  <c r="D883" i="11"/>
  <c r="C883" i="11"/>
  <c r="D882" i="11"/>
  <c r="C882" i="11"/>
  <c r="D881" i="11"/>
  <c r="C881" i="11"/>
  <c r="D880" i="11"/>
  <c r="C880" i="11"/>
  <c r="D879" i="11"/>
  <c r="C879" i="11"/>
  <c r="D878" i="11"/>
  <c r="C878" i="11"/>
  <c r="D877" i="11"/>
  <c r="C877" i="11"/>
  <c r="D876" i="11"/>
  <c r="C876" i="11"/>
  <c r="D875" i="11"/>
  <c r="C875" i="11"/>
  <c r="D874" i="11"/>
  <c r="C874" i="11"/>
  <c r="D873" i="11"/>
  <c r="C873" i="11"/>
  <c r="D872" i="11"/>
  <c r="C872" i="11"/>
  <c r="D871" i="11"/>
  <c r="C871" i="11"/>
  <c r="D870" i="11"/>
  <c r="C870" i="11"/>
  <c r="D869" i="11"/>
  <c r="C869" i="11"/>
  <c r="D868" i="11"/>
  <c r="C868" i="11"/>
  <c r="D867" i="11"/>
  <c r="C867" i="11"/>
  <c r="D866" i="11"/>
  <c r="C866" i="11"/>
  <c r="D865" i="11"/>
  <c r="C865" i="11"/>
  <c r="D864" i="11"/>
  <c r="C864" i="11"/>
  <c r="D863" i="11"/>
  <c r="C863" i="11"/>
  <c r="D862" i="11"/>
  <c r="C862" i="11"/>
  <c r="D861" i="11"/>
  <c r="C861" i="11"/>
  <c r="D860" i="11"/>
  <c r="C860" i="11"/>
  <c r="D859" i="11"/>
  <c r="C859" i="11"/>
  <c r="D858" i="11"/>
  <c r="C858" i="11"/>
  <c r="D857" i="11"/>
  <c r="C857" i="11"/>
  <c r="D856" i="11"/>
  <c r="C856" i="11"/>
  <c r="D855" i="11"/>
  <c r="C855" i="11"/>
  <c r="D854" i="11"/>
  <c r="C854" i="11"/>
  <c r="D853" i="11"/>
  <c r="C853" i="11"/>
  <c r="D852" i="11"/>
  <c r="C852" i="11"/>
  <c r="D851" i="11"/>
  <c r="C851" i="11"/>
  <c r="D850" i="11"/>
  <c r="C850" i="11"/>
  <c r="D849" i="11"/>
  <c r="C849" i="11"/>
  <c r="D848" i="11"/>
  <c r="C848" i="11"/>
  <c r="D847" i="11"/>
  <c r="C847" i="11"/>
  <c r="D846" i="11"/>
  <c r="C846" i="11"/>
  <c r="D845" i="11"/>
  <c r="C845" i="11"/>
  <c r="D844" i="11"/>
  <c r="C844" i="11"/>
  <c r="D843" i="11"/>
  <c r="C843" i="11"/>
  <c r="D842" i="11"/>
  <c r="C842" i="11"/>
  <c r="D841" i="11"/>
  <c r="C841" i="11"/>
  <c r="D840" i="11"/>
  <c r="C840" i="11"/>
  <c r="D839" i="11"/>
  <c r="C839" i="11"/>
  <c r="D838" i="11"/>
  <c r="C838" i="11"/>
  <c r="D837" i="11"/>
  <c r="C837" i="11"/>
  <c r="D836" i="11"/>
  <c r="C836" i="11"/>
  <c r="D835" i="11"/>
  <c r="C835" i="11"/>
  <c r="D834" i="11"/>
  <c r="C834" i="11"/>
  <c r="D833" i="11"/>
  <c r="C833" i="11"/>
  <c r="D832" i="11"/>
  <c r="C832" i="11"/>
  <c r="D831" i="11"/>
  <c r="C831" i="11"/>
  <c r="D830" i="11"/>
  <c r="C830" i="11"/>
  <c r="D829" i="11"/>
  <c r="C829" i="11"/>
  <c r="D828" i="11"/>
  <c r="C828" i="11"/>
  <c r="D827" i="11"/>
  <c r="C827" i="11"/>
  <c r="D826" i="11"/>
  <c r="C826" i="11"/>
  <c r="D825" i="11"/>
  <c r="C825" i="11"/>
  <c r="D824" i="11"/>
  <c r="C824" i="11"/>
  <c r="D823" i="11"/>
  <c r="C823" i="11"/>
  <c r="D822" i="11"/>
  <c r="C822" i="11"/>
  <c r="D821" i="11"/>
  <c r="C821" i="11"/>
  <c r="D820" i="11"/>
  <c r="C820" i="11"/>
  <c r="D819" i="11"/>
  <c r="C819" i="11"/>
  <c r="D818" i="11"/>
  <c r="C818" i="11"/>
  <c r="D817" i="11"/>
  <c r="C817" i="11"/>
  <c r="D816" i="11"/>
  <c r="C816" i="11"/>
  <c r="D815" i="11"/>
  <c r="C815" i="11"/>
  <c r="D814" i="11"/>
  <c r="C814" i="11"/>
  <c r="D813" i="11"/>
  <c r="C813" i="11"/>
  <c r="D812" i="11"/>
  <c r="C812" i="11"/>
  <c r="D811" i="11"/>
  <c r="C811" i="11"/>
  <c r="D810" i="11"/>
  <c r="C810" i="11"/>
  <c r="D809" i="11"/>
  <c r="C809" i="11"/>
  <c r="D808" i="11"/>
  <c r="C808" i="11"/>
  <c r="D807" i="11"/>
  <c r="C807" i="11"/>
  <c r="D806" i="11"/>
  <c r="C806" i="11"/>
  <c r="D805" i="11"/>
  <c r="C805" i="11"/>
  <c r="D804" i="11"/>
  <c r="C804" i="11"/>
  <c r="D803" i="11"/>
  <c r="C803" i="11"/>
  <c r="D802" i="11"/>
  <c r="C802" i="11"/>
  <c r="D801" i="11"/>
  <c r="C801" i="11"/>
  <c r="D800" i="11"/>
  <c r="C800" i="11"/>
  <c r="D799" i="11"/>
  <c r="C799" i="11"/>
  <c r="D798" i="11"/>
  <c r="C798" i="11"/>
  <c r="D797" i="11"/>
  <c r="C797" i="11"/>
  <c r="D796" i="11"/>
  <c r="C796" i="11"/>
  <c r="D795" i="11"/>
  <c r="C795" i="11"/>
  <c r="D794" i="11"/>
  <c r="C794" i="11"/>
  <c r="D793" i="11"/>
  <c r="C793" i="11"/>
  <c r="D792" i="11"/>
  <c r="C792" i="11"/>
  <c r="D791" i="11"/>
  <c r="C791" i="11"/>
  <c r="D790" i="11"/>
  <c r="C790" i="11"/>
  <c r="D789" i="11"/>
  <c r="C789" i="11"/>
  <c r="D788" i="11"/>
  <c r="C788" i="11"/>
  <c r="D787" i="11"/>
  <c r="C787" i="11"/>
  <c r="D786" i="11"/>
  <c r="C786" i="11"/>
  <c r="D785" i="11"/>
  <c r="C785" i="11"/>
  <c r="D784" i="11"/>
  <c r="C784" i="11"/>
  <c r="D783" i="11"/>
  <c r="C783" i="11"/>
  <c r="D782" i="11"/>
  <c r="C782" i="11"/>
  <c r="D781" i="11"/>
  <c r="C781" i="11"/>
  <c r="D780" i="11"/>
  <c r="C780" i="11"/>
  <c r="D779" i="11"/>
  <c r="C779" i="11"/>
  <c r="D778" i="11"/>
  <c r="C778" i="11"/>
  <c r="D777" i="11"/>
  <c r="C777" i="11"/>
  <c r="D776" i="11"/>
  <c r="C776" i="11"/>
  <c r="D775" i="11"/>
  <c r="C775" i="11"/>
  <c r="D774" i="11"/>
  <c r="C774" i="11"/>
  <c r="D773" i="11"/>
  <c r="C773" i="11"/>
  <c r="D772" i="11"/>
  <c r="C772" i="11"/>
  <c r="D771" i="11"/>
  <c r="C771" i="11"/>
  <c r="D770" i="11"/>
  <c r="C770" i="11"/>
  <c r="D769" i="11"/>
  <c r="C769" i="11"/>
  <c r="D768" i="11"/>
  <c r="C768" i="11"/>
  <c r="D767" i="11"/>
  <c r="C767" i="11"/>
  <c r="D766" i="11"/>
  <c r="C766" i="11"/>
  <c r="D765" i="11"/>
  <c r="C765" i="11"/>
  <c r="D764" i="11"/>
  <c r="C764" i="11"/>
  <c r="D763" i="11"/>
  <c r="C763" i="11"/>
  <c r="D762" i="11"/>
  <c r="C762" i="11"/>
  <c r="D761" i="11"/>
  <c r="C761" i="11"/>
  <c r="D760" i="11"/>
  <c r="C760" i="11"/>
  <c r="D759" i="11"/>
  <c r="C759" i="11"/>
  <c r="D758" i="11"/>
  <c r="C758" i="11"/>
  <c r="D757" i="11"/>
  <c r="C757" i="11"/>
  <c r="D756" i="11"/>
  <c r="C756" i="11"/>
  <c r="D755" i="11"/>
  <c r="C755" i="11"/>
  <c r="D754" i="11"/>
  <c r="C754" i="11"/>
  <c r="D753" i="11"/>
  <c r="C753" i="11"/>
  <c r="D752" i="11"/>
  <c r="C752" i="11"/>
  <c r="D751" i="11"/>
  <c r="C751" i="11"/>
  <c r="D750" i="11"/>
  <c r="C750" i="11"/>
  <c r="D749" i="11"/>
  <c r="C749" i="11"/>
  <c r="D748" i="11"/>
  <c r="C748" i="11"/>
  <c r="D747" i="11"/>
  <c r="C747" i="11"/>
  <c r="D746" i="11"/>
  <c r="C746" i="11"/>
  <c r="D745" i="11"/>
  <c r="C745" i="11"/>
  <c r="D744" i="11"/>
  <c r="C744" i="11"/>
  <c r="D743" i="11"/>
  <c r="C743" i="11"/>
  <c r="D742" i="11"/>
  <c r="C742" i="11"/>
  <c r="D741" i="11"/>
  <c r="C741" i="11"/>
  <c r="D740" i="11"/>
  <c r="C740" i="11"/>
  <c r="D739" i="11"/>
  <c r="C739" i="11"/>
  <c r="D738" i="11"/>
  <c r="C738" i="11"/>
  <c r="D737" i="11"/>
  <c r="C737" i="11"/>
  <c r="D736" i="11"/>
  <c r="C736" i="11"/>
  <c r="D735" i="11"/>
  <c r="C735" i="11"/>
  <c r="D734" i="11"/>
  <c r="C734" i="11"/>
  <c r="D733" i="11"/>
  <c r="C733" i="11"/>
  <c r="D732" i="11"/>
  <c r="C732" i="11"/>
  <c r="D731" i="11"/>
  <c r="C731" i="11"/>
  <c r="D730" i="11"/>
  <c r="C730" i="11"/>
  <c r="D729" i="11"/>
  <c r="C729" i="11"/>
  <c r="D728" i="11"/>
  <c r="C728" i="11"/>
  <c r="D727" i="11"/>
  <c r="C727" i="11"/>
  <c r="D726" i="11"/>
  <c r="C726" i="11"/>
  <c r="D725" i="11"/>
  <c r="C725" i="11"/>
  <c r="D724" i="11"/>
  <c r="C724" i="11"/>
  <c r="D723" i="11"/>
  <c r="C723" i="11"/>
  <c r="D722" i="11"/>
  <c r="C722" i="11"/>
  <c r="D721" i="11"/>
  <c r="C721" i="11"/>
  <c r="D720" i="11"/>
  <c r="C720" i="11"/>
  <c r="D719" i="11"/>
  <c r="C719" i="11"/>
  <c r="D718" i="11"/>
  <c r="C718" i="11"/>
  <c r="D717" i="11"/>
  <c r="C717" i="11"/>
  <c r="D716" i="11"/>
  <c r="C716" i="11"/>
  <c r="D715" i="11"/>
  <c r="C715" i="11"/>
  <c r="D714" i="11"/>
  <c r="C714" i="11"/>
  <c r="D713" i="11"/>
  <c r="C713" i="11"/>
  <c r="D712" i="11"/>
  <c r="C712" i="11"/>
  <c r="D711" i="11"/>
  <c r="C711" i="11"/>
  <c r="D710" i="11"/>
  <c r="C710" i="11"/>
  <c r="D709" i="11"/>
  <c r="C709" i="11"/>
  <c r="D708" i="11"/>
  <c r="C708" i="11"/>
  <c r="D707" i="11"/>
  <c r="C707" i="11"/>
  <c r="D706" i="11"/>
  <c r="C706" i="11"/>
  <c r="D705" i="11"/>
  <c r="C705" i="11"/>
  <c r="D704" i="11"/>
  <c r="C704" i="11"/>
  <c r="D703" i="11"/>
  <c r="C703" i="11"/>
  <c r="D702" i="11"/>
  <c r="C702" i="11"/>
  <c r="D701" i="11"/>
  <c r="C701" i="11"/>
  <c r="D700" i="11"/>
  <c r="C700" i="11"/>
  <c r="D699" i="11"/>
  <c r="C699" i="11"/>
  <c r="D698" i="11"/>
  <c r="C698" i="11"/>
  <c r="D697" i="11"/>
  <c r="C697" i="11"/>
  <c r="D696" i="11"/>
  <c r="C696" i="11"/>
  <c r="D695" i="11"/>
  <c r="C695" i="11"/>
  <c r="D694" i="11"/>
  <c r="C694" i="11"/>
  <c r="D693" i="11"/>
  <c r="C693" i="11"/>
  <c r="D692" i="11"/>
  <c r="C692" i="11"/>
  <c r="D691" i="11"/>
  <c r="C691" i="11"/>
  <c r="D690" i="11"/>
  <c r="C690" i="11"/>
  <c r="D689" i="11"/>
  <c r="C689" i="11"/>
  <c r="D688" i="11"/>
  <c r="C688" i="11"/>
  <c r="D687" i="11"/>
  <c r="C687" i="11"/>
  <c r="D686" i="11"/>
  <c r="C686" i="11"/>
  <c r="D685" i="11"/>
  <c r="C685" i="11"/>
  <c r="D684" i="11"/>
  <c r="C684" i="11"/>
  <c r="D683" i="11"/>
  <c r="C683" i="11"/>
  <c r="D682" i="11"/>
  <c r="C682" i="11"/>
  <c r="D681" i="11"/>
  <c r="C681" i="11"/>
  <c r="D680" i="11"/>
  <c r="C680" i="11"/>
  <c r="D679" i="11"/>
  <c r="C679" i="11"/>
  <c r="D678" i="11"/>
  <c r="C678" i="11"/>
  <c r="D677" i="11"/>
  <c r="C677" i="11"/>
  <c r="D676" i="11"/>
  <c r="C676" i="11"/>
  <c r="D675" i="11"/>
  <c r="C675" i="11"/>
  <c r="D674" i="11"/>
  <c r="C674" i="11"/>
  <c r="D673" i="11"/>
  <c r="C673" i="11"/>
  <c r="D672" i="11"/>
  <c r="C672" i="11"/>
  <c r="D671" i="11"/>
  <c r="C671" i="11"/>
  <c r="D670" i="11"/>
  <c r="C670" i="11"/>
  <c r="D669" i="11"/>
  <c r="C669" i="11"/>
  <c r="D668" i="11"/>
  <c r="C668" i="11"/>
  <c r="D667" i="11"/>
  <c r="C667" i="11"/>
  <c r="D666" i="11"/>
  <c r="C666" i="11"/>
  <c r="D665" i="11"/>
  <c r="C665" i="11"/>
  <c r="D664" i="11"/>
  <c r="C664" i="11"/>
  <c r="D663" i="11"/>
  <c r="C663" i="11"/>
  <c r="D662" i="11"/>
  <c r="C662" i="11"/>
  <c r="D661" i="11"/>
  <c r="C661" i="11"/>
  <c r="D660" i="11"/>
  <c r="C660" i="11"/>
  <c r="D659" i="11"/>
  <c r="C659" i="11"/>
  <c r="D658" i="11"/>
  <c r="C658" i="11"/>
  <c r="D657" i="11"/>
  <c r="C657" i="11"/>
  <c r="D656" i="11"/>
  <c r="C656" i="11"/>
  <c r="D655" i="11"/>
  <c r="C655" i="11"/>
  <c r="D654" i="11"/>
  <c r="C654" i="11"/>
  <c r="D653" i="11"/>
  <c r="C653" i="11"/>
  <c r="P652" i="11"/>
  <c r="O652" i="11"/>
  <c r="D652" i="11"/>
  <c r="C652" i="11"/>
  <c r="P651" i="11"/>
  <c r="O651" i="11"/>
  <c r="D651" i="11"/>
  <c r="C651" i="11"/>
  <c r="P650" i="11"/>
  <c r="O650" i="11"/>
  <c r="D650" i="11"/>
  <c r="C650" i="11"/>
  <c r="P649" i="11"/>
  <c r="O649" i="11"/>
  <c r="D649" i="11"/>
  <c r="C649" i="11"/>
  <c r="P648" i="11"/>
  <c r="O648" i="11"/>
  <c r="D648" i="11"/>
  <c r="C648" i="11"/>
  <c r="P647" i="11"/>
  <c r="O647" i="11"/>
  <c r="D647" i="11"/>
  <c r="C647" i="11"/>
  <c r="P646" i="11"/>
  <c r="O646" i="11"/>
  <c r="D646" i="11"/>
  <c r="C646" i="11"/>
  <c r="P645" i="11"/>
  <c r="O645" i="11"/>
  <c r="D645" i="11"/>
  <c r="C645" i="11"/>
  <c r="P644" i="11"/>
  <c r="O644" i="11"/>
  <c r="D644" i="11"/>
  <c r="C644" i="11"/>
  <c r="P643" i="11"/>
  <c r="O643" i="11"/>
  <c r="D643" i="11"/>
  <c r="C643" i="11"/>
  <c r="P642" i="11"/>
  <c r="O642" i="11"/>
  <c r="D642" i="11"/>
  <c r="C642" i="11"/>
  <c r="P641" i="11"/>
  <c r="O641" i="11"/>
  <c r="D641" i="11"/>
  <c r="C641" i="11"/>
  <c r="P640" i="11"/>
  <c r="O640" i="11"/>
  <c r="D640" i="11"/>
  <c r="C640" i="11"/>
  <c r="P639" i="11"/>
  <c r="O639" i="11"/>
  <c r="D639" i="11"/>
  <c r="C639" i="11"/>
  <c r="P638" i="11"/>
  <c r="O638" i="11"/>
  <c r="D638" i="11"/>
  <c r="C638" i="11"/>
  <c r="P637" i="11"/>
  <c r="O637" i="11"/>
  <c r="D637" i="11"/>
  <c r="C637" i="11"/>
  <c r="P636" i="11"/>
  <c r="O636" i="11"/>
  <c r="D636" i="11"/>
  <c r="C636" i="11"/>
  <c r="P635" i="11"/>
  <c r="O635" i="11"/>
  <c r="D635" i="11"/>
  <c r="C635" i="11"/>
  <c r="P634" i="11"/>
  <c r="O634" i="11"/>
  <c r="D634" i="11"/>
  <c r="C634" i="11"/>
  <c r="P633" i="11"/>
  <c r="O633" i="11"/>
  <c r="D633" i="11"/>
  <c r="C633" i="11"/>
  <c r="P632" i="11"/>
  <c r="O632" i="11"/>
  <c r="D632" i="11"/>
  <c r="C632" i="11"/>
  <c r="P631" i="11"/>
  <c r="O631" i="11"/>
  <c r="D631" i="11"/>
  <c r="C631" i="11"/>
  <c r="P630" i="11"/>
  <c r="O630" i="11"/>
  <c r="D630" i="11"/>
  <c r="C630" i="11"/>
  <c r="P629" i="11"/>
  <c r="O629" i="11"/>
  <c r="D629" i="11"/>
  <c r="C629" i="11"/>
  <c r="P628" i="11"/>
  <c r="O628" i="11"/>
  <c r="D628" i="11"/>
  <c r="C628" i="11"/>
  <c r="P627" i="11"/>
  <c r="O627" i="11"/>
  <c r="D627" i="11"/>
  <c r="C627" i="11"/>
  <c r="P626" i="11"/>
  <c r="O626" i="11"/>
  <c r="D626" i="11"/>
  <c r="C626" i="11"/>
  <c r="P625" i="11"/>
  <c r="O625" i="11"/>
  <c r="D625" i="11"/>
  <c r="C625" i="11"/>
  <c r="P624" i="11"/>
  <c r="O624" i="11"/>
  <c r="D624" i="11"/>
  <c r="C624" i="11"/>
  <c r="P623" i="11"/>
  <c r="O623" i="11"/>
  <c r="D623" i="11"/>
  <c r="C623" i="11"/>
  <c r="P622" i="11"/>
  <c r="O622" i="11"/>
  <c r="D622" i="11"/>
  <c r="C622" i="11"/>
  <c r="P621" i="11"/>
  <c r="O621" i="11"/>
  <c r="D621" i="11"/>
  <c r="C621" i="11"/>
  <c r="P620" i="11"/>
  <c r="O620" i="11"/>
  <c r="D620" i="11"/>
  <c r="C620" i="11"/>
  <c r="P619" i="11"/>
  <c r="O619" i="11"/>
  <c r="D619" i="11"/>
  <c r="C619" i="11"/>
  <c r="P618" i="11"/>
  <c r="O618" i="11"/>
  <c r="D618" i="11"/>
  <c r="C618" i="11"/>
  <c r="P617" i="11"/>
  <c r="O617" i="11"/>
  <c r="D617" i="11"/>
  <c r="C617" i="11"/>
  <c r="P616" i="11"/>
  <c r="O616" i="11"/>
  <c r="D616" i="11"/>
  <c r="C616" i="11"/>
  <c r="P615" i="11"/>
  <c r="O615" i="11"/>
  <c r="D615" i="11"/>
  <c r="C615" i="11"/>
  <c r="P614" i="11"/>
  <c r="O614" i="11"/>
  <c r="D614" i="11"/>
  <c r="C614" i="11"/>
  <c r="P613" i="11"/>
  <c r="O613" i="11"/>
  <c r="D613" i="11"/>
  <c r="C613" i="11"/>
  <c r="P612" i="11"/>
  <c r="O612" i="11"/>
  <c r="D612" i="11"/>
  <c r="C612" i="11"/>
  <c r="P611" i="11"/>
  <c r="O611" i="11"/>
  <c r="D611" i="11"/>
  <c r="C611" i="11"/>
  <c r="P610" i="11"/>
  <c r="O610" i="11"/>
  <c r="D610" i="11"/>
  <c r="C610" i="11"/>
  <c r="P609" i="11"/>
  <c r="O609" i="11"/>
  <c r="D609" i="11"/>
  <c r="C609" i="11"/>
  <c r="P608" i="11"/>
  <c r="O608" i="11"/>
  <c r="D608" i="11"/>
  <c r="C608" i="11"/>
  <c r="P607" i="11"/>
  <c r="O607" i="11"/>
  <c r="D607" i="11"/>
  <c r="C607" i="11"/>
  <c r="P606" i="11"/>
  <c r="O606" i="11"/>
  <c r="D606" i="11"/>
  <c r="C606" i="11"/>
  <c r="P605" i="11"/>
  <c r="O605" i="11"/>
  <c r="D605" i="11"/>
  <c r="C605" i="11"/>
  <c r="P604" i="11"/>
  <c r="O604" i="11"/>
  <c r="D604" i="11"/>
  <c r="C604" i="11"/>
  <c r="P603" i="11"/>
  <c r="O603" i="11"/>
  <c r="D603" i="11"/>
  <c r="C603" i="11"/>
  <c r="P602" i="11"/>
  <c r="O602" i="11"/>
  <c r="D602" i="11"/>
  <c r="C602" i="11"/>
  <c r="P601" i="11"/>
  <c r="O601" i="11"/>
  <c r="D601" i="11"/>
  <c r="C601" i="11"/>
  <c r="P600" i="11"/>
  <c r="O600" i="11"/>
  <c r="D600" i="11"/>
  <c r="C600" i="11"/>
  <c r="P599" i="11"/>
  <c r="O599" i="11"/>
  <c r="D599" i="11"/>
  <c r="C599" i="11"/>
  <c r="P598" i="11"/>
  <c r="O598" i="11"/>
  <c r="D598" i="11"/>
  <c r="C598" i="11"/>
  <c r="P597" i="11"/>
  <c r="O597" i="11"/>
  <c r="D597" i="11"/>
  <c r="C597" i="11"/>
  <c r="P596" i="11"/>
  <c r="O596" i="11"/>
  <c r="D596" i="11"/>
  <c r="C596" i="11"/>
  <c r="P595" i="11"/>
  <c r="O595" i="11"/>
  <c r="D595" i="11"/>
  <c r="C595" i="11"/>
  <c r="P594" i="11"/>
  <c r="O594" i="11"/>
  <c r="D594" i="11"/>
  <c r="C594" i="11"/>
  <c r="P593" i="11"/>
  <c r="O593" i="11"/>
  <c r="D593" i="11"/>
  <c r="C593" i="11"/>
  <c r="P592" i="11"/>
  <c r="O592" i="11"/>
  <c r="D592" i="11"/>
  <c r="C592" i="11"/>
  <c r="P591" i="11"/>
  <c r="O591" i="11"/>
  <c r="D591" i="11"/>
  <c r="C591" i="11"/>
  <c r="P590" i="11"/>
  <c r="O590" i="11"/>
  <c r="D590" i="11"/>
  <c r="C590" i="11"/>
  <c r="P589" i="11"/>
  <c r="O589" i="11"/>
  <c r="D589" i="11"/>
  <c r="C589" i="11"/>
  <c r="P588" i="11"/>
  <c r="O588" i="11"/>
  <c r="D588" i="11"/>
  <c r="C588" i="11"/>
  <c r="P587" i="11"/>
  <c r="O587" i="11"/>
  <c r="D587" i="11"/>
  <c r="C587" i="11"/>
  <c r="P586" i="11"/>
  <c r="O586" i="11"/>
  <c r="D586" i="11"/>
  <c r="C586" i="11"/>
  <c r="P585" i="11"/>
  <c r="O585" i="11"/>
  <c r="D585" i="11"/>
  <c r="C585" i="11"/>
  <c r="P584" i="11"/>
  <c r="O584" i="11"/>
  <c r="D584" i="11"/>
  <c r="C584" i="11"/>
  <c r="P583" i="11"/>
  <c r="O583" i="11"/>
  <c r="D583" i="11"/>
  <c r="C583" i="11"/>
  <c r="P582" i="11"/>
  <c r="O582" i="11"/>
  <c r="D582" i="11"/>
  <c r="C582" i="11"/>
  <c r="P581" i="11"/>
  <c r="O581" i="11"/>
  <c r="D581" i="11"/>
  <c r="C581" i="11"/>
  <c r="P580" i="11"/>
  <c r="O580" i="11"/>
  <c r="D580" i="11"/>
  <c r="C580" i="11"/>
  <c r="P579" i="11"/>
  <c r="O579" i="11"/>
  <c r="D579" i="11"/>
  <c r="C579" i="11"/>
  <c r="P578" i="11"/>
  <c r="O578" i="11"/>
  <c r="D578" i="11"/>
  <c r="C578" i="11"/>
  <c r="P577" i="11"/>
  <c r="O577" i="11"/>
  <c r="D577" i="11"/>
  <c r="C577" i="11"/>
  <c r="P576" i="11"/>
  <c r="O576" i="11"/>
  <c r="D576" i="11"/>
  <c r="C576" i="11"/>
  <c r="P575" i="11"/>
  <c r="O575" i="11"/>
  <c r="D575" i="11"/>
  <c r="C575" i="11"/>
  <c r="P574" i="11"/>
  <c r="O574" i="11"/>
  <c r="D574" i="11"/>
  <c r="C574" i="11"/>
  <c r="P573" i="11"/>
  <c r="O573" i="11"/>
  <c r="D573" i="11"/>
  <c r="C573" i="11"/>
  <c r="P572" i="11"/>
  <c r="O572" i="11"/>
  <c r="D572" i="11"/>
  <c r="C572" i="11"/>
  <c r="P571" i="11"/>
  <c r="O571" i="11"/>
  <c r="D571" i="11"/>
  <c r="C571" i="11"/>
  <c r="P570" i="11"/>
  <c r="O570" i="11"/>
  <c r="D570" i="11"/>
  <c r="C570" i="11"/>
  <c r="P569" i="11"/>
  <c r="O569" i="11"/>
  <c r="D569" i="11"/>
  <c r="C569" i="11"/>
  <c r="P568" i="11"/>
  <c r="O568" i="11"/>
  <c r="D568" i="11"/>
  <c r="C568" i="11"/>
  <c r="P567" i="11"/>
  <c r="O567" i="11"/>
  <c r="D567" i="11"/>
  <c r="C567" i="11"/>
  <c r="P566" i="11"/>
  <c r="O566" i="11"/>
  <c r="D566" i="11"/>
  <c r="C566" i="11"/>
  <c r="P565" i="11"/>
  <c r="O565" i="11"/>
  <c r="D565" i="11"/>
  <c r="C565" i="11"/>
  <c r="P564" i="11"/>
  <c r="O564" i="11"/>
  <c r="D564" i="11"/>
  <c r="C564" i="11"/>
  <c r="P563" i="11"/>
  <c r="O563" i="11"/>
  <c r="D563" i="11"/>
  <c r="C563" i="11"/>
  <c r="P562" i="11"/>
  <c r="O562" i="11"/>
  <c r="D562" i="11"/>
  <c r="C562" i="11"/>
  <c r="P561" i="11"/>
  <c r="O561" i="11"/>
  <c r="D561" i="11"/>
  <c r="C561" i="11"/>
  <c r="P560" i="11"/>
  <c r="O560" i="11"/>
  <c r="D560" i="11"/>
  <c r="C560" i="11"/>
  <c r="P559" i="11"/>
  <c r="O559" i="11"/>
  <c r="D559" i="11"/>
  <c r="C559" i="11"/>
  <c r="P558" i="11"/>
  <c r="O558" i="11"/>
  <c r="D558" i="11"/>
  <c r="C558" i="11"/>
  <c r="P557" i="11"/>
  <c r="O557" i="11"/>
  <c r="D557" i="11"/>
  <c r="C557" i="11"/>
  <c r="P556" i="11"/>
  <c r="O556" i="11"/>
  <c r="D556" i="11"/>
  <c r="C556" i="11"/>
  <c r="P555" i="11"/>
  <c r="O555" i="11"/>
  <c r="D555" i="11"/>
  <c r="C555" i="11"/>
  <c r="P554" i="11"/>
  <c r="O554" i="11"/>
  <c r="D554" i="11"/>
  <c r="C554" i="11"/>
  <c r="P553" i="11"/>
  <c r="O553" i="11"/>
  <c r="D553" i="11"/>
  <c r="C553" i="11"/>
  <c r="P552" i="11"/>
  <c r="O552" i="11"/>
  <c r="D552" i="11"/>
  <c r="C552" i="11"/>
  <c r="P551" i="11"/>
  <c r="O551" i="11"/>
  <c r="D551" i="11"/>
  <c r="C551" i="11"/>
  <c r="P550" i="11"/>
  <c r="O550" i="11"/>
  <c r="D550" i="11"/>
  <c r="C550" i="11"/>
  <c r="P549" i="11"/>
  <c r="O549" i="11"/>
  <c r="D549" i="11"/>
  <c r="C549" i="11"/>
  <c r="P548" i="11"/>
  <c r="O548" i="11"/>
  <c r="D548" i="11"/>
  <c r="C548" i="11"/>
  <c r="P547" i="11"/>
  <c r="O547" i="11"/>
  <c r="D547" i="11"/>
  <c r="C547" i="11"/>
  <c r="P546" i="11"/>
  <c r="O546" i="11"/>
  <c r="D546" i="11"/>
  <c r="C546" i="11"/>
  <c r="P545" i="11"/>
  <c r="O545" i="11"/>
  <c r="D545" i="11"/>
  <c r="C545" i="11"/>
  <c r="P544" i="11"/>
  <c r="O544" i="11"/>
  <c r="D544" i="11"/>
  <c r="C544" i="11"/>
  <c r="P543" i="11"/>
  <c r="O543" i="11"/>
  <c r="D543" i="11"/>
  <c r="C543" i="11"/>
  <c r="P542" i="11"/>
  <c r="O542" i="11"/>
  <c r="D542" i="11"/>
  <c r="C542" i="11"/>
  <c r="P541" i="11"/>
  <c r="O541" i="11"/>
  <c r="D541" i="11"/>
  <c r="C541" i="11"/>
  <c r="P540" i="11"/>
  <c r="O540" i="11"/>
  <c r="D540" i="11"/>
  <c r="C540" i="11"/>
  <c r="P539" i="11"/>
  <c r="O539" i="11"/>
  <c r="D539" i="11"/>
  <c r="C539" i="11"/>
  <c r="P538" i="11"/>
  <c r="O538" i="11"/>
  <c r="D538" i="11"/>
  <c r="C538" i="11"/>
  <c r="P537" i="11"/>
  <c r="O537" i="11"/>
  <c r="D537" i="11"/>
  <c r="C537" i="11"/>
  <c r="P536" i="11"/>
  <c r="O536" i="11"/>
  <c r="D536" i="11"/>
  <c r="C536" i="11"/>
  <c r="P535" i="11"/>
  <c r="O535" i="11"/>
  <c r="D535" i="11"/>
  <c r="C535" i="11"/>
  <c r="P534" i="11"/>
  <c r="O534" i="11"/>
  <c r="D534" i="11"/>
  <c r="C534" i="11"/>
  <c r="P533" i="11"/>
  <c r="O533" i="11"/>
  <c r="D533" i="11"/>
  <c r="C533" i="11"/>
  <c r="P532" i="11"/>
  <c r="O532" i="11"/>
  <c r="D532" i="11"/>
  <c r="C532" i="11"/>
  <c r="P531" i="11"/>
  <c r="O531" i="11"/>
  <c r="D531" i="11"/>
  <c r="C531" i="11"/>
  <c r="P530" i="11"/>
  <c r="O530" i="11"/>
  <c r="D530" i="11"/>
  <c r="C530" i="11"/>
  <c r="P529" i="11"/>
  <c r="O529" i="11"/>
  <c r="D529" i="11"/>
  <c r="C529" i="11"/>
  <c r="P528" i="11"/>
  <c r="O528" i="11"/>
  <c r="D528" i="11"/>
  <c r="C528" i="11"/>
  <c r="P527" i="11"/>
  <c r="O527" i="11"/>
  <c r="D527" i="11"/>
  <c r="C527" i="11"/>
  <c r="P526" i="11"/>
  <c r="O526" i="11"/>
  <c r="D526" i="11"/>
  <c r="C526" i="11"/>
  <c r="P525" i="11"/>
  <c r="O525" i="11"/>
  <c r="D525" i="11"/>
  <c r="C525" i="11"/>
  <c r="P524" i="11"/>
  <c r="O524" i="11"/>
  <c r="D524" i="11"/>
  <c r="C524" i="11"/>
  <c r="P523" i="11"/>
  <c r="O523" i="11"/>
  <c r="D523" i="11"/>
  <c r="C523" i="11"/>
  <c r="P522" i="11"/>
  <c r="O522" i="11"/>
  <c r="D522" i="11"/>
  <c r="C522" i="11"/>
  <c r="P521" i="11"/>
  <c r="O521" i="11"/>
  <c r="D521" i="11"/>
  <c r="C521" i="11"/>
  <c r="P520" i="11"/>
  <c r="O520" i="11"/>
  <c r="D520" i="11"/>
  <c r="C520" i="11"/>
  <c r="P519" i="11"/>
  <c r="O519" i="11"/>
  <c r="D519" i="11"/>
  <c r="C519" i="11"/>
  <c r="P518" i="11"/>
  <c r="O518" i="11"/>
  <c r="D518" i="11"/>
  <c r="C518" i="11"/>
  <c r="P517" i="11"/>
  <c r="O517" i="11"/>
  <c r="D517" i="11"/>
  <c r="C517" i="11"/>
  <c r="P516" i="11"/>
  <c r="O516" i="11"/>
  <c r="D516" i="11"/>
  <c r="C516" i="11"/>
  <c r="P515" i="11"/>
  <c r="O515" i="11"/>
  <c r="D515" i="11"/>
  <c r="C515" i="11"/>
  <c r="P514" i="11"/>
  <c r="O514" i="11"/>
  <c r="D514" i="11"/>
  <c r="C514" i="11"/>
  <c r="P513" i="11"/>
  <c r="O513" i="11"/>
  <c r="D513" i="11"/>
  <c r="C513" i="11"/>
  <c r="P512" i="11"/>
  <c r="O512" i="11"/>
  <c r="D512" i="11"/>
  <c r="C512" i="11"/>
  <c r="P511" i="11"/>
  <c r="O511" i="11"/>
  <c r="D511" i="11"/>
  <c r="C511" i="11"/>
  <c r="P510" i="11"/>
  <c r="O510" i="11"/>
  <c r="D510" i="11"/>
  <c r="C510" i="11"/>
  <c r="P509" i="11"/>
  <c r="O509" i="11"/>
  <c r="D509" i="11"/>
  <c r="C509" i="11"/>
  <c r="P508" i="11"/>
  <c r="O508" i="11"/>
  <c r="D508" i="11"/>
  <c r="C508" i="11"/>
  <c r="P507" i="11"/>
  <c r="O507" i="11"/>
  <c r="D507" i="11"/>
  <c r="C507" i="11"/>
  <c r="P506" i="11"/>
  <c r="O506" i="11"/>
  <c r="D506" i="11"/>
  <c r="C506" i="11"/>
  <c r="P505" i="11"/>
  <c r="O505" i="11"/>
  <c r="D505" i="11"/>
  <c r="C505" i="11"/>
  <c r="P504" i="11"/>
  <c r="O504" i="11"/>
  <c r="D504" i="11"/>
  <c r="C504" i="11"/>
  <c r="P503" i="11"/>
  <c r="O503" i="11"/>
  <c r="D503" i="11"/>
  <c r="C503" i="11"/>
  <c r="P502" i="11"/>
  <c r="O502" i="11"/>
  <c r="D502" i="11"/>
  <c r="C502" i="11"/>
  <c r="P501" i="11"/>
  <c r="O501" i="11"/>
  <c r="D501" i="11"/>
  <c r="C501" i="11"/>
  <c r="P500" i="11"/>
  <c r="O500" i="11"/>
  <c r="D500" i="11"/>
  <c r="C500" i="11"/>
  <c r="P499" i="11"/>
  <c r="O499" i="11"/>
  <c r="D499" i="11"/>
  <c r="C499" i="11"/>
  <c r="P498" i="11"/>
  <c r="O498" i="11"/>
  <c r="D498" i="11"/>
  <c r="C498" i="11"/>
  <c r="P497" i="11"/>
  <c r="O497" i="11"/>
  <c r="D497" i="11"/>
  <c r="C497" i="11"/>
  <c r="P496" i="11"/>
  <c r="O496" i="11"/>
  <c r="D496" i="11"/>
  <c r="C496" i="11"/>
  <c r="P495" i="11"/>
  <c r="O495" i="11"/>
  <c r="D495" i="11"/>
  <c r="C495" i="11"/>
  <c r="P494" i="11"/>
  <c r="O494" i="11"/>
  <c r="D494" i="11"/>
  <c r="C494" i="11"/>
  <c r="P493" i="11"/>
  <c r="O493" i="11"/>
  <c r="D493" i="11"/>
  <c r="C493" i="11"/>
  <c r="P492" i="11"/>
  <c r="O492" i="11"/>
  <c r="D492" i="11"/>
  <c r="C492" i="11"/>
  <c r="P491" i="11"/>
  <c r="O491" i="11"/>
  <c r="D491" i="11"/>
  <c r="C491" i="11"/>
  <c r="P490" i="11"/>
  <c r="O490" i="11"/>
  <c r="D490" i="11"/>
  <c r="C490" i="11"/>
  <c r="P489" i="11"/>
  <c r="O489" i="11"/>
  <c r="D489" i="11"/>
  <c r="C489" i="11"/>
  <c r="P488" i="11"/>
  <c r="O488" i="11"/>
  <c r="D488" i="11"/>
  <c r="C488" i="11"/>
  <c r="P487" i="11"/>
  <c r="O487" i="11"/>
  <c r="D487" i="11"/>
  <c r="C487" i="11"/>
  <c r="P486" i="11"/>
  <c r="O486" i="11"/>
  <c r="D486" i="11"/>
  <c r="C486" i="11"/>
  <c r="P485" i="11"/>
  <c r="O485" i="11"/>
  <c r="D485" i="11"/>
  <c r="C485" i="11"/>
  <c r="P484" i="11"/>
  <c r="O484" i="11"/>
  <c r="D484" i="11"/>
  <c r="C484" i="11"/>
  <c r="P483" i="11"/>
  <c r="O483" i="11"/>
  <c r="D483" i="11"/>
  <c r="C483" i="11"/>
  <c r="P482" i="11"/>
  <c r="O482" i="11"/>
  <c r="D482" i="11"/>
  <c r="C482" i="11"/>
  <c r="P481" i="11"/>
  <c r="O481" i="11"/>
  <c r="D481" i="11"/>
  <c r="C481" i="11"/>
  <c r="P480" i="11"/>
  <c r="O480" i="11"/>
  <c r="D480" i="11"/>
  <c r="C480" i="11"/>
  <c r="P479" i="11"/>
  <c r="O479" i="11"/>
  <c r="D479" i="11"/>
  <c r="C479" i="11"/>
  <c r="P478" i="11"/>
  <c r="O478" i="11"/>
  <c r="D478" i="11"/>
  <c r="C478" i="11"/>
  <c r="P477" i="11"/>
  <c r="O477" i="11"/>
  <c r="D477" i="11"/>
  <c r="C477" i="11"/>
  <c r="P476" i="11"/>
  <c r="O476" i="11"/>
  <c r="D476" i="11"/>
  <c r="C476" i="11"/>
  <c r="P475" i="11"/>
  <c r="O475" i="11"/>
  <c r="D475" i="11"/>
  <c r="C475" i="11"/>
  <c r="P474" i="11"/>
  <c r="O474" i="11"/>
  <c r="D474" i="11"/>
  <c r="C474" i="11"/>
  <c r="P473" i="11"/>
  <c r="O473" i="11"/>
  <c r="D473" i="11"/>
  <c r="C473" i="11"/>
  <c r="P472" i="11"/>
  <c r="O472" i="11"/>
  <c r="D472" i="11"/>
  <c r="C472" i="11"/>
  <c r="P471" i="11"/>
  <c r="O471" i="11"/>
  <c r="D471" i="11"/>
  <c r="C471" i="11"/>
  <c r="P470" i="11"/>
  <c r="O470" i="11"/>
  <c r="D470" i="11"/>
  <c r="C470" i="11"/>
  <c r="P469" i="11"/>
  <c r="O469" i="11"/>
  <c r="D469" i="11"/>
  <c r="C469" i="11"/>
  <c r="P468" i="11"/>
  <c r="O468" i="11"/>
  <c r="D468" i="11"/>
  <c r="C468" i="11"/>
  <c r="P467" i="11"/>
  <c r="O467" i="11"/>
  <c r="D467" i="11"/>
  <c r="C467" i="11"/>
  <c r="P466" i="11"/>
  <c r="O466" i="11"/>
  <c r="D466" i="11"/>
  <c r="C466" i="11"/>
  <c r="P465" i="11"/>
  <c r="O465" i="11"/>
  <c r="D465" i="11"/>
  <c r="C465" i="11"/>
  <c r="P464" i="11"/>
  <c r="O464" i="11"/>
  <c r="D464" i="11"/>
  <c r="C464" i="11"/>
  <c r="P463" i="11"/>
  <c r="O463" i="11"/>
  <c r="D463" i="11"/>
  <c r="C463" i="11"/>
  <c r="P462" i="11"/>
  <c r="O462" i="11"/>
  <c r="D462" i="11"/>
  <c r="C462" i="11"/>
  <c r="P461" i="11"/>
  <c r="O461" i="11"/>
  <c r="D461" i="11"/>
  <c r="C461" i="11"/>
  <c r="P460" i="11"/>
  <c r="O460" i="11"/>
  <c r="D460" i="11"/>
  <c r="C460" i="11"/>
  <c r="P459" i="11"/>
  <c r="O459" i="11"/>
  <c r="D459" i="11"/>
  <c r="C459" i="11"/>
  <c r="P458" i="11"/>
  <c r="O458" i="11"/>
  <c r="D458" i="11"/>
  <c r="C458" i="11"/>
  <c r="P457" i="11"/>
  <c r="O457" i="11"/>
  <c r="D457" i="11"/>
  <c r="C457" i="11"/>
  <c r="P456" i="11"/>
  <c r="O456" i="11"/>
  <c r="D456" i="11"/>
  <c r="C456" i="11"/>
  <c r="P455" i="11"/>
  <c r="O455" i="11"/>
  <c r="D455" i="11"/>
  <c r="C455" i="11"/>
  <c r="P454" i="11"/>
  <c r="O454" i="11"/>
  <c r="D454" i="11"/>
  <c r="C454" i="11"/>
  <c r="P453" i="11"/>
  <c r="O453" i="11"/>
  <c r="D453" i="11"/>
  <c r="C453" i="11"/>
  <c r="P452" i="11"/>
  <c r="O452" i="11"/>
  <c r="D452" i="11"/>
  <c r="C452" i="11"/>
  <c r="P451" i="11"/>
  <c r="O451" i="11"/>
  <c r="D451" i="11"/>
  <c r="C451" i="11"/>
  <c r="P450" i="11"/>
  <c r="O450" i="11"/>
  <c r="D450" i="11"/>
  <c r="C450" i="11"/>
  <c r="P449" i="11"/>
  <c r="O449" i="11"/>
  <c r="D449" i="11"/>
  <c r="C449" i="11"/>
  <c r="P448" i="11"/>
  <c r="O448" i="11"/>
  <c r="D448" i="11"/>
  <c r="C448" i="11"/>
  <c r="P447" i="11"/>
  <c r="O447" i="11"/>
  <c r="D447" i="11"/>
  <c r="C447" i="11"/>
  <c r="P446" i="11"/>
  <c r="O446" i="11"/>
  <c r="D446" i="11"/>
  <c r="C446" i="11"/>
  <c r="P445" i="11"/>
  <c r="O445" i="11"/>
  <c r="D445" i="11"/>
  <c r="C445" i="11"/>
  <c r="P444" i="11"/>
  <c r="O444" i="11"/>
  <c r="D444" i="11"/>
  <c r="C444" i="11"/>
  <c r="P443" i="11"/>
  <c r="O443" i="11"/>
  <c r="D443" i="11"/>
  <c r="C443" i="11"/>
  <c r="P442" i="11"/>
  <c r="O442" i="11"/>
  <c r="D442" i="11"/>
  <c r="C442" i="11"/>
  <c r="P441" i="11"/>
  <c r="O441" i="11"/>
  <c r="D441" i="11"/>
  <c r="C441" i="11"/>
  <c r="P440" i="11"/>
  <c r="O440" i="11"/>
  <c r="D440" i="11"/>
  <c r="C440" i="11"/>
  <c r="P439" i="11"/>
  <c r="O439" i="11"/>
  <c r="D439" i="11"/>
  <c r="C439" i="11"/>
  <c r="P438" i="11"/>
  <c r="O438" i="11"/>
  <c r="D438" i="11"/>
  <c r="C438" i="11"/>
  <c r="P437" i="11"/>
  <c r="O437" i="11"/>
  <c r="D437" i="11"/>
  <c r="C437" i="11"/>
  <c r="P436" i="11"/>
  <c r="O436" i="11"/>
  <c r="D436" i="11"/>
  <c r="C436" i="11"/>
  <c r="P435" i="11"/>
  <c r="O435" i="11"/>
  <c r="D435" i="11"/>
  <c r="C435" i="11"/>
  <c r="P434" i="11"/>
  <c r="O434" i="11"/>
  <c r="D434" i="11"/>
  <c r="C434" i="11"/>
  <c r="P433" i="11"/>
  <c r="O433" i="11"/>
  <c r="D433" i="11"/>
  <c r="C433" i="11"/>
  <c r="P432" i="11"/>
  <c r="O432" i="11"/>
  <c r="D432" i="11"/>
  <c r="C432" i="11"/>
  <c r="P431" i="11"/>
  <c r="O431" i="11"/>
  <c r="D431" i="11"/>
  <c r="C431" i="11"/>
  <c r="P430" i="11"/>
  <c r="O430" i="11"/>
  <c r="D430" i="11"/>
  <c r="C430" i="11"/>
  <c r="P429" i="11"/>
  <c r="O429" i="11"/>
  <c r="D429" i="11"/>
  <c r="C429" i="11"/>
  <c r="P428" i="11"/>
  <c r="O428" i="11"/>
  <c r="D428" i="11"/>
  <c r="C428" i="11"/>
  <c r="P427" i="11"/>
  <c r="O427" i="11"/>
  <c r="D427" i="11"/>
  <c r="C427" i="11"/>
  <c r="P426" i="11"/>
  <c r="O426" i="11"/>
  <c r="D426" i="11"/>
  <c r="C426" i="11"/>
  <c r="P425" i="11"/>
  <c r="O425" i="11"/>
  <c r="D425" i="11"/>
  <c r="C425" i="11"/>
  <c r="P424" i="11"/>
  <c r="O424" i="11"/>
  <c r="D424" i="11"/>
  <c r="C424" i="11"/>
  <c r="P423" i="11"/>
  <c r="O423" i="11"/>
  <c r="D423" i="11"/>
  <c r="C423" i="11"/>
  <c r="P422" i="11"/>
  <c r="O422" i="11"/>
  <c r="D422" i="11"/>
  <c r="C422" i="11"/>
  <c r="P421" i="11"/>
  <c r="O421" i="11"/>
  <c r="D421" i="11"/>
  <c r="C421" i="11"/>
  <c r="P420" i="11"/>
  <c r="O420" i="11"/>
  <c r="D420" i="11"/>
  <c r="C420" i="11"/>
  <c r="P419" i="11"/>
  <c r="O419" i="11"/>
  <c r="D419" i="11"/>
  <c r="C419" i="11"/>
  <c r="P418" i="11"/>
  <c r="O418" i="11"/>
  <c r="D418" i="11"/>
  <c r="C418" i="11"/>
  <c r="P417" i="11"/>
  <c r="O417" i="11"/>
  <c r="D417" i="11"/>
  <c r="C417" i="11"/>
  <c r="P416" i="11"/>
  <c r="O416" i="11"/>
  <c r="D416" i="11"/>
  <c r="C416" i="11"/>
  <c r="P415" i="11"/>
  <c r="O415" i="11"/>
  <c r="D415" i="11"/>
  <c r="C415" i="11"/>
  <c r="P414" i="11"/>
  <c r="O414" i="11"/>
  <c r="D414" i="11"/>
  <c r="C414" i="11"/>
  <c r="P413" i="11"/>
  <c r="O413" i="11"/>
  <c r="D413" i="11"/>
  <c r="C413" i="11"/>
  <c r="P412" i="11"/>
  <c r="O412" i="11"/>
  <c r="D412" i="11"/>
  <c r="C412" i="11"/>
  <c r="P411" i="11"/>
  <c r="O411" i="11"/>
  <c r="D411" i="11"/>
  <c r="C411" i="11"/>
  <c r="P410" i="11"/>
  <c r="O410" i="11"/>
  <c r="D410" i="11"/>
  <c r="C410" i="11"/>
  <c r="P409" i="11"/>
  <c r="O409" i="11"/>
  <c r="D409" i="11"/>
  <c r="C409" i="11"/>
  <c r="P408" i="11"/>
  <c r="O408" i="11"/>
  <c r="D408" i="11"/>
  <c r="C408" i="11"/>
  <c r="P407" i="11"/>
  <c r="O407" i="11"/>
  <c r="D407" i="11"/>
  <c r="C407" i="11"/>
  <c r="P406" i="11"/>
  <c r="O406" i="11"/>
  <c r="D406" i="11"/>
  <c r="C406" i="11"/>
  <c r="P405" i="11"/>
  <c r="O405" i="11"/>
  <c r="D405" i="11"/>
  <c r="C405" i="11"/>
  <c r="P404" i="11"/>
  <c r="O404" i="11"/>
  <c r="D404" i="11"/>
  <c r="C404" i="11"/>
  <c r="P403" i="11"/>
  <c r="O403" i="11"/>
  <c r="D403" i="11"/>
  <c r="C403" i="11"/>
  <c r="P402" i="11"/>
  <c r="O402" i="11"/>
  <c r="D402" i="11"/>
  <c r="C402" i="11"/>
  <c r="P401" i="11"/>
  <c r="O401" i="11"/>
  <c r="D401" i="11"/>
  <c r="C401" i="11"/>
  <c r="P400" i="11"/>
  <c r="O400" i="11"/>
  <c r="D400" i="11"/>
  <c r="C400" i="11"/>
  <c r="P399" i="11"/>
  <c r="O399" i="11"/>
  <c r="D399" i="11"/>
  <c r="C399" i="11"/>
  <c r="P398" i="11"/>
  <c r="O398" i="11"/>
  <c r="D398" i="11"/>
  <c r="C398" i="11"/>
  <c r="P397" i="11"/>
  <c r="O397" i="11"/>
  <c r="D397" i="11"/>
  <c r="C397" i="11"/>
  <c r="P396" i="11"/>
  <c r="O396" i="11"/>
  <c r="D396" i="11"/>
  <c r="C396" i="11"/>
  <c r="P395" i="11"/>
  <c r="O395" i="11"/>
  <c r="D395" i="11"/>
  <c r="C395" i="11"/>
  <c r="P394" i="11"/>
  <c r="O394" i="11"/>
  <c r="D394" i="11"/>
  <c r="C394" i="11"/>
  <c r="P393" i="11"/>
  <c r="O393" i="11"/>
  <c r="D393" i="11"/>
  <c r="C393" i="11"/>
  <c r="P392" i="11"/>
  <c r="O392" i="11"/>
  <c r="D392" i="11"/>
  <c r="C392" i="11"/>
  <c r="P391" i="11"/>
  <c r="O391" i="11"/>
  <c r="D391" i="11"/>
  <c r="C391" i="11"/>
  <c r="P390" i="11"/>
  <c r="O390" i="11"/>
  <c r="D390" i="11"/>
  <c r="C390" i="11"/>
  <c r="P389" i="11"/>
  <c r="O389" i="11"/>
  <c r="D389" i="11"/>
  <c r="C389" i="11"/>
  <c r="P388" i="11"/>
  <c r="O388" i="11"/>
  <c r="D388" i="11"/>
  <c r="C388" i="11"/>
  <c r="P387" i="11"/>
  <c r="O387" i="11"/>
  <c r="D387" i="11"/>
  <c r="C387" i="11"/>
  <c r="P386" i="11"/>
  <c r="O386" i="11"/>
  <c r="D386" i="11"/>
  <c r="C386" i="11"/>
  <c r="P385" i="11"/>
  <c r="O385" i="11"/>
  <c r="D385" i="11"/>
  <c r="C385" i="11"/>
  <c r="P384" i="11"/>
  <c r="O384" i="11"/>
  <c r="D384" i="11"/>
  <c r="C384" i="11"/>
  <c r="P383" i="11"/>
  <c r="O383" i="11"/>
  <c r="D383" i="11"/>
  <c r="C383" i="11"/>
  <c r="P382" i="11"/>
  <c r="O382" i="11"/>
  <c r="D382" i="11"/>
  <c r="C382" i="11"/>
  <c r="P381" i="11"/>
  <c r="O381" i="11"/>
  <c r="D381" i="11"/>
  <c r="C381" i="11"/>
  <c r="P380" i="11"/>
  <c r="O380" i="11"/>
  <c r="D380" i="11"/>
  <c r="C380" i="11"/>
  <c r="P379" i="11"/>
  <c r="O379" i="11"/>
  <c r="D379" i="11"/>
  <c r="C379" i="11"/>
  <c r="P378" i="11"/>
  <c r="O378" i="11"/>
  <c r="D378" i="11"/>
  <c r="C378" i="11"/>
  <c r="P377" i="11"/>
  <c r="O377" i="11"/>
  <c r="D377" i="11"/>
  <c r="C377" i="11"/>
  <c r="P376" i="11"/>
  <c r="O376" i="11"/>
  <c r="D376" i="11"/>
  <c r="C376" i="11"/>
  <c r="P375" i="11"/>
  <c r="O375" i="11"/>
  <c r="D375" i="11"/>
  <c r="C375" i="11"/>
  <c r="P374" i="11"/>
  <c r="O374" i="11"/>
  <c r="D374" i="11"/>
  <c r="C374" i="11"/>
  <c r="P373" i="11"/>
  <c r="O373" i="11"/>
  <c r="D373" i="11"/>
  <c r="C373" i="11"/>
  <c r="P372" i="11"/>
  <c r="O372" i="11"/>
  <c r="D372" i="11"/>
  <c r="C372" i="11"/>
  <c r="P371" i="11"/>
  <c r="O371" i="11"/>
  <c r="D371" i="11"/>
  <c r="C371" i="11"/>
  <c r="P370" i="11"/>
  <c r="O370" i="11"/>
  <c r="D370" i="11"/>
  <c r="C370" i="11"/>
  <c r="P369" i="11"/>
  <c r="O369" i="11"/>
  <c r="D369" i="11"/>
  <c r="C369" i="11"/>
  <c r="P368" i="11"/>
  <c r="O368" i="11"/>
  <c r="D368" i="11"/>
  <c r="C368" i="11"/>
  <c r="P367" i="11"/>
  <c r="O367" i="11"/>
  <c r="D367" i="11"/>
  <c r="C367" i="11"/>
  <c r="P366" i="11"/>
  <c r="O366" i="11"/>
  <c r="D366" i="11"/>
  <c r="C366" i="11"/>
  <c r="P365" i="11"/>
  <c r="O365" i="11"/>
  <c r="D365" i="11"/>
  <c r="C365" i="11"/>
  <c r="P364" i="11"/>
  <c r="O364" i="11"/>
  <c r="D364" i="11"/>
  <c r="C364" i="11"/>
  <c r="P363" i="11"/>
  <c r="O363" i="11"/>
  <c r="D363" i="11"/>
  <c r="C363" i="11"/>
  <c r="P362" i="11"/>
  <c r="O362" i="11"/>
  <c r="D362" i="11"/>
  <c r="C362" i="11"/>
  <c r="P361" i="11"/>
  <c r="O361" i="11"/>
  <c r="D361" i="11"/>
  <c r="C361" i="11"/>
  <c r="P360" i="11"/>
  <c r="O360" i="11"/>
  <c r="D360" i="11"/>
  <c r="C360" i="11"/>
  <c r="P359" i="11"/>
  <c r="O359" i="11"/>
  <c r="D359" i="11"/>
  <c r="C359" i="11"/>
  <c r="P358" i="11"/>
  <c r="O358" i="11"/>
  <c r="D358" i="11"/>
  <c r="C358" i="11"/>
  <c r="P357" i="11"/>
  <c r="O357" i="11"/>
  <c r="D357" i="11"/>
  <c r="C357" i="11"/>
  <c r="P356" i="11"/>
  <c r="O356" i="11"/>
  <c r="D356" i="11"/>
  <c r="C356" i="11"/>
  <c r="P355" i="11"/>
  <c r="O355" i="11"/>
  <c r="D355" i="11"/>
  <c r="C355" i="11"/>
  <c r="P354" i="11"/>
  <c r="O354" i="11"/>
  <c r="D354" i="11"/>
  <c r="C354" i="11"/>
  <c r="P353" i="11"/>
  <c r="O353" i="11"/>
  <c r="D353" i="11"/>
  <c r="C353" i="11"/>
  <c r="P352" i="11"/>
  <c r="O352" i="11"/>
  <c r="D352" i="11"/>
  <c r="C352" i="11"/>
  <c r="P351" i="11"/>
  <c r="O351" i="11"/>
  <c r="D351" i="11"/>
  <c r="C351" i="11"/>
  <c r="P350" i="11"/>
  <c r="O350" i="11"/>
  <c r="D350" i="11"/>
  <c r="C350" i="11"/>
  <c r="P349" i="11"/>
  <c r="O349" i="11"/>
  <c r="D349" i="11"/>
  <c r="C349" i="11"/>
  <c r="P348" i="11"/>
  <c r="O348" i="11"/>
  <c r="D348" i="11"/>
  <c r="C348" i="11"/>
  <c r="P347" i="11"/>
  <c r="O347" i="11"/>
  <c r="D347" i="11"/>
  <c r="C347" i="11"/>
  <c r="P346" i="11"/>
  <c r="O346" i="11"/>
  <c r="D346" i="11"/>
  <c r="C346" i="11"/>
  <c r="P345" i="11"/>
  <c r="O345" i="11"/>
  <c r="D345" i="11"/>
  <c r="C345" i="11"/>
  <c r="P344" i="11"/>
  <c r="O344" i="11"/>
  <c r="D344" i="11"/>
  <c r="C344" i="11"/>
  <c r="P343" i="11"/>
  <c r="O343" i="11"/>
  <c r="D343" i="11"/>
  <c r="C343" i="11"/>
  <c r="P342" i="11"/>
  <c r="O342" i="11"/>
  <c r="D342" i="11"/>
  <c r="C342" i="11"/>
  <c r="P341" i="11"/>
  <c r="O341" i="11"/>
  <c r="D341" i="11"/>
  <c r="C341" i="11"/>
  <c r="P340" i="11"/>
  <c r="O340" i="11"/>
  <c r="D340" i="11"/>
  <c r="C340" i="11"/>
  <c r="P339" i="11"/>
  <c r="O339" i="11"/>
  <c r="D339" i="11"/>
  <c r="C339" i="11"/>
  <c r="P338" i="11"/>
  <c r="O338" i="11"/>
  <c r="D338" i="11"/>
  <c r="C338" i="11"/>
  <c r="P337" i="11"/>
  <c r="O337" i="11"/>
  <c r="D337" i="11"/>
  <c r="C337" i="11"/>
  <c r="P336" i="11"/>
  <c r="O336" i="11"/>
  <c r="D336" i="11"/>
  <c r="C336" i="11"/>
  <c r="P335" i="11"/>
  <c r="O335" i="11"/>
  <c r="D335" i="11"/>
  <c r="C335" i="11"/>
  <c r="P334" i="11"/>
  <c r="O334" i="11"/>
  <c r="D334" i="11"/>
  <c r="C334" i="11"/>
  <c r="P333" i="11"/>
  <c r="O333" i="11"/>
  <c r="D333" i="11"/>
  <c r="C333" i="11"/>
  <c r="P332" i="11"/>
  <c r="O332" i="11"/>
  <c r="D332" i="11"/>
  <c r="C332" i="11"/>
  <c r="P331" i="11"/>
  <c r="O331" i="11"/>
  <c r="D331" i="11"/>
  <c r="C331" i="11"/>
  <c r="P330" i="11"/>
  <c r="O330" i="11"/>
  <c r="D330" i="11"/>
  <c r="C330" i="11"/>
  <c r="P329" i="11"/>
  <c r="O329" i="11"/>
  <c r="D329" i="11"/>
  <c r="C329" i="11"/>
  <c r="P328" i="11"/>
  <c r="O328" i="11"/>
  <c r="D328" i="11"/>
  <c r="C328" i="11"/>
  <c r="P327" i="11"/>
  <c r="O327" i="11"/>
  <c r="D327" i="11"/>
  <c r="C327" i="11"/>
  <c r="P326" i="11"/>
  <c r="O326" i="11"/>
  <c r="D326" i="11"/>
  <c r="C326" i="11"/>
  <c r="P325" i="11"/>
  <c r="O325" i="11"/>
  <c r="D325" i="11"/>
  <c r="C325" i="11"/>
  <c r="P324" i="11"/>
  <c r="O324" i="11"/>
  <c r="D324" i="11"/>
  <c r="C324" i="11"/>
  <c r="P323" i="11"/>
  <c r="O323" i="11"/>
  <c r="D323" i="11"/>
  <c r="C323" i="11"/>
  <c r="P322" i="11"/>
  <c r="O322" i="11"/>
  <c r="D322" i="11"/>
  <c r="C322" i="11"/>
  <c r="P321" i="11"/>
  <c r="O321" i="11"/>
  <c r="D321" i="11"/>
  <c r="C321" i="11"/>
  <c r="P320" i="11"/>
  <c r="O320" i="11"/>
  <c r="D320" i="11"/>
  <c r="C320" i="11"/>
  <c r="P319" i="11"/>
  <c r="O319" i="11"/>
  <c r="D319" i="11"/>
  <c r="C319" i="11"/>
  <c r="P318" i="11"/>
  <c r="O318" i="11"/>
  <c r="D318" i="11"/>
  <c r="C318" i="11"/>
  <c r="P317" i="11"/>
  <c r="O317" i="11"/>
  <c r="D317" i="11"/>
  <c r="C317" i="11"/>
  <c r="P316" i="11"/>
  <c r="O316" i="11"/>
  <c r="D316" i="11"/>
  <c r="C316" i="11"/>
  <c r="P315" i="11"/>
  <c r="O315" i="11"/>
  <c r="D315" i="11"/>
  <c r="C315" i="11"/>
  <c r="P314" i="11"/>
  <c r="O314" i="11"/>
  <c r="D314" i="11"/>
  <c r="C314" i="11"/>
  <c r="P313" i="11"/>
  <c r="O313" i="11"/>
  <c r="D313" i="11"/>
  <c r="C313" i="11"/>
  <c r="P312" i="11"/>
  <c r="O312" i="11"/>
  <c r="D312" i="11"/>
  <c r="C312" i="11"/>
  <c r="P311" i="11"/>
  <c r="O311" i="11"/>
  <c r="D311" i="11"/>
  <c r="C311" i="11"/>
  <c r="P310" i="11"/>
  <c r="O310" i="11"/>
  <c r="D310" i="11"/>
  <c r="C310" i="11"/>
  <c r="P309" i="11"/>
  <c r="O309" i="11"/>
  <c r="D309" i="11"/>
  <c r="C309" i="11"/>
  <c r="P308" i="11"/>
  <c r="O308" i="11"/>
  <c r="D308" i="11"/>
  <c r="C308" i="11"/>
  <c r="P307" i="11"/>
  <c r="O307" i="11"/>
  <c r="D307" i="11"/>
  <c r="C307" i="11"/>
  <c r="P306" i="11"/>
  <c r="O306" i="11"/>
  <c r="D306" i="11"/>
  <c r="C306" i="11"/>
  <c r="P305" i="11"/>
  <c r="O305" i="11"/>
  <c r="D305" i="11"/>
  <c r="C305" i="11"/>
  <c r="P304" i="11"/>
  <c r="O304" i="11"/>
  <c r="D304" i="11"/>
  <c r="C304" i="11"/>
  <c r="P303" i="11"/>
  <c r="O303" i="11"/>
  <c r="D303" i="11"/>
  <c r="C303" i="11"/>
  <c r="P302" i="11"/>
  <c r="O302" i="11"/>
  <c r="D302" i="11"/>
  <c r="C302" i="11"/>
  <c r="P301" i="11"/>
  <c r="O301" i="11"/>
  <c r="D301" i="11"/>
  <c r="C301" i="11"/>
  <c r="P300" i="11"/>
  <c r="O300" i="11"/>
  <c r="D300" i="11"/>
  <c r="C300" i="11"/>
  <c r="P299" i="11"/>
  <c r="O299" i="11"/>
  <c r="D299" i="11"/>
  <c r="C299" i="11"/>
  <c r="P298" i="11"/>
  <c r="O298" i="11"/>
  <c r="D298" i="11"/>
  <c r="C298" i="11"/>
  <c r="P297" i="11"/>
  <c r="O297" i="11"/>
  <c r="D297" i="11"/>
  <c r="C297" i="11"/>
  <c r="P296" i="11"/>
  <c r="O296" i="11"/>
  <c r="D296" i="11"/>
  <c r="C296" i="11"/>
  <c r="P295" i="11"/>
  <c r="O295" i="11"/>
  <c r="D295" i="11"/>
  <c r="C295" i="11"/>
  <c r="P294" i="11"/>
  <c r="O294" i="11"/>
  <c r="D294" i="11"/>
  <c r="C294" i="11"/>
  <c r="P293" i="11"/>
  <c r="O293" i="11"/>
  <c r="D293" i="11"/>
  <c r="C293" i="11"/>
  <c r="P292" i="11"/>
  <c r="O292" i="11"/>
  <c r="D292" i="11"/>
  <c r="C292" i="11"/>
  <c r="P291" i="11"/>
  <c r="O291" i="11"/>
  <c r="D291" i="11"/>
  <c r="C291" i="11"/>
  <c r="P290" i="11"/>
  <c r="O290" i="11"/>
  <c r="D290" i="11"/>
  <c r="C290" i="11"/>
  <c r="P289" i="11"/>
  <c r="O289" i="11"/>
  <c r="D289" i="11"/>
  <c r="C289" i="11"/>
  <c r="P288" i="11"/>
  <c r="O288" i="11"/>
  <c r="D288" i="11"/>
  <c r="C288" i="11"/>
  <c r="P287" i="11"/>
  <c r="O287" i="11"/>
  <c r="D287" i="11"/>
  <c r="C287" i="11"/>
  <c r="P286" i="11"/>
  <c r="O286" i="11"/>
  <c r="D286" i="11"/>
  <c r="C286" i="11"/>
  <c r="P285" i="11"/>
  <c r="O285" i="11"/>
  <c r="D285" i="11"/>
  <c r="C285" i="11"/>
  <c r="P284" i="11"/>
  <c r="O284" i="11"/>
  <c r="D284" i="11"/>
  <c r="C284" i="11"/>
  <c r="P283" i="11"/>
  <c r="O283" i="11"/>
  <c r="D283" i="11"/>
  <c r="C283" i="11"/>
  <c r="P282" i="11"/>
  <c r="O282" i="11"/>
  <c r="D282" i="11"/>
  <c r="C282" i="11"/>
  <c r="P281" i="11"/>
  <c r="O281" i="11"/>
  <c r="D281" i="11"/>
  <c r="C281" i="11"/>
  <c r="P280" i="11"/>
  <c r="O280" i="11"/>
  <c r="D280" i="11"/>
  <c r="C280" i="11"/>
  <c r="P279" i="11"/>
  <c r="O279" i="11"/>
  <c r="D279" i="11"/>
  <c r="C279" i="11"/>
  <c r="P278" i="11"/>
  <c r="O278" i="11"/>
  <c r="D278" i="11"/>
  <c r="C278" i="11"/>
  <c r="P277" i="11"/>
  <c r="O277" i="11"/>
  <c r="D277" i="11"/>
  <c r="C277" i="11"/>
  <c r="P276" i="11"/>
  <c r="O276" i="11"/>
  <c r="D276" i="11"/>
  <c r="C276" i="11"/>
  <c r="P275" i="11"/>
  <c r="O275" i="11"/>
  <c r="D275" i="11"/>
  <c r="C275" i="11"/>
  <c r="P274" i="11"/>
  <c r="O274" i="11"/>
  <c r="D274" i="11"/>
  <c r="C274" i="11"/>
  <c r="P273" i="11"/>
  <c r="O273" i="11"/>
  <c r="D273" i="11"/>
  <c r="C273" i="11"/>
  <c r="P272" i="11"/>
  <c r="O272" i="11"/>
  <c r="D272" i="11"/>
  <c r="C272" i="11"/>
  <c r="P271" i="11"/>
  <c r="O271" i="11"/>
  <c r="D271" i="11"/>
  <c r="C271" i="11"/>
  <c r="P270" i="11"/>
  <c r="O270" i="11"/>
  <c r="D270" i="11"/>
  <c r="C270" i="11"/>
  <c r="P269" i="11"/>
  <c r="O269" i="11"/>
  <c r="D269" i="11"/>
  <c r="C269" i="11"/>
  <c r="P268" i="11"/>
  <c r="O268" i="11"/>
  <c r="D268" i="11"/>
  <c r="C268" i="11"/>
  <c r="P267" i="11"/>
  <c r="O267" i="11"/>
  <c r="D267" i="11"/>
  <c r="C267" i="11"/>
  <c r="P266" i="11"/>
  <c r="O266" i="11"/>
  <c r="D266" i="11"/>
  <c r="C266" i="11"/>
  <c r="P265" i="11"/>
  <c r="O265" i="11"/>
  <c r="D265" i="11"/>
  <c r="C265" i="11"/>
  <c r="P264" i="11"/>
  <c r="O264" i="11"/>
  <c r="D264" i="11"/>
  <c r="C264" i="11"/>
  <c r="P263" i="11"/>
  <c r="O263" i="11"/>
  <c r="D263" i="11"/>
  <c r="C263" i="11"/>
  <c r="P262" i="11"/>
  <c r="O262" i="11"/>
  <c r="D262" i="11"/>
  <c r="C262" i="11"/>
  <c r="P261" i="11"/>
  <c r="O261" i="11"/>
  <c r="D261" i="11"/>
  <c r="C261" i="11"/>
  <c r="P260" i="11"/>
  <c r="O260" i="11"/>
  <c r="D260" i="11"/>
  <c r="C260" i="11"/>
  <c r="P259" i="11"/>
  <c r="O259" i="11"/>
  <c r="D259" i="11"/>
  <c r="C259" i="11"/>
  <c r="P258" i="11"/>
  <c r="O258" i="11"/>
  <c r="D258" i="11"/>
  <c r="C258" i="11"/>
  <c r="P257" i="11"/>
  <c r="O257" i="11"/>
  <c r="D257" i="11"/>
  <c r="C257" i="11"/>
  <c r="P256" i="11"/>
  <c r="O256" i="11"/>
  <c r="D256" i="11"/>
  <c r="C256" i="11"/>
  <c r="P255" i="11"/>
  <c r="O255" i="11"/>
  <c r="D255" i="11"/>
  <c r="C255" i="11"/>
  <c r="P254" i="11"/>
  <c r="O254" i="11"/>
  <c r="D254" i="11"/>
  <c r="C254" i="11"/>
  <c r="P253" i="11"/>
  <c r="O253" i="11"/>
  <c r="D253" i="11"/>
  <c r="C253" i="11"/>
  <c r="P252" i="11"/>
  <c r="O252" i="11"/>
  <c r="D252" i="11"/>
  <c r="C252" i="11"/>
  <c r="P251" i="11"/>
  <c r="O251" i="11"/>
  <c r="D251" i="11"/>
  <c r="C251" i="11"/>
  <c r="P250" i="11"/>
  <c r="O250" i="11"/>
  <c r="D250" i="11"/>
  <c r="C250" i="11"/>
  <c r="P249" i="11"/>
  <c r="O249" i="11"/>
  <c r="D249" i="11"/>
  <c r="C249" i="11"/>
  <c r="P248" i="11"/>
  <c r="O248" i="11"/>
  <c r="D248" i="11"/>
  <c r="C248" i="11"/>
  <c r="P247" i="11"/>
  <c r="O247" i="11"/>
  <c r="D247" i="11"/>
  <c r="C247" i="11"/>
  <c r="P246" i="11"/>
  <c r="O246" i="11"/>
  <c r="D246" i="11"/>
  <c r="C246" i="11"/>
  <c r="P245" i="11"/>
  <c r="O245" i="11"/>
  <c r="D245" i="11"/>
  <c r="C245" i="11"/>
  <c r="P244" i="11"/>
  <c r="O244" i="11"/>
  <c r="D244" i="11"/>
  <c r="C244" i="11"/>
  <c r="P243" i="11"/>
  <c r="O243" i="11"/>
  <c r="D243" i="11"/>
  <c r="C243" i="11"/>
  <c r="P242" i="11"/>
  <c r="O242" i="11"/>
  <c r="D242" i="11"/>
  <c r="C242" i="11"/>
  <c r="P241" i="11"/>
  <c r="O241" i="11"/>
  <c r="D241" i="11"/>
  <c r="C241" i="11"/>
  <c r="P240" i="11"/>
  <c r="O240" i="11"/>
  <c r="D240" i="11"/>
  <c r="C240" i="11"/>
  <c r="P239" i="11"/>
  <c r="O239" i="11"/>
  <c r="D239" i="11"/>
  <c r="C239" i="11"/>
  <c r="P238" i="11"/>
  <c r="O238" i="11"/>
  <c r="D238" i="11"/>
  <c r="C238" i="11"/>
  <c r="P237" i="11"/>
  <c r="O237" i="11"/>
  <c r="D237" i="11"/>
  <c r="C237" i="11"/>
  <c r="P236" i="11"/>
  <c r="O236" i="11"/>
  <c r="D236" i="11"/>
  <c r="C236" i="11"/>
  <c r="P235" i="11"/>
  <c r="O235" i="11"/>
  <c r="D235" i="11"/>
  <c r="C235" i="11"/>
  <c r="P234" i="11"/>
  <c r="O234" i="11"/>
  <c r="D234" i="11"/>
  <c r="C234" i="11"/>
  <c r="P233" i="11"/>
  <c r="O233" i="11"/>
  <c r="D233" i="11"/>
  <c r="C233" i="11"/>
  <c r="P232" i="11"/>
  <c r="O232" i="11"/>
  <c r="D232" i="11"/>
  <c r="C232" i="11"/>
  <c r="P231" i="11"/>
  <c r="O231" i="11"/>
  <c r="D231" i="11"/>
  <c r="C231" i="11"/>
  <c r="P230" i="11"/>
  <c r="O230" i="11"/>
  <c r="D230" i="11"/>
  <c r="C230" i="11"/>
  <c r="P229" i="11"/>
  <c r="O229" i="11"/>
  <c r="D229" i="11"/>
  <c r="C229" i="11"/>
  <c r="P228" i="11"/>
  <c r="O228" i="11"/>
  <c r="D228" i="11"/>
  <c r="C228" i="11"/>
  <c r="P227" i="11"/>
  <c r="O227" i="11"/>
  <c r="D227" i="11"/>
  <c r="C227" i="11"/>
  <c r="P226" i="11"/>
  <c r="O226" i="11"/>
  <c r="D226" i="11"/>
  <c r="C226" i="11"/>
  <c r="P225" i="11"/>
  <c r="O225" i="11"/>
  <c r="D225" i="11"/>
  <c r="C225" i="11"/>
  <c r="P224" i="11"/>
  <c r="O224" i="11"/>
  <c r="D224" i="11"/>
  <c r="C224" i="11"/>
  <c r="P223" i="11"/>
  <c r="O223" i="11"/>
  <c r="D223" i="11"/>
  <c r="C223" i="11"/>
  <c r="P222" i="11"/>
  <c r="O222" i="11"/>
  <c r="D222" i="11"/>
  <c r="C222" i="11"/>
  <c r="P221" i="11"/>
  <c r="O221" i="11"/>
  <c r="D221" i="11"/>
  <c r="C221" i="11"/>
  <c r="P220" i="11"/>
  <c r="O220" i="11"/>
  <c r="D220" i="11"/>
  <c r="C220" i="11"/>
  <c r="P219" i="11"/>
  <c r="O219" i="11"/>
  <c r="D219" i="11"/>
  <c r="C219" i="11"/>
  <c r="P218" i="11"/>
  <c r="O218" i="11"/>
  <c r="D218" i="11"/>
  <c r="C218" i="11"/>
  <c r="P217" i="11"/>
  <c r="O217" i="11"/>
  <c r="D217" i="11"/>
  <c r="C217" i="11"/>
  <c r="P216" i="11"/>
  <c r="O216" i="11"/>
  <c r="D216" i="11"/>
  <c r="C216" i="11"/>
  <c r="P215" i="11"/>
  <c r="O215" i="11"/>
  <c r="D215" i="11"/>
  <c r="C215" i="11"/>
  <c r="P214" i="11"/>
  <c r="O214" i="11"/>
  <c r="D214" i="11"/>
  <c r="C214" i="11"/>
  <c r="P213" i="11"/>
  <c r="O213" i="11"/>
  <c r="D213" i="11"/>
  <c r="C213" i="11"/>
  <c r="P212" i="11"/>
  <c r="O212" i="11"/>
  <c r="D212" i="11"/>
  <c r="C212" i="11"/>
  <c r="P211" i="11"/>
  <c r="O211" i="11"/>
  <c r="D211" i="11"/>
  <c r="C211" i="11"/>
  <c r="P210" i="11"/>
  <c r="O210" i="11"/>
  <c r="D210" i="11"/>
  <c r="C210" i="11"/>
  <c r="P209" i="11"/>
  <c r="O209" i="11"/>
  <c r="D209" i="11"/>
  <c r="C209" i="11"/>
  <c r="P208" i="11"/>
  <c r="O208" i="11"/>
  <c r="D208" i="11"/>
  <c r="C208" i="11"/>
  <c r="P207" i="11"/>
  <c r="O207" i="11"/>
  <c r="D207" i="11"/>
  <c r="C207" i="11"/>
  <c r="P206" i="11"/>
  <c r="O206" i="11"/>
  <c r="D206" i="11"/>
  <c r="C206" i="11"/>
  <c r="P205" i="11"/>
  <c r="O205" i="11"/>
  <c r="D205" i="11"/>
  <c r="C205" i="11"/>
  <c r="P204" i="11"/>
  <c r="O204" i="11"/>
  <c r="D204" i="11"/>
  <c r="C204" i="11"/>
  <c r="P203" i="11"/>
  <c r="O203" i="11"/>
  <c r="D203" i="11"/>
  <c r="C203" i="11"/>
  <c r="P202" i="11"/>
  <c r="O202" i="11"/>
  <c r="D202" i="11"/>
  <c r="C202" i="11"/>
  <c r="P201" i="11"/>
  <c r="O201" i="11"/>
  <c r="D201" i="11"/>
  <c r="C201" i="11"/>
  <c r="P200" i="11"/>
  <c r="O200" i="11"/>
  <c r="D200" i="11"/>
  <c r="C200" i="11"/>
  <c r="P199" i="11"/>
  <c r="O199" i="11"/>
  <c r="D199" i="11"/>
  <c r="C199" i="11"/>
  <c r="P198" i="11"/>
  <c r="O198" i="11"/>
  <c r="D198" i="11"/>
  <c r="C198" i="11"/>
  <c r="P197" i="11"/>
  <c r="O197" i="11"/>
  <c r="D197" i="11"/>
  <c r="C197" i="11"/>
  <c r="P196" i="11"/>
  <c r="O196" i="11"/>
  <c r="D196" i="11"/>
  <c r="C196" i="11"/>
  <c r="P195" i="11"/>
  <c r="O195" i="11"/>
  <c r="D195" i="11"/>
  <c r="C195" i="11"/>
  <c r="P194" i="11"/>
  <c r="O194" i="11"/>
  <c r="D194" i="11"/>
  <c r="C194" i="11"/>
  <c r="P193" i="11"/>
  <c r="O193" i="11"/>
  <c r="D193" i="11"/>
  <c r="C193" i="11"/>
  <c r="P192" i="11"/>
  <c r="O192" i="11"/>
  <c r="D192" i="11"/>
  <c r="C192" i="11"/>
  <c r="P191" i="11"/>
  <c r="O191" i="11"/>
  <c r="D191" i="11"/>
  <c r="C191" i="11"/>
  <c r="P190" i="11"/>
  <c r="O190" i="11"/>
  <c r="D190" i="11"/>
  <c r="C190" i="11"/>
  <c r="P189" i="11"/>
  <c r="O189" i="11"/>
  <c r="D189" i="11"/>
  <c r="C189" i="11"/>
  <c r="P188" i="11"/>
  <c r="O188" i="11"/>
  <c r="D188" i="11"/>
  <c r="C188" i="11"/>
  <c r="P187" i="11"/>
  <c r="O187" i="11"/>
  <c r="D187" i="11"/>
  <c r="C187" i="11"/>
  <c r="P186" i="11"/>
  <c r="O186" i="11"/>
  <c r="D186" i="11"/>
  <c r="C186" i="11"/>
  <c r="P185" i="11"/>
  <c r="O185" i="11"/>
  <c r="D185" i="11"/>
  <c r="C185" i="11"/>
  <c r="P184" i="11"/>
  <c r="O184" i="11"/>
  <c r="D184" i="11"/>
  <c r="C184" i="11"/>
  <c r="P183" i="11"/>
  <c r="O183" i="11"/>
  <c r="D183" i="11"/>
  <c r="C183" i="11"/>
  <c r="P182" i="11"/>
  <c r="O182" i="11"/>
  <c r="D182" i="11"/>
  <c r="C182" i="11"/>
  <c r="P181" i="11"/>
  <c r="O181" i="11"/>
  <c r="D181" i="11"/>
  <c r="C181" i="11"/>
  <c r="P180" i="11"/>
  <c r="O180" i="11"/>
  <c r="D180" i="11"/>
  <c r="C180" i="11"/>
  <c r="P179" i="11"/>
  <c r="O179" i="11"/>
  <c r="D179" i="11"/>
  <c r="C179" i="11"/>
  <c r="P178" i="11"/>
  <c r="O178" i="11"/>
  <c r="D178" i="11"/>
  <c r="C178" i="11"/>
  <c r="P177" i="11"/>
  <c r="O177" i="11"/>
  <c r="D177" i="11"/>
  <c r="C177" i="11"/>
  <c r="P176" i="11"/>
  <c r="O176" i="11"/>
  <c r="D176" i="11"/>
  <c r="C176" i="11"/>
  <c r="P175" i="11"/>
  <c r="O175" i="11"/>
  <c r="D175" i="11"/>
  <c r="C175" i="11"/>
  <c r="P174" i="11"/>
  <c r="O174" i="11"/>
  <c r="D174" i="11"/>
  <c r="C174" i="11"/>
  <c r="P173" i="11"/>
  <c r="O173" i="11"/>
  <c r="D173" i="11"/>
  <c r="C173" i="11"/>
  <c r="P172" i="11"/>
  <c r="O172" i="11"/>
  <c r="D172" i="11"/>
  <c r="C172" i="11"/>
  <c r="P171" i="11"/>
  <c r="O171" i="11"/>
  <c r="D171" i="11"/>
  <c r="C171" i="11"/>
  <c r="P170" i="11"/>
  <c r="O170" i="11"/>
  <c r="D170" i="11"/>
  <c r="C170" i="11"/>
  <c r="P169" i="11"/>
  <c r="O169" i="11"/>
  <c r="D169" i="11"/>
  <c r="C169" i="11"/>
  <c r="P168" i="11"/>
  <c r="O168" i="11"/>
  <c r="D168" i="11"/>
  <c r="C168" i="11"/>
  <c r="P167" i="11"/>
  <c r="O167" i="11"/>
  <c r="D167" i="11"/>
  <c r="C167" i="11"/>
  <c r="P166" i="11"/>
  <c r="O166" i="11"/>
  <c r="D166" i="11"/>
  <c r="C166" i="11"/>
  <c r="P165" i="11"/>
  <c r="O165" i="11"/>
  <c r="D165" i="11"/>
  <c r="C165" i="11"/>
  <c r="P164" i="11"/>
  <c r="O164" i="11"/>
  <c r="D164" i="11"/>
  <c r="C164" i="11"/>
  <c r="P163" i="11"/>
  <c r="O163" i="11"/>
  <c r="D163" i="11"/>
  <c r="C163" i="11"/>
  <c r="P162" i="11"/>
  <c r="O162" i="11"/>
  <c r="D162" i="11"/>
  <c r="C162" i="11"/>
  <c r="P161" i="11"/>
  <c r="O161" i="11"/>
  <c r="D161" i="11"/>
  <c r="C161" i="11"/>
  <c r="P160" i="11"/>
  <c r="O160" i="11"/>
  <c r="D160" i="11"/>
  <c r="C160" i="11"/>
  <c r="P159" i="11"/>
  <c r="O159" i="11"/>
  <c r="D159" i="11"/>
  <c r="C159" i="11"/>
  <c r="P158" i="11"/>
  <c r="O158" i="11"/>
  <c r="D158" i="11"/>
  <c r="C158" i="11"/>
  <c r="P157" i="11"/>
  <c r="O157" i="11"/>
  <c r="D157" i="11"/>
  <c r="C157" i="11"/>
  <c r="P156" i="11"/>
  <c r="O156" i="11"/>
  <c r="D156" i="11"/>
  <c r="C156" i="11"/>
  <c r="P155" i="11"/>
  <c r="O155" i="11"/>
  <c r="D155" i="11"/>
  <c r="C155" i="11"/>
  <c r="P154" i="11"/>
  <c r="O154" i="11"/>
  <c r="D154" i="11"/>
  <c r="C154" i="11"/>
  <c r="P153" i="11"/>
  <c r="O153" i="11"/>
  <c r="D153" i="11"/>
  <c r="C153" i="11"/>
  <c r="P152" i="11"/>
  <c r="O152" i="11"/>
  <c r="D152" i="11"/>
  <c r="C152" i="11"/>
  <c r="P151" i="11"/>
  <c r="O151" i="11"/>
  <c r="D151" i="11"/>
  <c r="C151" i="11"/>
  <c r="P150" i="11"/>
  <c r="O150" i="11"/>
  <c r="D150" i="11"/>
  <c r="C150" i="11"/>
  <c r="P149" i="11"/>
  <c r="O149" i="11"/>
  <c r="D149" i="11"/>
  <c r="C149" i="11"/>
  <c r="P148" i="11"/>
  <c r="O148" i="11"/>
  <c r="D148" i="11"/>
  <c r="C148" i="11"/>
  <c r="P147" i="11"/>
  <c r="O147" i="11"/>
  <c r="D147" i="11"/>
  <c r="C147" i="11"/>
  <c r="P146" i="11"/>
  <c r="O146" i="11"/>
  <c r="D146" i="11"/>
  <c r="C146" i="11"/>
  <c r="P145" i="11"/>
  <c r="O145" i="11"/>
  <c r="D145" i="11"/>
  <c r="C145" i="11"/>
  <c r="P144" i="11"/>
  <c r="O144" i="11"/>
  <c r="D144" i="11"/>
  <c r="C144" i="11"/>
  <c r="P143" i="11"/>
  <c r="O143" i="11"/>
  <c r="D143" i="11"/>
  <c r="C143" i="11"/>
  <c r="P142" i="11"/>
  <c r="O142" i="11"/>
  <c r="D142" i="11"/>
  <c r="C142" i="11"/>
  <c r="P141" i="11"/>
  <c r="O141" i="11"/>
  <c r="D141" i="11"/>
  <c r="C141" i="11"/>
  <c r="P140" i="11"/>
  <c r="O140" i="11"/>
  <c r="D140" i="11"/>
  <c r="C140" i="11"/>
  <c r="P139" i="11"/>
  <c r="O139" i="11"/>
  <c r="D139" i="11"/>
  <c r="C139" i="11"/>
  <c r="P138" i="11"/>
  <c r="O138" i="11"/>
  <c r="D138" i="11"/>
  <c r="C138" i="11"/>
  <c r="P137" i="11"/>
  <c r="O137" i="11"/>
  <c r="D137" i="11"/>
  <c r="C137" i="11"/>
  <c r="P136" i="11"/>
  <c r="O136" i="11"/>
  <c r="D136" i="11"/>
  <c r="C136" i="11"/>
  <c r="P135" i="11"/>
  <c r="O135" i="11"/>
  <c r="D135" i="11"/>
  <c r="C135" i="11"/>
  <c r="P134" i="11"/>
  <c r="O134" i="11"/>
  <c r="D134" i="11"/>
  <c r="C134" i="11"/>
  <c r="P133" i="11"/>
  <c r="O133" i="11"/>
  <c r="D133" i="11"/>
  <c r="C133" i="11"/>
  <c r="P132" i="11"/>
  <c r="O132" i="11"/>
  <c r="D132" i="11"/>
  <c r="C132" i="11"/>
  <c r="P131" i="11"/>
  <c r="O131" i="11"/>
  <c r="D131" i="11"/>
  <c r="C131" i="11"/>
  <c r="P130" i="11"/>
  <c r="O130" i="11"/>
  <c r="D130" i="11"/>
  <c r="C130" i="11"/>
  <c r="P129" i="11"/>
  <c r="O129" i="11"/>
  <c r="D129" i="11"/>
  <c r="C129" i="11"/>
  <c r="P128" i="11"/>
  <c r="O128" i="11"/>
  <c r="D128" i="11"/>
  <c r="C128" i="11"/>
  <c r="P127" i="11"/>
  <c r="O127" i="11"/>
  <c r="D127" i="11"/>
  <c r="C127" i="11"/>
  <c r="P126" i="11"/>
  <c r="O126" i="11"/>
  <c r="D126" i="11"/>
  <c r="C126" i="11"/>
  <c r="P125" i="11"/>
  <c r="O125" i="11"/>
  <c r="D125" i="11"/>
  <c r="C125" i="11"/>
  <c r="P124" i="11"/>
  <c r="O124" i="11"/>
  <c r="D124" i="11"/>
  <c r="C124" i="11"/>
  <c r="P123" i="11"/>
  <c r="O123" i="11"/>
  <c r="D123" i="11"/>
  <c r="C123" i="11"/>
  <c r="P122" i="11"/>
  <c r="O122" i="11"/>
  <c r="D122" i="11"/>
  <c r="C122" i="11"/>
  <c r="P121" i="11"/>
  <c r="O121" i="11"/>
  <c r="D121" i="11"/>
  <c r="C121" i="11"/>
  <c r="P120" i="11"/>
  <c r="O120" i="11"/>
  <c r="D120" i="11"/>
  <c r="C120" i="11"/>
  <c r="P119" i="11"/>
  <c r="O119" i="11"/>
  <c r="D119" i="11"/>
  <c r="C119" i="11"/>
  <c r="P118" i="11"/>
  <c r="O118" i="11"/>
  <c r="D118" i="11"/>
  <c r="C118" i="11"/>
  <c r="P117" i="11"/>
  <c r="O117" i="11"/>
  <c r="D117" i="11"/>
  <c r="C117" i="11"/>
  <c r="P116" i="11"/>
  <c r="O116" i="11"/>
  <c r="D116" i="11"/>
  <c r="C116" i="11"/>
  <c r="P115" i="11"/>
  <c r="O115" i="11"/>
  <c r="D115" i="11"/>
  <c r="C115" i="11"/>
  <c r="P114" i="11"/>
  <c r="O114" i="11"/>
  <c r="D114" i="11"/>
  <c r="C114" i="11"/>
  <c r="P113" i="11"/>
  <c r="O113" i="11"/>
  <c r="D113" i="11"/>
  <c r="C113" i="11"/>
  <c r="P112" i="11"/>
  <c r="O112" i="11"/>
  <c r="D112" i="11"/>
  <c r="C112" i="11"/>
  <c r="P111" i="11"/>
  <c r="O111" i="11"/>
  <c r="D111" i="11"/>
  <c r="C111" i="11"/>
  <c r="P110" i="11"/>
  <c r="O110" i="11"/>
  <c r="D110" i="11"/>
  <c r="C110" i="11"/>
  <c r="P109" i="11"/>
  <c r="O109" i="11"/>
  <c r="D109" i="11"/>
  <c r="C109" i="11"/>
  <c r="P108" i="11"/>
  <c r="O108" i="11"/>
  <c r="D108" i="11"/>
  <c r="C108" i="11"/>
  <c r="P107" i="11"/>
  <c r="O107" i="11"/>
  <c r="D107" i="11"/>
  <c r="C107" i="11"/>
  <c r="P106" i="11"/>
  <c r="O106" i="11"/>
  <c r="D106" i="11"/>
  <c r="C106" i="11"/>
  <c r="P105" i="11"/>
  <c r="O105" i="11"/>
  <c r="D105" i="11"/>
  <c r="C105" i="11"/>
  <c r="P104" i="11"/>
  <c r="O104" i="11"/>
  <c r="D104" i="11"/>
  <c r="C104" i="11"/>
  <c r="P103" i="11"/>
  <c r="O103" i="11"/>
  <c r="D103" i="11"/>
  <c r="C103" i="11"/>
  <c r="P102" i="11"/>
  <c r="O102" i="11"/>
  <c r="D102" i="11"/>
  <c r="C102" i="11"/>
  <c r="P101" i="11"/>
  <c r="O101" i="11"/>
  <c r="D101" i="11"/>
  <c r="C101" i="11"/>
  <c r="P100" i="11"/>
  <c r="O100" i="11"/>
  <c r="D100" i="11"/>
  <c r="C100" i="11"/>
  <c r="P99" i="11"/>
  <c r="O99" i="11"/>
  <c r="D99" i="11"/>
  <c r="C99" i="11"/>
  <c r="P98" i="11"/>
  <c r="O98" i="11"/>
  <c r="D98" i="11"/>
  <c r="C98" i="11"/>
  <c r="P97" i="11"/>
  <c r="O97" i="11"/>
  <c r="D97" i="11"/>
  <c r="C97" i="11"/>
  <c r="P96" i="11"/>
  <c r="O96" i="11"/>
  <c r="D96" i="11"/>
  <c r="C96" i="11"/>
  <c r="P95" i="11"/>
  <c r="O95" i="11"/>
  <c r="D95" i="11"/>
  <c r="C95" i="11"/>
  <c r="P94" i="11"/>
  <c r="O94" i="11"/>
  <c r="D94" i="11"/>
  <c r="C94" i="11"/>
  <c r="P93" i="11"/>
  <c r="O93" i="11"/>
  <c r="D93" i="11"/>
  <c r="C93" i="11"/>
  <c r="P92" i="11"/>
  <c r="O92" i="11"/>
  <c r="D92" i="11"/>
  <c r="C92" i="11"/>
  <c r="P91" i="11"/>
  <c r="O91" i="11"/>
  <c r="D91" i="11"/>
  <c r="C91" i="11"/>
  <c r="P90" i="11"/>
  <c r="O90" i="11"/>
  <c r="D90" i="11"/>
  <c r="C90" i="11"/>
  <c r="P89" i="11"/>
  <c r="O89" i="11"/>
  <c r="D89" i="11"/>
  <c r="C89" i="11"/>
  <c r="P88" i="11"/>
  <c r="O88" i="11"/>
  <c r="D88" i="11"/>
  <c r="C88" i="11"/>
  <c r="P87" i="11"/>
  <c r="O87" i="11"/>
  <c r="D87" i="11"/>
  <c r="C87" i="11"/>
  <c r="P86" i="11"/>
  <c r="O86" i="11"/>
  <c r="D86" i="11"/>
  <c r="C86" i="11"/>
  <c r="P85" i="11"/>
  <c r="O85" i="11"/>
  <c r="D85" i="11"/>
  <c r="C85" i="11"/>
  <c r="P84" i="11"/>
  <c r="O84" i="11"/>
  <c r="D84" i="11"/>
  <c r="C84" i="11"/>
  <c r="P83" i="11"/>
  <c r="O83" i="11"/>
  <c r="D83" i="11"/>
  <c r="C83" i="11"/>
  <c r="P82" i="11"/>
  <c r="O82" i="11"/>
  <c r="D82" i="11"/>
  <c r="C82" i="11"/>
  <c r="P81" i="11"/>
  <c r="O81" i="11"/>
  <c r="D81" i="11"/>
  <c r="C81" i="11"/>
  <c r="P80" i="11"/>
  <c r="O80" i="11"/>
  <c r="D80" i="11"/>
  <c r="C80" i="11"/>
  <c r="P79" i="11"/>
  <c r="O79" i="11"/>
  <c r="D79" i="11"/>
  <c r="C79" i="11"/>
  <c r="P78" i="11"/>
  <c r="O78" i="11"/>
  <c r="D78" i="11"/>
  <c r="C78" i="11"/>
  <c r="P77" i="11"/>
  <c r="O77" i="11"/>
  <c r="D77" i="11"/>
  <c r="C77" i="11"/>
  <c r="P76" i="11"/>
  <c r="O76" i="11"/>
  <c r="D76" i="11"/>
  <c r="C76" i="11"/>
  <c r="P75" i="11"/>
  <c r="O75" i="11"/>
  <c r="D75" i="11"/>
  <c r="C75" i="11"/>
  <c r="P74" i="11"/>
  <c r="O74" i="11"/>
  <c r="D74" i="11"/>
  <c r="C74" i="11"/>
  <c r="P73" i="11"/>
  <c r="O73" i="11"/>
  <c r="D73" i="11"/>
  <c r="C73" i="11"/>
  <c r="P72" i="11"/>
  <c r="O72" i="11"/>
  <c r="D72" i="11"/>
  <c r="C72" i="11"/>
  <c r="P71" i="11"/>
  <c r="O71" i="11"/>
  <c r="D71" i="11"/>
  <c r="C71" i="11"/>
  <c r="P70" i="11"/>
  <c r="O70" i="11"/>
  <c r="D70" i="11"/>
  <c r="C70" i="11"/>
  <c r="P69" i="11"/>
  <c r="O69" i="11"/>
  <c r="D69" i="11"/>
  <c r="C69" i="11"/>
  <c r="P68" i="11"/>
  <c r="O68" i="11"/>
  <c r="D68" i="11"/>
  <c r="C68" i="11"/>
  <c r="P67" i="11"/>
  <c r="O67" i="11"/>
  <c r="D67" i="11"/>
  <c r="C67" i="11"/>
  <c r="P66" i="11"/>
  <c r="O66" i="11"/>
  <c r="D66" i="11"/>
  <c r="C66" i="11"/>
  <c r="P65" i="11"/>
  <c r="O65" i="11"/>
  <c r="D65" i="11"/>
  <c r="C65" i="11"/>
  <c r="P64" i="11"/>
  <c r="O64" i="11"/>
  <c r="D64" i="11"/>
  <c r="C64" i="11"/>
  <c r="P63" i="11"/>
  <c r="O63" i="11"/>
  <c r="D63" i="11"/>
  <c r="C63" i="11"/>
  <c r="P62" i="11"/>
  <c r="O62" i="11"/>
  <c r="D62" i="11"/>
  <c r="C62" i="11"/>
  <c r="P61" i="11"/>
  <c r="O61" i="11"/>
  <c r="D61" i="11"/>
  <c r="C61" i="11"/>
  <c r="P60" i="11"/>
  <c r="O60" i="11"/>
  <c r="D60" i="11"/>
  <c r="C60" i="11"/>
  <c r="P59" i="11"/>
  <c r="O59" i="11"/>
  <c r="D59" i="11"/>
  <c r="C59" i="11"/>
  <c r="P58" i="11"/>
  <c r="O58" i="11"/>
  <c r="D58" i="11"/>
  <c r="C58" i="11"/>
  <c r="P57" i="11"/>
  <c r="O57" i="11"/>
  <c r="D57" i="11"/>
  <c r="C57" i="11"/>
  <c r="P56" i="11"/>
  <c r="O56" i="11"/>
  <c r="D56" i="11"/>
  <c r="C56" i="11"/>
  <c r="P55" i="11"/>
  <c r="O55" i="11"/>
  <c r="D55" i="11"/>
  <c r="C55" i="11"/>
  <c r="P54" i="11"/>
  <c r="O54" i="11"/>
  <c r="D54" i="11"/>
  <c r="C54" i="11"/>
  <c r="P53" i="11"/>
  <c r="O53" i="11"/>
  <c r="D53" i="11"/>
  <c r="C53" i="11"/>
  <c r="P52" i="11"/>
  <c r="O52" i="11"/>
  <c r="D52" i="11"/>
  <c r="C52" i="11"/>
  <c r="P51" i="11"/>
  <c r="O51" i="11"/>
  <c r="D51" i="11"/>
  <c r="C51" i="11"/>
  <c r="P50" i="11"/>
  <c r="O50" i="11"/>
  <c r="D50" i="11"/>
  <c r="C50" i="11"/>
  <c r="P49" i="11"/>
  <c r="O49" i="11"/>
  <c r="D49" i="11"/>
  <c r="C49" i="11"/>
  <c r="P48" i="11"/>
  <c r="O48" i="11"/>
  <c r="D48" i="11"/>
  <c r="C48" i="11"/>
  <c r="P47" i="11"/>
  <c r="O47" i="11"/>
  <c r="D47" i="11"/>
  <c r="C47" i="11"/>
  <c r="P46" i="11"/>
  <c r="O46" i="11"/>
  <c r="D46" i="11"/>
  <c r="C46" i="11"/>
  <c r="P45" i="11"/>
  <c r="O45" i="11"/>
  <c r="D45" i="11"/>
  <c r="C45" i="11"/>
  <c r="P44" i="11"/>
  <c r="O44" i="11"/>
  <c r="D44" i="11"/>
  <c r="C44" i="11"/>
  <c r="P43" i="11"/>
  <c r="O43" i="11"/>
  <c r="D43" i="11"/>
  <c r="C43" i="11"/>
  <c r="P42" i="11"/>
  <c r="O42" i="11"/>
  <c r="D42" i="11"/>
  <c r="C42" i="11"/>
  <c r="P41" i="11"/>
  <c r="O41" i="11"/>
  <c r="D41" i="11"/>
  <c r="C41" i="11"/>
  <c r="P40" i="11"/>
  <c r="O40" i="11"/>
  <c r="D40" i="11"/>
  <c r="C40" i="11"/>
  <c r="P39" i="11"/>
  <c r="O39" i="11"/>
  <c r="D39" i="11"/>
  <c r="C39" i="11"/>
  <c r="P38" i="11"/>
  <c r="O38" i="11"/>
  <c r="D38" i="11"/>
  <c r="C38" i="11"/>
  <c r="P37" i="11"/>
  <c r="O37" i="11"/>
  <c r="D37" i="11"/>
  <c r="C37" i="11"/>
  <c r="P36" i="11"/>
  <c r="O36" i="11"/>
  <c r="D36" i="11"/>
  <c r="C36" i="11"/>
  <c r="P35" i="11"/>
  <c r="O35" i="11"/>
  <c r="D35" i="11"/>
  <c r="C35" i="11"/>
  <c r="P34" i="11"/>
  <c r="O34" i="11"/>
  <c r="D34" i="11"/>
  <c r="C34" i="11"/>
  <c r="P33" i="11"/>
  <c r="O33" i="11"/>
  <c r="D33" i="11"/>
  <c r="C33" i="11"/>
  <c r="P32" i="11"/>
  <c r="O32" i="11"/>
  <c r="D32" i="11"/>
  <c r="C32" i="11"/>
  <c r="P31" i="11"/>
  <c r="O31" i="11"/>
  <c r="D31" i="11"/>
  <c r="C31" i="11"/>
  <c r="P30" i="11"/>
  <c r="O30" i="11"/>
  <c r="D30" i="11"/>
  <c r="C30" i="11"/>
  <c r="P29" i="11"/>
  <c r="O29" i="11"/>
  <c r="D29" i="11"/>
  <c r="C29" i="11"/>
  <c r="P28" i="11"/>
  <c r="O28" i="11"/>
  <c r="D28" i="11"/>
  <c r="C28" i="11"/>
  <c r="P27" i="11"/>
  <c r="O27" i="11"/>
  <c r="D27" i="11"/>
  <c r="C27" i="11"/>
  <c r="P26" i="11"/>
  <c r="O26" i="11"/>
  <c r="D26" i="11"/>
  <c r="C26" i="11"/>
  <c r="P25" i="11"/>
  <c r="O25" i="11"/>
  <c r="D25" i="11"/>
  <c r="C25" i="11"/>
  <c r="P24" i="11"/>
  <c r="O24" i="11"/>
  <c r="D24" i="11"/>
  <c r="C24" i="11"/>
  <c r="P23" i="11"/>
  <c r="O23" i="11"/>
  <c r="D23" i="11"/>
  <c r="C23" i="11"/>
  <c r="P22" i="11"/>
  <c r="O22" i="11"/>
  <c r="D22" i="11"/>
  <c r="C22" i="11"/>
  <c r="P21" i="11"/>
  <c r="O21" i="11"/>
  <c r="D21" i="11"/>
  <c r="C21" i="11"/>
  <c r="P20" i="11"/>
  <c r="O20" i="11"/>
  <c r="D20" i="11"/>
  <c r="C20" i="11"/>
  <c r="P19" i="11"/>
  <c r="O19" i="11"/>
  <c r="D19" i="11"/>
  <c r="C19" i="11"/>
  <c r="P18" i="11"/>
  <c r="O18" i="11"/>
  <c r="D18" i="11"/>
  <c r="C18" i="11"/>
  <c r="P17" i="11"/>
  <c r="O17" i="11"/>
  <c r="D17" i="11"/>
  <c r="C17" i="11"/>
  <c r="P16" i="11"/>
  <c r="O16" i="11"/>
  <c r="D16" i="11"/>
  <c r="C16" i="11"/>
  <c r="P15" i="11"/>
  <c r="O15" i="11"/>
  <c r="D15" i="11"/>
  <c r="C15" i="11"/>
  <c r="P14" i="11"/>
  <c r="O14" i="11"/>
  <c r="D14" i="11"/>
  <c r="C14" i="11"/>
  <c r="P13" i="11"/>
  <c r="O13" i="11"/>
  <c r="D13" i="11"/>
  <c r="C13" i="11"/>
  <c r="P12" i="11"/>
  <c r="O12" i="11"/>
  <c r="D12" i="11"/>
  <c r="C12" i="11"/>
  <c r="P11" i="11"/>
  <c r="O11" i="11"/>
  <c r="D11" i="11"/>
  <c r="C11" i="11"/>
  <c r="P10" i="11"/>
  <c r="O10" i="11"/>
  <c r="D10" i="11"/>
  <c r="C10" i="11"/>
  <c r="P9" i="11"/>
  <c r="O9" i="11"/>
  <c r="D9" i="11"/>
  <c r="C9" i="11"/>
  <c r="P8" i="11"/>
  <c r="O8" i="11"/>
  <c r="D8" i="11"/>
  <c r="C8" i="11"/>
  <c r="P7" i="11"/>
  <c r="O7" i="11"/>
  <c r="D7" i="11"/>
  <c r="C7" i="11"/>
  <c r="P6" i="11"/>
  <c r="O6" i="11"/>
  <c r="D6" i="11"/>
  <c r="C6" i="11"/>
  <c r="P5" i="11"/>
  <c r="O5" i="11"/>
  <c r="D5" i="11"/>
  <c r="C5" i="11"/>
  <c r="P4" i="11"/>
  <c r="O4" i="11"/>
  <c r="D4" i="11"/>
  <c r="C4" i="11"/>
  <c r="S3" i="11"/>
  <c r="S4" i="11" s="1"/>
  <c r="S5" i="11" s="1"/>
  <c r="P3" i="11"/>
  <c r="O3" i="11"/>
  <c r="D3" i="11"/>
  <c r="C3" i="11"/>
  <c r="S2" i="11"/>
  <c r="P2" i="11"/>
  <c r="O2" i="11"/>
  <c r="D2" i="11"/>
  <c r="C2" i="11"/>
  <c r="C1666" i="11" s="1"/>
  <c r="M20" i="6" l="1"/>
  <c r="L20" i="6"/>
  <c r="K20" i="6"/>
  <c r="M19" i="6"/>
  <c r="L19" i="6"/>
  <c r="K19" i="6"/>
  <c r="Z15" i="2"/>
  <c r="O15" i="2"/>
  <c r="H15" i="2"/>
  <c r="I36" i="8"/>
  <c r="I34" i="8"/>
  <c r="H34" i="8"/>
  <c r="I33" i="8"/>
  <c r="H33" i="8"/>
  <c r="I32" i="8"/>
  <c r="H32" i="8"/>
  <c r="I31" i="8"/>
  <c r="H31" i="8"/>
  <c r="I30" i="8"/>
  <c r="H30" i="8"/>
  <c r="D30" i="8"/>
  <c r="I29" i="8"/>
  <c r="H29" i="8"/>
  <c r="D29" i="8"/>
  <c r="C34" i="8" s="1"/>
  <c r="D32" i="8" s="1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I2" i="8"/>
  <c r="H2" i="8"/>
  <c r="I35" i="8" l="1"/>
  <c r="I39" i="8" s="1"/>
  <c r="I38" i="8" s="1"/>
  <c r="Q7" i="7"/>
  <c r="K7" i="7"/>
  <c r="E7" i="7"/>
  <c r="Q6" i="7"/>
  <c r="K6" i="7"/>
  <c r="E6" i="7"/>
  <c r="Q5" i="7"/>
  <c r="K5" i="7"/>
  <c r="E5" i="7"/>
  <c r="Q4" i="7"/>
  <c r="K4" i="7"/>
  <c r="E4" i="7"/>
  <c r="E58" i="6" l="1"/>
  <c r="B32" i="6"/>
  <c r="E57" i="6" s="1"/>
  <c r="H37" i="2" l="1"/>
  <c r="P106" i="1"/>
  <c r="P105" i="1"/>
  <c r="P104" i="1"/>
  <c r="Q44" i="1"/>
  <c r="Q43" i="1"/>
  <c r="Q39" i="1"/>
  <c r="Q38" i="1"/>
  <c r="Q37" i="1"/>
  <c r="Q34" i="1"/>
  <c r="Q33" i="1"/>
  <c r="Q32" i="1"/>
  <c r="Q28" i="1"/>
  <c r="Q27" i="1"/>
  <c r="P26" i="1"/>
  <c r="Q26" i="1" s="1"/>
  <c r="Q23" i="1"/>
  <c r="Q22" i="1"/>
  <c r="P21" i="1"/>
  <c r="Q21" i="1" s="1"/>
  <c r="Q18" i="1"/>
  <c r="Q17" i="1"/>
  <c r="Q16" i="1"/>
  <c r="P16" i="1"/>
  <c r="Q12" i="1"/>
  <c r="Q11" i="1"/>
  <c r="Q8" i="1"/>
  <c r="Q7" i="1"/>
  <c r="Q4" i="1"/>
  <c r="Q3" i="1"/>
</calcChain>
</file>

<file path=xl/sharedStrings.xml><?xml version="1.0" encoding="utf-8"?>
<sst xmlns="http://schemas.openxmlformats.org/spreadsheetml/2006/main" count="10297" uniqueCount="295">
  <si>
    <t>GROUP 1</t>
  </si>
  <si>
    <t>GROUP 2</t>
  </si>
  <si>
    <t>GROUP 3</t>
  </si>
  <si>
    <t>aeolian</t>
  </si>
  <si>
    <t>non_aeolian</t>
  </si>
  <si>
    <t>thickness</t>
  </si>
  <si>
    <t>Group 1</t>
  </si>
  <si>
    <t>count</t>
  </si>
  <si>
    <t>percentage</t>
  </si>
  <si>
    <t>\N</t>
  </si>
  <si>
    <t>alluvial_conglomerate</t>
  </si>
  <si>
    <t>fluvial_channel</t>
  </si>
  <si>
    <t>Aeolian</t>
  </si>
  <si>
    <t>Non-Aeolian</t>
  </si>
  <si>
    <t>fluvial/alluvial</t>
  </si>
  <si>
    <t>marine</t>
  </si>
  <si>
    <t>Group 2</t>
  </si>
  <si>
    <t>lacustrine</t>
  </si>
  <si>
    <t>sabkha</t>
  </si>
  <si>
    <t>alluvial_conglomerate,alluvial_sandstone_or_siltstone</t>
  </si>
  <si>
    <t>paleosol</t>
  </si>
  <si>
    <t>igneous</t>
  </si>
  <si>
    <t>alluvial_sandstone_or_siltstone</t>
  </si>
  <si>
    <t>Group 3</t>
  </si>
  <si>
    <t>dune-set</t>
  </si>
  <si>
    <t>sandsheet</t>
  </si>
  <si>
    <t>interdune</t>
  </si>
  <si>
    <t>dry</t>
  </si>
  <si>
    <t>damp</t>
  </si>
  <si>
    <t>wet</t>
  </si>
  <si>
    <t xml:space="preserve">count </t>
  </si>
  <si>
    <t>fluvial_channel,fluvial_sandstone</t>
  </si>
  <si>
    <t>chert</t>
  </si>
  <si>
    <t>coal</t>
  </si>
  <si>
    <t>fluvial_sandstone</t>
  </si>
  <si>
    <t>lacustrine_siliciclastics</t>
  </si>
  <si>
    <t>fluvial_mudstone,fluvial_sandstone,non-channelized_fluvial_deposits</t>
  </si>
  <si>
    <t>non-channelized_fluvial_deposits</t>
  </si>
  <si>
    <t>fluvial_mudstone,non-channelized_fluvial_deposits</t>
  </si>
  <si>
    <t>fluvial_sandstone,non-channelized_fluvial_deposits</t>
  </si>
  <si>
    <t>compound_set</t>
  </si>
  <si>
    <t>coset</t>
  </si>
  <si>
    <t>cross-strata_package</t>
  </si>
  <si>
    <t>lacustine_carbonates,lacustrine_siliciclastics</t>
  </si>
  <si>
    <t>marine_carbonates</t>
  </si>
  <si>
    <t>marine_siliciclastics</t>
  </si>
  <si>
    <t>interdune_damp</t>
  </si>
  <si>
    <t>interdune_wet</t>
  </si>
  <si>
    <t>sandsheet_undifferentiated</t>
  </si>
  <si>
    <t>set</t>
  </si>
  <si>
    <t>fluvial_channel,alluvial_sandstone_or_siltstone</t>
  </si>
  <si>
    <t>fluvial_mudstone</t>
  </si>
  <si>
    <t>dune</t>
  </si>
  <si>
    <t>interdune_damp,interdune_dry</t>
  </si>
  <si>
    <t>interdune_dry</t>
  </si>
  <si>
    <t>lacustine_carbonates</t>
  </si>
  <si>
    <t>marine_carbonates,sabkha_and_playa_lake</t>
  </si>
  <si>
    <t>sandsheet_undifferentiated,interdune_damp</t>
  </si>
  <si>
    <t>sandsheet_undifferentiated,sandsheet_zibar</t>
  </si>
  <si>
    <t>sandsheet_zibar</t>
  </si>
  <si>
    <t>peat</t>
  </si>
  <si>
    <t>precipitates</t>
  </si>
  <si>
    <t>sabkha_and_playa_lake</t>
  </si>
  <si>
    <t>115+A988:B1005</t>
  </si>
  <si>
    <t>dune,sandsheet_undifferentiated</t>
  </si>
  <si>
    <t>dune,sandsheet_undifferentiated,undifferentiated_aeolian_strata</t>
  </si>
  <si>
    <t>dune,set,sandsheet_undifferentiated</t>
  </si>
  <si>
    <t>homgenized_reworked_aeolian</t>
  </si>
  <si>
    <t>interdune_undifferentiated</t>
  </si>
  <si>
    <t>148+F1307:F1329</t>
  </si>
  <si>
    <t>sandsheet_undifferentiated,interdune_dry</t>
  </si>
  <si>
    <t>sandsheet_undifferentiated,interdune_dry,homgenized_reworked_aeolian</t>
  </si>
  <si>
    <t>set,interdune_damp</t>
  </si>
  <si>
    <t>Lower Cutler Beds</t>
  </si>
  <si>
    <t>deflation</t>
  </si>
  <si>
    <t>stabilized</t>
  </si>
  <si>
    <t>supersurface wetness</t>
  </si>
  <si>
    <t>supersurface type</t>
  </si>
  <si>
    <t>depositional</t>
  </si>
  <si>
    <t>bypass</t>
  </si>
  <si>
    <t>rhizoliths/rootlets</t>
  </si>
  <si>
    <t>stabilization</t>
  </si>
  <si>
    <t>unstabilized</t>
  </si>
  <si>
    <t>Arikaree Group</t>
  </si>
  <si>
    <t>change in depositional environment</t>
  </si>
  <si>
    <t>Guara Formation</t>
  </si>
  <si>
    <t>Tumblagooda Sandstone</t>
  </si>
  <si>
    <t>Escorihuela Formation/Pliocene and Pleistocene deposits of Teruel Basin</t>
  </si>
  <si>
    <t>armoured_lag</t>
  </si>
  <si>
    <t>Sergi Formation</t>
  </si>
  <si>
    <t xml:space="preserve">depositional </t>
  </si>
  <si>
    <t>Agrio Formation</t>
  </si>
  <si>
    <t>Ingleside Formation</t>
  </si>
  <si>
    <t>Chugwater Group</t>
  </si>
  <si>
    <t>scours</t>
  </si>
  <si>
    <t>Sao Sebastio Formation</t>
  </si>
  <si>
    <t>Cedar Mesa Sandstone</t>
  </si>
  <si>
    <t>rhizoliths/rootlets,bioturbation</t>
  </si>
  <si>
    <t>Tsondab Formation</t>
  </si>
  <si>
    <t>Entrada Sandstone</t>
  </si>
  <si>
    <t>polygonal_features,scours</t>
  </si>
  <si>
    <t>Rio Negro Formation</t>
  </si>
  <si>
    <t>armoured_lag,scours</t>
  </si>
  <si>
    <t>Wolfville Formation</t>
  </si>
  <si>
    <t>Rotliegends Group</t>
  </si>
  <si>
    <t>Etjo Formation</t>
  </si>
  <si>
    <t>dessication_cracks,armoured_lag</t>
  </si>
  <si>
    <t>dessication_cracks,polygonal_features,bioturbation,armoured_lag</t>
  </si>
  <si>
    <t>Copper Harbor Formation</t>
  </si>
  <si>
    <t>change in environment</t>
  </si>
  <si>
    <t>deflationary</t>
  </si>
  <si>
    <t>overlain by fluvial/marine/sabkha</t>
  </si>
  <si>
    <t xml:space="preserve">stabilization </t>
  </si>
  <si>
    <t>GROUP2</t>
  </si>
  <si>
    <t>DUNE</t>
  </si>
  <si>
    <t>Reference</t>
  </si>
  <si>
    <t>Angle of Climb</t>
  </si>
  <si>
    <t>Wavelength</t>
  </si>
  <si>
    <t>Scherer, C.M.S. and Lavina, E.L.C. (2005) Sedimentary cycles and facies architecture of aeolian-fluvial strata of the Upper Jurassic Guara Formation, southern Brazil. Sedimentology, 52, 1323-1341.</t>
  </si>
  <si>
    <t>2-5? NOT INCLUDED</t>
  </si>
  <si>
    <t>Mountney, N.P. and Jagger, A. (2004) Stratigraphic evolution of an aeolian erg margin system: the Permian Cedar Mesa Sandstone, SE Utah, USA. Sedimentology, 51, 713-743.</t>
  </si>
  <si>
    <t>Mountney, N.P. and Howell, J. (2000) Aeolian architecture, bedform climbing and preservation space in the Cretaceous Etjo Formation, NW Nambia. Sedimentology, 47, 825-849.</t>
  </si>
  <si>
    <t>Clemmenesen, L.B. (1988) Aeolian morphology preserved by lava cover, the Precambrain Mussartut Member, Eriksfjord Formation, South Greenland. Bull. Geol. Soc. Denmark, 37, 105-116.</t>
  </si>
  <si>
    <t>NO</t>
  </si>
  <si>
    <t>0.1 (MEASURED; Fig. 9)</t>
  </si>
  <si>
    <t>150 (MEASURED; Fig. 9)</t>
  </si>
  <si>
    <t>Mountney and Wakefield (2013)</t>
  </si>
  <si>
    <t>70 (MEASURED; Fig. 6)</t>
  </si>
  <si>
    <t xml:space="preserve">Clemmensen, L.B. (1987) Complex star dunes and associated aeolian bedforms, Hopeman Sandstone (Permo-Triassic), Moray Firth Basin, Scotland. In: Desert Sediments: Ancient and Modern (Eds L.E. Frostick and I. Reid), Geol. Soc. London Spec. Publ., 35, 213-231. </t>
  </si>
  <si>
    <t>Scherer, M.S., Lavina, E.L.C., Dias Filho, D.C., Oliveira, F.M., Bongiolo, D.E., Aguiar, E.S. (2007) Stratigraphy and facies architecture of the fluvial-aeolian-lacustrine Sergi Formation (Upper Jurassic), Reconcavo Basin, Brazil. Sed. Geol., 194, 169-193.</t>
  </si>
  <si>
    <t>50-100</t>
  </si>
  <si>
    <t>Kocurek, G. and Day, M. (2018) What is preserved in the aeolian rock record? A Jurassic Entrada Sandstone case study at the Utah-Arizona border. Sedimentology. 65, 1301-1321.</t>
  </si>
  <si>
    <t>Benan, C.A.A. and Kocurek, G. (2000) Catastrophic flooding of an aeolian dune field: Jurassic Entrada and Todilto Formations, Ghost Ranch, New Mexico, USA. Sedimentology, 47, 1069-1080.</t>
  </si>
  <si>
    <t>0.1-0.4</t>
  </si>
  <si>
    <t>Crabaugh, M. and Kocurek, G. (1993) Entrada Sandstone: an example of a wet aeolian system. In: The Dynamics and Environmental Context of Aeolian Sedimentary Systems (Ed K. Pye), Geol. Soc. Spec. Pub. 72, 105-126.</t>
  </si>
  <si>
    <t>Pulvertaft (1985)</t>
  </si>
  <si>
    <t>0.67(MEASURED; Fig. 3))</t>
  </si>
  <si>
    <t>Loope, D.B. and Rowe C.M. (2003) Long-lived pluvial episodes during deposition of the Navajo Sandstone. J. Geol., 111, 223-232.</t>
  </si>
  <si>
    <t>Stromback, A., Howell, J.A. and Veiga, G.D. (2005) The transgression of an erg- sedimentation and reworking/soft-sediment deformation of aeolian facies: the Cretaceous Troncoso Member, Neuquen Basin, Argentina. In: The Neuquen Basin, Argentina: A Case Study in Sequence Stratigraphy and Basin Dynamics (Eds G.D. Viega, G.D. Spaletti, J.A. Howell and E. Schwartz). Geol. Soc. Spec. Publ., 252, 163-183.</t>
  </si>
  <si>
    <t>Clemmensen, L.B. and Abrahamsen, K. (1983) Aeolian stratification and facies association in desert sediments, Arran basin (Permian), Scotland. Sedimentology, 30, 311-339.</t>
  </si>
  <si>
    <r>
      <t>5-10</t>
    </r>
    <r>
      <rPr>
        <sz val="10"/>
        <color theme="0"/>
        <rFont val="Arial"/>
        <family val="2"/>
      </rPr>
      <t>L</t>
    </r>
  </si>
  <si>
    <t xml:space="preserve">Mountney, N.P. (2006) Periodic accumulation and destruction of aeolian erg sequences: The Cedar Mesa Sandstone, White Canyon, southern Utah. Sedimentology, 53, 789-823. </t>
  </si>
  <si>
    <t>300-400</t>
  </si>
  <si>
    <t>Paim, P.S.G. and Scherer, C.M.S.  (2007) High-resolution stratigraphy and depositional model of wind- and water-laid deposits in the Ordovician Guaritas Rift (southernmost Brazil). Sed. Geol., 202, 776-795.</t>
  </si>
  <si>
    <t>1.4 (MEASURED; FIG 5B)</t>
  </si>
  <si>
    <t>0.95(MEASURED; FIG 5B)</t>
  </si>
  <si>
    <t>CLIMB</t>
  </si>
  <si>
    <t>SUBSIDENCE</t>
  </si>
  <si>
    <t>WAVELENGTH</t>
  </si>
  <si>
    <t>SUBSIDENCE RANK</t>
  </si>
  <si>
    <t>CLIMB RANK</t>
  </si>
  <si>
    <t>SPEARMEN CORREL.</t>
  </si>
  <si>
    <t>PEARSON CORREL.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</si>
  <si>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</si>
  <si>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</si>
  <si>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</si>
  <si>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</si>
  <si>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</si>
  <si>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</si>
  <si>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</si>
  <si>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</si>
  <si>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</si>
  <si>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</si>
  <si>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</si>
  <si>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</si>
  <si>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</si>
  <si>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</si>
  <si>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</si>
  <si>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</si>
  <si>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</si>
  <si>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</si>
  <si>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ANGLE OF CLIMB</t>
  </si>
  <si>
    <t>CASE THICKNESS RANK</t>
  </si>
  <si>
    <t>CASE THICKNESS</t>
  </si>
  <si>
    <t>SPEARMAN CORREL.</t>
  </si>
  <si>
    <t>LENGTH</t>
  </si>
  <si>
    <t>THICKNESS</t>
  </si>
  <si>
    <t>MEAN LENGTH</t>
  </si>
  <si>
    <t>MEAN THICKNESS</t>
  </si>
  <si>
    <t>MEDIAN LENGTH</t>
  </si>
  <si>
    <t>MEDIAN THICKNESS</t>
  </si>
  <si>
    <t>ST.DEV</t>
  </si>
  <si>
    <t>GROUP1</t>
  </si>
  <si>
    <t>GROUP3</t>
  </si>
  <si>
    <t>SD</t>
  </si>
  <si>
    <t>MEDIAN</t>
  </si>
  <si>
    <t>WAVLENGTH</t>
  </si>
  <si>
    <t>case_name</t>
  </si>
  <si>
    <t>Lower Dala Sandstone</t>
  </si>
  <si>
    <t>Caldeirao Member</t>
  </si>
  <si>
    <t>Unayzah Formation A member</t>
  </si>
  <si>
    <t>Unayzah Formation Un-named Middle Member</t>
  </si>
  <si>
    <t>Karutola Formation</t>
  </si>
  <si>
    <t>Shikaoda Formation</t>
  </si>
  <si>
    <t>Bakoye Formation</t>
  </si>
  <si>
    <t>Bandeirinha Formation</t>
  </si>
  <si>
    <t>Mangabeira Formation</t>
  </si>
  <si>
    <t>Egalapenta Member</t>
  </si>
  <si>
    <t>Big Bear Group</t>
  </si>
  <si>
    <t>Eriksfjord Formation (Mussartut Member)</t>
  </si>
  <si>
    <t>St. Peter Sandstone</t>
  </si>
  <si>
    <t>Pedra Pintada Formation</t>
  </si>
  <si>
    <t>Varzinha Formation</t>
  </si>
  <si>
    <t>Hopeman Sandstone</t>
  </si>
  <si>
    <t>Mancheral Quartzite</t>
  </si>
  <si>
    <t>Venkatpur Sandstone</t>
  </si>
  <si>
    <t>Arran Permian Red Beds</t>
  </si>
  <si>
    <t>Sables de Fontainebleau Formation</t>
  </si>
  <si>
    <t>Wonewoc Formation</t>
  </si>
  <si>
    <t xml:space="preserve">Galesville Member (Wonewoc Formation) </t>
  </si>
  <si>
    <t>Nepean Formation</t>
  </si>
  <si>
    <t>Pewamo Formation</t>
  </si>
  <si>
    <t>Huitrin Formation</t>
  </si>
  <si>
    <t>Navajo Sandstone</t>
  </si>
  <si>
    <t>Sherwood Sandstone</t>
  </si>
  <si>
    <t>Piramboia Formation</t>
  </si>
  <si>
    <t>Alinya Sandstone</t>
  </si>
  <si>
    <t>Whitworth Formation</t>
  </si>
  <si>
    <t>Page Sandstone</t>
  </si>
  <si>
    <t>Boxtel Formation (Weichselian Periglacial Deposits)</t>
  </si>
  <si>
    <t>Rodebjerg Formation</t>
  </si>
  <si>
    <t>Snehvide Formation</t>
  </si>
  <si>
    <t>Sofia Sund Formation</t>
  </si>
  <si>
    <t>Kilmurry Formation</t>
  </si>
  <si>
    <t>DUNE-SET LENGTH</t>
  </si>
  <si>
    <t>SPEAR</t>
  </si>
  <si>
    <t>PEARS</t>
  </si>
  <si>
    <t xml:space="preserve">DUNE-SET THICKNESS </t>
  </si>
  <si>
    <t>RANK SUBSIDENCE</t>
  </si>
  <si>
    <t xml:space="preserve">RANK DUNE-SET THICKNESS </t>
  </si>
  <si>
    <t>SPEARMAN</t>
  </si>
  <si>
    <t>PEARSON</t>
  </si>
  <si>
    <t>RANK DUNE-SET LENGTHRANK</t>
  </si>
  <si>
    <t>Group1</t>
  </si>
  <si>
    <t>t-Test: Two-Sample Assuming Equal Variances</t>
  </si>
  <si>
    <t>bonferroni correction</t>
  </si>
  <si>
    <t>Mean</t>
  </si>
  <si>
    <t>Observations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</si>
  <si>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</si>
  <si>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</si>
  <si>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</si>
  <si>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</si>
  <si>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</si>
  <si>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</si>
  <si>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</si>
  <si>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Group 1 median</t>
  </si>
  <si>
    <t>Group 2 median</t>
  </si>
  <si>
    <t>Group 3 median</t>
  </si>
  <si>
    <t>Group 1 St.Dev</t>
  </si>
  <si>
    <t>Group 2 St.Dev</t>
  </si>
  <si>
    <t>Group 3 St.Dev</t>
  </si>
  <si>
    <t>SANDSHEET THICKNESS</t>
  </si>
  <si>
    <t>ALL INTERDUNES</t>
  </si>
  <si>
    <t xml:space="preserve">Bonferroni Correction </t>
  </si>
  <si>
    <t>Bonferroni correction</t>
  </si>
  <si>
    <t>DUNE-SET THICKNESS</t>
  </si>
  <si>
    <t>ALL NON-AEOLIAN ARCHITECTURAL ELEMENTS</t>
  </si>
  <si>
    <t>Bonferroni Correction</t>
  </si>
  <si>
    <t>ALL AEOLIAN ARCHITECTURAL ELEMENTS</t>
  </si>
  <si>
    <t>DRY INTERDUNES ONLY</t>
  </si>
  <si>
    <t>BONFERRONI =</t>
  </si>
  <si>
    <t>DAMP INTERDUNES ONLY</t>
  </si>
  <si>
    <t>BONFERONNI</t>
  </si>
  <si>
    <t xml:space="preserve">GROUP 2 </t>
  </si>
  <si>
    <t>STDEV</t>
  </si>
  <si>
    <t>PEARSON P VALUE</t>
  </si>
  <si>
    <t>SPEARMAN P-VALUE</t>
  </si>
  <si>
    <t>PEARSON P-VALUE</t>
  </si>
  <si>
    <t>WET INTERDUNES ONLY</t>
  </si>
  <si>
    <t>WAVELENGTH RANK</t>
  </si>
  <si>
    <t>INTERDUNE LENGTH</t>
  </si>
  <si>
    <t>airfall_lamination,grainflow_cross-strata</t>
  </si>
  <si>
    <t>airfall_lamination,grainflow_cross-strata,inter-fingered_strata</t>
  </si>
  <si>
    <t>grainflow_cross-strata</t>
  </si>
  <si>
    <t>inter-fingered_strata</t>
  </si>
  <si>
    <t>wind_ripple_lamination</t>
  </si>
  <si>
    <t>wind_ripple_lamination,airfall_lamination,grainflow_cross-strata,inter-fingered_strata</t>
  </si>
  <si>
    <t>wind_ripple_lamination,airfall_lamination,grainflow_cross-strata,inter-fingered_strata,translatent_strata</t>
  </si>
  <si>
    <t>wind_ripple_lamination,grainflow_cross-strata</t>
  </si>
  <si>
    <t>wind_ripple_lamination,grainflow_cross-strata,inter-fingered_strata</t>
  </si>
  <si>
    <t>wind_ripple_lamination,inter-fingered_strata</t>
  </si>
  <si>
    <t>wind_ripple_lamination,translatent_strata</t>
  </si>
  <si>
    <t>airfall_lamination</t>
  </si>
  <si>
    <t>channel</t>
  </si>
  <si>
    <t>plane-bed_lamination</t>
  </si>
  <si>
    <t>wind_ripple_lamination,airfall_lamination,grainflow_cross-strata</t>
  </si>
  <si>
    <t>wind_ripple_lamination,airfall_lamination,grainflow_cross-strata,translatent_strata</t>
  </si>
  <si>
    <t>wind_ripple_lamination,grainflow_cross-strata,adhesion_ripples,translatent_strata</t>
  </si>
  <si>
    <t>wind_ripple_lamination,grainflow_cross-strata,translatent_strata</t>
  </si>
  <si>
    <t>containing wind-ripple</t>
  </si>
  <si>
    <t>grainfall/grainflow</t>
  </si>
  <si>
    <t>subsidence</t>
  </si>
  <si>
    <t>duration</t>
  </si>
  <si>
    <t>duration rank</t>
  </si>
  <si>
    <t>subsidence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</si>
</sst>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Alignment="1"/>
    <xf numFmtId="0" fontId="0" fillId="2" borderId="0" xfId="0" applyFill="1" applyAlignment="1"/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Fill="1" applyAlignment="1"/>
    <xf numFmtId="11" fontId="0" fillId="0" borderId="0" xfId="0" applyNumberFormat="1"/>
    <xf numFmtId="0" fontId="0" fillId="0" borderId="0" xfId="0" applyFill="1" applyBorder="1"/>
    <xf numFmtId="0" fontId="3" fillId="0" borderId="0" xfId="0" applyFont="1" applyAlignment="1"/>
    <xf numFmtId="0" fontId="3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Sadler Effect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[1]Sheet1!$M$1</c:f>
              <c:strCache>
                <c:ptCount val="1"/>
                <c:pt idx="0">
                  <c:v>subsidence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[1]Sheet1!$L$2:$L$57</c:f>
              <c:numCache>
                <c:formatCode>General</c:formatCode>
                <c:ptCount val="56"/>
                <c:pt idx="0">
                  <c:v>1</c:v>
                </c:pt>
                <c:pt idx="1">
                  <c:v>50</c:v>
                </c:pt>
                <c:pt idx="2">
                  <c:v>7</c:v>
                </c:pt>
                <c:pt idx="3">
                  <c:v>40</c:v>
                </c:pt>
                <c:pt idx="4">
                  <c:v>450</c:v>
                </c:pt>
                <c:pt idx="5">
                  <c:v>100</c:v>
                </c:pt>
                <c:pt idx="6">
                  <c:v>250</c:v>
                </c:pt>
                <c:pt idx="7">
                  <c:v>4.2000000000000003E-2</c:v>
                </c:pt>
                <c:pt idx="8">
                  <c:v>26</c:v>
                </c:pt>
                <c:pt idx="9">
                  <c:v>41</c:v>
                </c:pt>
                <c:pt idx="10">
                  <c:v>41</c:v>
                </c:pt>
                <c:pt idx="11">
                  <c:v>5</c:v>
                </c:pt>
                <c:pt idx="12">
                  <c:v>459</c:v>
                </c:pt>
                <c:pt idx="13">
                  <c:v>73</c:v>
                </c:pt>
                <c:pt idx="14">
                  <c:v>3</c:v>
                </c:pt>
                <c:pt idx="15">
                  <c:v>320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18</c:v>
                </c:pt>
                <c:pt idx="20">
                  <c:v>5</c:v>
                </c:pt>
                <c:pt idx="21">
                  <c:v>4</c:v>
                </c:pt>
                <c:pt idx="22">
                  <c:v>19</c:v>
                </c:pt>
                <c:pt idx="23">
                  <c:v>65</c:v>
                </c:pt>
                <c:pt idx="24">
                  <c:v>11</c:v>
                </c:pt>
                <c:pt idx="25">
                  <c:v>19</c:v>
                </c:pt>
                <c:pt idx="26">
                  <c:v>345</c:v>
                </c:pt>
                <c:pt idx="27">
                  <c:v>30</c:v>
                </c:pt>
                <c:pt idx="28">
                  <c:v>100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14</c:v>
                </c:pt>
                <c:pt idx="33">
                  <c:v>16</c:v>
                </c:pt>
                <c:pt idx="34">
                  <c:v>3</c:v>
                </c:pt>
                <c:pt idx="35">
                  <c:v>6</c:v>
                </c:pt>
                <c:pt idx="36">
                  <c:v>5</c:v>
                </c:pt>
                <c:pt idx="37">
                  <c:v>47</c:v>
                </c:pt>
                <c:pt idx="38">
                  <c:v>4</c:v>
                </c:pt>
                <c:pt idx="39">
                  <c:v>15</c:v>
                </c:pt>
                <c:pt idx="40">
                  <c:v>4</c:v>
                </c:pt>
                <c:pt idx="41">
                  <c:v>10</c:v>
                </c:pt>
                <c:pt idx="42">
                  <c:v>75</c:v>
                </c:pt>
                <c:pt idx="43">
                  <c:v>5</c:v>
                </c:pt>
                <c:pt idx="44">
                  <c:v>15</c:v>
                </c:pt>
                <c:pt idx="45">
                  <c:v>9</c:v>
                </c:pt>
                <c:pt idx="46">
                  <c:v>20</c:v>
                </c:pt>
                <c:pt idx="47">
                  <c:v>10</c:v>
                </c:pt>
                <c:pt idx="48">
                  <c:v>18</c:v>
                </c:pt>
                <c:pt idx="49">
                  <c:v>18</c:v>
                </c:pt>
                <c:pt idx="50">
                  <c:v>14</c:v>
                </c:pt>
                <c:pt idx="51">
                  <c:v>30</c:v>
                </c:pt>
                <c:pt idx="52">
                  <c:v>18</c:v>
                </c:pt>
                <c:pt idx="53">
                  <c:v>17</c:v>
                </c:pt>
                <c:pt idx="54">
                  <c:v>9</c:v>
                </c:pt>
              </c:numCache>
            </c:numRef>
          </c:xVal>
          <c:yVal>
            <c:numRef>
              <c:f>[1]Sheet1!$M$2:$M$57</c:f>
              <c:numCache>
                <c:formatCode>General</c:formatCode>
                <c:ptCount val="56"/>
                <c:pt idx="0">
                  <c:v>27</c:v>
                </c:pt>
                <c:pt idx="1">
                  <c:v>51</c:v>
                </c:pt>
                <c:pt idx="2">
                  <c:v>8.3000000000000007</c:v>
                </c:pt>
                <c:pt idx="3">
                  <c:v>15.8</c:v>
                </c:pt>
                <c:pt idx="4">
                  <c:v>5</c:v>
                </c:pt>
                <c:pt idx="5">
                  <c:v>5.6</c:v>
                </c:pt>
                <c:pt idx="6">
                  <c:v>8.8000000000000007</c:v>
                </c:pt>
                <c:pt idx="7">
                  <c:v>64.3</c:v>
                </c:pt>
                <c:pt idx="8">
                  <c:v>2.4</c:v>
                </c:pt>
                <c:pt idx="9">
                  <c:v>12</c:v>
                </c:pt>
                <c:pt idx="10">
                  <c:v>33.5</c:v>
                </c:pt>
                <c:pt idx="11">
                  <c:v>11.4</c:v>
                </c:pt>
                <c:pt idx="12">
                  <c:v>540</c:v>
                </c:pt>
                <c:pt idx="13">
                  <c:v>5.7</c:v>
                </c:pt>
                <c:pt idx="14">
                  <c:v>20.9</c:v>
                </c:pt>
                <c:pt idx="15">
                  <c:v>9.4</c:v>
                </c:pt>
                <c:pt idx="16">
                  <c:v>2.6</c:v>
                </c:pt>
                <c:pt idx="17">
                  <c:v>168</c:v>
                </c:pt>
                <c:pt idx="18">
                  <c:v>24.6</c:v>
                </c:pt>
                <c:pt idx="19">
                  <c:v>2.8</c:v>
                </c:pt>
                <c:pt idx="20">
                  <c:v>12.2</c:v>
                </c:pt>
                <c:pt idx="21">
                  <c:v>27</c:v>
                </c:pt>
                <c:pt idx="22">
                  <c:v>11</c:v>
                </c:pt>
                <c:pt idx="23">
                  <c:v>3.2</c:v>
                </c:pt>
                <c:pt idx="24">
                  <c:v>166.3</c:v>
                </c:pt>
                <c:pt idx="25">
                  <c:v>9.1</c:v>
                </c:pt>
                <c:pt idx="26">
                  <c:v>2.2999999999999998</c:v>
                </c:pt>
                <c:pt idx="27">
                  <c:v>13.3</c:v>
                </c:pt>
                <c:pt idx="28">
                  <c:v>5.6</c:v>
                </c:pt>
                <c:pt idx="29">
                  <c:v>30</c:v>
                </c:pt>
                <c:pt idx="30">
                  <c:v>25.4</c:v>
                </c:pt>
                <c:pt idx="31">
                  <c:v>61.6</c:v>
                </c:pt>
                <c:pt idx="32">
                  <c:v>10.9</c:v>
                </c:pt>
                <c:pt idx="33">
                  <c:v>26.3</c:v>
                </c:pt>
                <c:pt idx="34">
                  <c:v>46</c:v>
                </c:pt>
                <c:pt idx="35">
                  <c:v>15.3</c:v>
                </c:pt>
                <c:pt idx="36">
                  <c:v>98</c:v>
                </c:pt>
                <c:pt idx="37">
                  <c:v>15.8</c:v>
                </c:pt>
                <c:pt idx="38">
                  <c:v>19.5</c:v>
                </c:pt>
                <c:pt idx="39">
                  <c:v>66</c:v>
                </c:pt>
                <c:pt idx="40">
                  <c:v>100</c:v>
                </c:pt>
                <c:pt idx="41">
                  <c:v>45</c:v>
                </c:pt>
                <c:pt idx="42">
                  <c:v>3.7</c:v>
                </c:pt>
                <c:pt idx="43">
                  <c:v>98</c:v>
                </c:pt>
                <c:pt idx="44">
                  <c:v>145.5</c:v>
                </c:pt>
                <c:pt idx="45">
                  <c:v>10.8</c:v>
                </c:pt>
                <c:pt idx="46">
                  <c:v>11.3</c:v>
                </c:pt>
                <c:pt idx="47">
                  <c:v>31</c:v>
                </c:pt>
                <c:pt idx="48">
                  <c:v>2.7</c:v>
                </c:pt>
                <c:pt idx="49">
                  <c:v>2.7</c:v>
                </c:pt>
                <c:pt idx="50">
                  <c:v>10.9</c:v>
                </c:pt>
                <c:pt idx="51">
                  <c:v>13.3</c:v>
                </c:pt>
                <c:pt idx="52">
                  <c:v>54.6</c:v>
                </c:pt>
                <c:pt idx="53">
                  <c:v>64.7</c:v>
                </c:pt>
                <c:pt idx="54">
                  <c:v>24.6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77104"/>
        <c:axId val="119579456"/>
      </c:scatterChart>
      <c:valAx>
        <c:axId val="1195771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79456"/>
        <c:crosses val="autoZero"/>
        <c:crossBetween val="midCat"/>
      </c:valAx>
      <c:valAx>
        <c:axId val="1195794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77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243840</xdr:colOff>
      <xdr:row>3</xdr:row>
      <xdr:rowOff>129540</xdr:rowOff>
    </xdr:from>
    <xdr:to>
      <xdr:col>17</xdr:col>
      <xdr:colOff>548640</xdr:colOff>
      <xdr:row>20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cas_Com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M1" t="str">
            <v>subsidence</v>
          </cell>
        </row>
        <row r="2">
          <cell r="L2">
            <v>1</v>
          </cell>
          <cell r="M2">
            <v>27</v>
          </cell>
        </row>
        <row r="3">
          <cell r="L3">
            <v>50</v>
          </cell>
          <cell r="M3">
            <v>51</v>
          </cell>
        </row>
        <row r="4">
          <cell r="L4">
            <v>7</v>
          </cell>
          <cell r="M4">
            <v>8.3000000000000007</v>
          </cell>
        </row>
        <row r="5">
          <cell r="L5">
            <v>40</v>
          </cell>
          <cell r="M5">
            <v>15.8</v>
          </cell>
        </row>
        <row r="6">
          <cell r="L6">
            <v>450</v>
          </cell>
          <cell r="M6">
            <v>5</v>
          </cell>
        </row>
        <row r="7">
          <cell r="L7">
            <v>100</v>
          </cell>
          <cell r="M7">
            <v>5.6</v>
          </cell>
        </row>
        <row r="8">
          <cell r="L8">
            <v>250</v>
          </cell>
          <cell r="M8">
            <v>8.8000000000000007</v>
          </cell>
        </row>
        <row r="9">
          <cell r="L9">
            <v>4.2000000000000003E-2</v>
          </cell>
          <cell r="M9">
            <v>64.3</v>
          </cell>
        </row>
        <row r="10">
          <cell r="L10">
            <v>26</v>
          </cell>
          <cell r="M10">
            <v>2.4</v>
          </cell>
        </row>
        <row r="11">
          <cell r="L11">
            <v>41</v>
          </cell>
          <cell r="M11">
            <v>12</v>
          </cell>
        </row>
        <row r="12">
          <cell r="L12">
            <v>41</v>
          </cell>
          <cell r="M12">
            <v>33.5</v>
          </cell>
        </row>
        <row r="13">
          <cell r="L13">
            <v>5</v>
          </cell>
          <cell r="M13">
            <v>11.4</v>
          </cell>
        </row>
        <row r="14">
          <cell r="L14">
            <v>459</v>
          </cell>
          <cell r="M14">
            <v>540</v>
          </cell>
        </row>
        <row r="15">
          <cell r="L15">
            <v>73</v>
          </cell>
          <cell r="M15">
            <v>5.7</v>
          </cell>
        </row>
        <row r="16">
          <cell r="L16">
            <v>3</v>
          </cell>
          <cell r="M16">
            <v>20.9</v>
          </cell>
        </row>
        <row r="17">
          <cell r="L17">
            <v>320</v>
          </cell>
          <cell r="M17">
            <v>9.4</v>
          </cell>
        </row>
        <row r="18">
          <cell r="L18">
            <v>5</v>
          </cell>
          <cell r="M18">
            <v>2.6</v>
          </cell>
        </row>
        <row r="19">
          <cell r="L19">
            <v>1</v>
          </cell>
          <cell r="M19">
            <v>168</v>
          </cell>
        </row>
        <row r="20">
          <cell r="L20">
            <v>9</v>
          </cell>
          <cell r="M20">
            <v>24.6</v>
          </cell>
        </row>
        <row r="21">
          <cell r="L21">
            <v>18</v>
          </cell>
          <cell r="M21">
            <v>2.8</v>
          </cell>
        </row>
        <row r="22">
          <cell r="L22">
            <v>5</v>
          </cell>
          <cell r="M22">
            <v>12.2</v>
          </cell>
        </row>
        <row r="23">
          <cell r="L23">
            <v>4</v>
          </cell>
          <cell r="M23">
            <v>27</v>
          </cell>
        </row>
        <row r="24">
          <cell r="L24">
            <v>19</v>
          </cell>
          <cell r="M24">
            <v>11</v>
          </cell>
        </row>
        <row r="25">
          <cell r="L25">
            <v>65</v>
          </cell>
          <cell r="M25">
            <v>3.2</v>
          </cell>
        </row>
        <row r="26">
          <cell r="L26">
            <v>11</v>
          </cell>
          <cell r="M26">
            <v>166.3</v>
          </cell>
        </row>
        <row r="27">
          <cell r="L27">
            <v>19</v>
          </cell>
          <cell r="M27">
            <v>9.1</v>
          </cell>
        </row>
        <row r="28">
          <cell r="L28">
            <v>345</v>
          </cell>
          <cell r="M28">
            <v>2.2999999999999998</v>
          </cell>
        </row>
        <row r="29">
          <cell r="L29">
            <v>30</v>
          </cell>
          <cell r="M29">
            <v>13.3</v>
          </cell>
        </row>
        <row r="30">
          <cell r="L30">
            <v>100</v>
          </cell>
          <cell r="M30">
            <v>5.6</v>
          </cell>
        </row>
        <row r="31">
          <cell r="L31">
            <v>10</v>
          </cell>
          <cell r="M31">
            <v>30</v>
          </cell>
        </row>
        <row r="32">
          <cell r="L32">
            <v>8</v>
          </cell>
          <cell r="M32">
            <v>25.4</v>
          </cell>
        </row>
        <row r="33">
          <cell r="L33">
            <v>4</v>
          </cell>
          <cell r="M33">
            <v>61.6</v>
          </cell>
        </row>
        <row r="34">
          <cell r="L34">
            <v>14</v>
          </cell>
          <cell r="M34">
            <v>10.9</v>
          </cell>
        </row>
        <row r="35">
          <cell r="L35">
            <v>16</v>
          </cell>
          <cell r="M35">
            <v>26.3</v>
          </cell>
        </row>
        <row r="36">
          <cell r="L36">
            <v>3</v>
          </cell>
          <cell r="M36">
            <v>46</v>
          </cell>
        </row>
        <row r="37">
          <cell r="L37">
            <v>6</v>
          </cell>
          <cell r="M37">
            <v>15.3</v>
          </cell>
        </row>
        <row r="38">
          <cell r="L38">
            <v>5</v>
          </cell>
          <cell r="M38">
            <v>98</v>
          </cell>
        </row>
        <row r="39">
          <cell r="L39">
            <v>47</v>
          </cell>
          <cell r="M39">
            <v>15.8</v>
          </cell>
        </row>
        <row r="40">
          <cell r="L40">
            <v>4</v>
          </cell>
          <cell r="M40">
            <v>19.5</v>
          </cell>
        </row>
        <row r="41">
          <cell r="L41">
            <v>15</v>
          </cell>
          <cell r="M41">
            <v>66</v>
          </cell>
        </row>
        <row r="42">
          <cell r="L42">
            <v>4</v>
          </cell>
          <cell r="M42">
            <v>100</v>
          </cell>
        </row>
        <row r="43">
          <cell r="L43">
            <v>10</v>
          </cell>
          <cell r="M43">
            <v>45</v>
          </cell>
        </row>
        <row r="44">
          <cell r="L44">
            <v>75</v>
          </cell>
          <cell r="M44">
            <v>3.7</v>
          </cell>
        </row>
        <row r="45">
          <cell r="L45">
            <v>5</v>
          </cell>
          <cell r="M45">
            <v>98</v>
          </cell>
        </row>
        <row r="46">
          <cell r="L46">
            <v>15</v>
          </cell>
          <cell r="M46">
            <v>145.5</v>
          </cell>
        </row>
        <row r="47">
          <cell r="L47">
            <v>9</v>
          </cell>
          <cell r="M47">
            <v>10.8</v>
          </cell>
        </row>
        <row r="48">
          <cell r="L48">
            <v>20</v>
          </cell>
          <cell r="M48">
            <v>11.3</v>
          </cell>
        </row>
        <row r="49">
          <cell r="L49">
            <v>10</v>
          </cell>
          <cell r="M49">
            <v>31</v>
          </cell>
        </row>
        <row r="50">
          <cell r="L50">
            <v>18</v>
          </cell>
          <cell r="M50">
            <v>2.7</v>
          </cell>
        </row>
        <row r="51">
          <cell r="L51">
            <v>18</v>
          </cell>
          <cell r="M51">
            <v>2.7</v>
          </cell>
        </row>
        <row r="52">
          <cell r="L52">
            <v>14</v>
          </cell>
          <cell r="M52">
            <v>10.9</v>
          </cell>
        </row>
        <row r="53">
          <cell r="L53">
            <v>30</v>
          </cell>
          <cell r="M53">
            <v>13.3</v>
          </cell>
        </row>
        <row r="54">
          <cell r="L54">
            <v>18</v>
          </cell>
          <cell r="M54">
            <v>54.6</v>
          </cell>
        </row>
        <row r="55">
          <cell r="L55">
            <v>17</v>
          </cell>
          <cell r="M55">
            <v>64.7</v>
          </cell>
        </row>
        <row r="56">
          <cell r="L56">
            <v>9</v>
          </cell>
          <cell r="M56">
            <v>24.6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H2" sqref="H2"/>
    </sheetView>
  </sheetViews>
  <sheetFormatPr defaultRowHeight="13.2" x14ac:dyDescent="0.25"/>
  <cols>
    <col min="1" max="1" width="16.33203125" style="11" customWidth="1"/>
  </cols>
  <sheetData>
    <row r="1" spans="1:8" x14ac:dyDescent="0.25">
      <c r="A1" s="11" t="s">
        <v>187</v>
      </c>
      <c r="B1" t="s">
        <v>292</v>
      </c>
      <c r="C1" t="s">
        <v>291</v>
      </c>
      <c r="D1" t="s">
        <v>293</v>
      </c>
      <c r="E1" t="s">
        <v>294</v>
      </c>
    </row>
    <row r="2" spans="1:8" x14ac:dyDescent="0.25">
      <c r="A2" s="11" t="s">
        <v>91</v>
      </c>
      <c r="B2">
        <v>1</v>
      </c>
      <c r="C2">
        <v>27</v>
      </c>
      <c r="D2">
        <f>_xlfn.RANK.AVG(B2,$B$2:$B$56,0)</f>
        <v>53.5</v>
      </c>
      <c r="E2">
        <f>_xlfn.RANK.AVG(C2,$C$2:$C$56,0)</f>
        <v>19.5</v>
      </c>
      <c r="G2" t="s">
        <v>231</v>
      </c>
      <c r="H2">
        <f>CORREL(B:B,C:C)</f>
        <v>0.3478812476953943</v>
      </c>
    </row>
    <row r="3" spans="1:8" x14ac:dyDescent="0.25">
      <c r="A3" s="11" t="s">
        <v>216</v>
      </c>
      <c r="B3">
        <v>50</v>
      </c>
      <c r="C3">
        <v>51</v>
      </c>
      <c r="D3">
        <f t="shared" ref="D3:D56" si="0">_xlfn.RANK.AVG(B3,$B$2:$B$56,0)</f>
        <v>11</v>
      </c>
      <c r="E3">
        <f t="shared" ref="E3:E56" si="1">_xlfn.RANK.AVG(C3,$C$2:$C$56,0)</f>
        <v>13</v>
      </c>
      <c r="G3" t="s">
        <v>230</v>
      </c>
      <c r="H3">
        <f>CORREL(D:D,E:E)</f>
        <v>-0.45557659414672802</v>
      </c>
    </row>
    <row r="4" spans="1:8" x14ac:dyDescent="0.25">
      <c r="A4" s="11" t="s">
        <v>83</v>
      </c>
      <c r="B4">
        <v>7</v>
      </c>
      <c r="C4">
        <v>8.3000000000000007</v>
      </c>
      <c r="D4">
        <f t="shared" si="0"/>
        <v>40</v>
      </c>
      <c r="E4">
        <f t="shared" si="1"/>
        <v>43</v>
      </c>
    </row>
    <row r="5" spans="1:8" x14ac:dyDescent="0.25">
      <c r="A5" s="11" t="s">
        <v>206</v>
      </c>
      <c r="B5">
        <v>40</v>
      </c>
      <c r="C5">
        <v>15.8</v>
      </c>
      <c r="D5">
        <f t="shared" si="0"/>
        <v>15</v>
      </c>
      <c r="E5">
        <f t="shared" si="1"/>
        <v>27.5</v>
      </c>
    </row>
    <row r="6" spans="1:8" x14ac:dyDescent="0.25">
      <c r="A6" s="11" t="s">
        <v>194</v>
      </c>
      <c r="B6">
        <v>450</v>
      </c>
      <c r="C6">
        <v>5</v>
      </c>
      <c r="D6">
        <f t="shared" si="0"/>
        <v>2</v>
      </c>
      <c r="E6">
        <f t="shared" si="1"/>
        <v>47</v>
      </c>
    </row>
    <row r="7" spans="1:8" x14ac:dyDescent="0.25">
      <c r="A7" s="11" t="s">
        <v>195</v>
      </c>
      <c r="B7">
        <v>100</v>
      </c>
      <c r="C7">
        <v>5.6</v>
      </c>
      <c r="D7">
        <f t="shared" si="0"/>
        <v>6.5</v>
      </c>
      <c r="E7">
        <f t="shared" si="1"/>
        <v>45.5</v>
      </c>
    </row>
    <row r="8" spans="1:8" x14ac:dyDescent="0.25">
      <c r="A8" s="11" t="s">
        <v>198</v>
      </c>
      <c r="B8">
        <v>250</v>
      </c>
      <c r="C8">
        <v>8.8000000000000007</v>
      </c>
      <c r="D8">
        <f t="shared" si="0"/>
        <v>5</v>
      </c>
      <c r="E8">
        <f t="shared" si="1"/>
        <v>42</v>
      </c>
    </row>
    <row r="9" spans="1:8" x14ac:dyDescent="0.25">
      <c r="A9" s="11" t="s">
        <v>219</v>
      </c>
      <c r="B9">
        <v>4.2000000000000003E-2</v>
      </c>
      <c r="C9">
        <v>64.3</v>
      </c>
      <c r="D9">
        <f t="shared" si="0"/>
        <v>55</v>
      </c>
      <c r="E9">
        <f t="shared" si="1"/>
        <v>10</v>
      </c>
    </row>
    <row r="10" spans="1:8" x14ac:dyDescent="0.25">
      <c r="A10" s="11" t="s">
        <v>189</v>
      </c>
      <c r="B10">
        <v>26</v>
      </c>
      <c r="C10">
        <v>2.4</v>
      </c>
      <c r="D10">
        <f t="shared" si="0"/>
        <v>18</v>
      </c>
      <c r="E10">
        <f t="shared" si="1"/>
        <v>54</v>
      </c>
    </row>
    <row r="11" spans="1:8" x14ac:dyDescent="0.25">
      <c r="A11" s="11" t="s">
        <v>96</v>
      </c>
      <c r="B11">
        <v>41</v>
      </c>
      <c r="C11">
        <v>12</v>
      </c>
      <c r="D11">
        <f t="shared" si="0"/>
        <v>13.5</v>
      </c>
      <c r="E11">
        <f t="shared" si="1"/>
        <v>33</v>
      </c>
    </row>
    <row r="12" spans="1:8" x14ac:dyDescent="0.25">
      <c r="A12" s="11" t="s">
        <v>96</v>
      </c>
      <c r="B12">
        <v>41</v>
      </c>
      <c r="C12">
        <v>33.5</v>
      </c>
      <c r="D12">
        <f t="shared" si="0"/>
        <v>13.5</v>
      </c>
      <c r="E12">
        <f t="shared" si="1"/>
        <v>16</v>
      </c>
    </row>
    <row r="13" spans="1:8" x14ac:dyDescent="0.25">
      <c r="A13" s="11" t="s">
        <v>93</v>
      </c>
      <c r="B13">
        <v>5</v>
      </c>
      <c r="C13">
        <v>11.4</v>
      </c>
      <c r="D13">
        <f t="shared" si="0"/>
        <v>44</v>
      </c>
      <c r="E13">
        <f t="shared" si="1"/>
        <v>34</v>
      </c>
    </row>
    <row r="14" spans="1:8" x14ac:dyDescent="0.25">
      <c r="A14" s="11" t="s">
        <v>108</v>
      </c>
      <c r="B14">
        <v>459</v>
      </c>
      <c r="C14">
        <v>540</v>
      </c>
      <c r="D14">
        <f t="shared" si="0"/>
        <v>1</v>
      </c>
      <c r="E14">
        <f t="shared" si="1"/>
        <v>1</v>
      </c>
    </row>
    <row r="15" spans="1:8" x14ac:dyDescent="0.25">
      <c r="A15" s="11" t="s">
        <v>197</v>
      </c>
      <c r="B15">
        <v>73</v>
      </c>
      <c r="C15">
        <v>5.7</v>
      </c>
      <c r="D15">
        <f t="shared" si="0"/>
        <v>9</v>
      </c>
      <c r="E15">
        <f t="shared" si="1"/>
        <v>44</v>
      </c>
    </row>
    <row r="16" spans="1:8" x14ac:dyDescent="0.25">
      <c r="A16" s="11" t="s">
        <v>99</v>
      </c>
      <c r="B16">
        <v>3</v>
      </c>
      <c r="C16">
        <v>20.9</v>
      </c>
      <c r="D16">
        <f t="shared" si="0"/>
        <v>51.5</v>
      </c>
      <c r="E16">
        <f t="shared" si="1"/>
        <v>25</v>
      </c>
    </row>
    <row r="17" spans="1:5" x14ac:dyDescent="0.25">
      <c r="A17" s="11" t="s">
        <v>199</v>
      </c>
      <c r="B17">
        <v>320</v>
      </c>
      <c r="C17">
        <v>9.4</v>
      </c>
      <c r="D17">
        <f t="shared" si="0"/>
        <v>4</v>
      </c>
      <c r="E17">
        <f t="shared" si="1"/>
        <v>40</v>
      </c>
    </row>
    <row r="18" spans="1:5" x14ac:dyDescent="0.25">
      <c r="A18" s="11" t="s">
        <v>87</v>
      </c>
      <c r="B18">
        <v>5</v>
      </c>
      <c r="C18">
        <v>2.6</v>
      </c>
      <c r="D18">
        <f t="shared" si="0"/>
        <v>44</v>
      </c>
      <c r="E18">
        <f t="shared" si="1"/>
        <v>53</v>
      </c>
    </row>
    <row r="19" spans="1:5" x14ac:dyDescent="0.25">
      <c r="A19" s="11" t="s">
        <v>105</v>
      </c>
      <c r="B19">
        <v>1</v>
      </c>
      <c r="C19">
        <v>168</v>
      </c>
      <c r="D19">
        <f t="shared" si="0"/>
        <v>53.5</v>
      </c>
      <c r="E19">
        <f t="shared" si="1"/>
        <v>2</v>
      </c>
    </row>
    <row r="20" spans="1:5" x14ac:dyDescent="0.25">
      <c r="A20" s="11" t="s">
        <v>209</v>
      </c>
      <c r="B20">
        <v>9</v>
      </c>
      <c r="C20">
        <v>24.6</v>
      </c>
      <c r="D20">
        <f t="shared" si="0"/>
        <v>37</v>
      </c>
      <c r="E20">
        <f t="shared" si="1"/>
        <v>23.5</v>
      </c>
    </row>
    <row r="21" spans="1:5" x14ac:dyDescent="0.25">
      <c r="A21" s="11" t="s">
        <v>85</v>
      </c>
      <c r="B21">
        <v>18</v>
      </c>
      <c r="C21">
        <v>2.8</v>
      </c>
      <c r="D21">
        <f t="shared" si="0"/>
        <v>23.5</v>
      </c>
      <c r="E21">
        <f t="shared" si="1"/>
        <v>50</v>
      </c>
    </row>
    <row r="22" spans="1:5" x14ac:dyDescent="0.25">
      <c r="A22" s="11" t="s">
        <v>203</v>
      </c>
      <c r="B22">
        <v>5</v>
      </c>
      <c r="C22">
        <v>12.2</v>
      </c>
      <c r="D22">
        <f t="shared" si="0"/>
        <v>44</v>
      </c>
      <c r="E22">
        <f t="shared" si="1"/>
        <v>32</v>
      </c>
    </row>
    <row r="23" spans="1:5" x14ac:dyDescent="0.25">
      <c r="A23" s="11" t="s">
        <v>212</v>
      </c>
      <c r="B23">
        <v>4</v>
      </c>
      <c r="C23">
        <v>27</v>
      </c>
      <c r="D23">
        <f t="shared" si="0"/>
        <v>48.5</v>
      </c>
      <c r="E23">
        <f t="shared" si="1"/>
        <v>19.5</v>
      </c>
    </row>
    <row r="24" spans="1:5" x14ac:dyDescent="0.25">
      <c r="A24" s="11" t="s">
        <v>92</v>
      </c>
      <c r="B24">
        <v>19</v>
      </c>
      <c r="C24">
        <v>11</v>
      </c>
      <c r="D24">
        <f t="shared" si="0"/>
        <v>20.5</v>
      </c>
      <c r="E24">
        <f t="shared" si="1"/>
        <v>36</v>
      </c>
    </row>
    <row r="25" spans="1:5" x14ac:dyDescent="0.25">
      <c r="A25" s="11" t="s">
        <v>192</v>
      </c>
      <c r="B25">
        <v>65</v>
      </c>
      <c r="C25">
        <v>3.2</v>
      </c>
      <c r="D25">
        <f t="shared" si="0"/>
        <v>10</v>
      </c>
      <c r="E25">
        <f t="shared" si="1"/>
        <v>49</v>
      </c>
    </row>
    <row r="26" spans="1:5" x14ac:dyDescent="0.25">
      <c r="A26" s="11" t="s">
        <v>223</v>
      </c>
      <c r="B26">
        <v>11</v>
      </c>
      <c r="C26">
        <v>166.3</v>
      </c>
      <c r="D26">
        <f t="shared" si="0"/>
        <v>32</v>
      </c>
      <c r="E26">
        <f t="shared" si="1"/>
        <v>3</v>
      </c>
    </row>
    <row r="27" spans="1:5" x14ac:dyDescent="0.25">
      <c r="A27" s="11" t="s">
        <v>73</v>
      </c>
      <c r="B27">
        <v>19</v>
      </c>
      <c r="C27">
        <v>9.1</v>
      </c>
      <c r="D27">
        <f t="shared" si="0"/>
        <v>20.5</v>
      </c>
      <c r="E27">
        <f t="shared" si="1"/>
        <v>41</v>
      </c>
    </row>
    <row r="28" spans="1:5" x14ac:dyDescent="0.25">
      <c r="A28" s="11" t="s">
        <v>188</v>
      </c>
      <c r="B28">
        <v>345</v>
      </c>
      <c r="C28">
        <v>2.2999999999999998</v>
      </c>
      <c r="D28">
        <f t="shared" si="0"/>
        <v>3</v>
      </c>
      <c r="E28">
        <f t="shared" si="1"/>
        <v>55</v>
      </c>
    </row>
    <row r="29" spans="1:5" x14ac:dyDescent="0.25">
      <c r="A29" s="11" t="s">
        <v>204</v>
      </c>
      <c r="B29">
        <v>30</v>
      </c>
      <c r="C29">
        <v>13.3</v>
      </c>
      <c r="D29">
        <f t="shared" si="0"/>
        <v>16.5</v>
      </c>
      <c r="E29">
        <f t="shared" si="1"/>
        <v>30.5</v>
      </c>
    </row>
    <row r="30" spans="1:5" x14ac:dyDescent="0.25">
      <c r="A30" s="11" t="s">
        <v>196</v>
      </c>
      <c r="B30">
        <v>100</v>
      </c>
      <c r="C30">
        <v>5.6</v>
      </c>
      <c r="D30">
        <f t="shared" si="0"/>
        <v>6.5</v>
      </c>
      <c r="E30">
        <f t="shared" si="1"/>
        <v>45.5</v>
      </c>
    </row>
    <row r="31" spans="1:5" x14ac:dyDescent="0.25">
      <c r="A31" s="11" t="s">
        <v>213</v>
      </c>
      <c r="B31">
        <v>10</v>
      </c>
      <c r="C31">
        <v>30</v>
      </c>
      <c r="D31">
        <f t="shared" si="0"/>
        <v>34</v>
      </c>
      <c r="E31">
        <f t="shared" si="1"/>
        <v>18</v>
      </c>
    </row>
    <row r="32" spans="1:5" x14ac:dyDescent="0.25">
      <c r="A32" s="11" t="s">
        <v>210</v>
      </c>
      <c r="B32">
        <v>8</v>
      </c>
      <c r="C32">
        <v>25.4</v>
      </c>
      <c r="D32">
        <f t="shared" si="0"/>
        <v>39</v>
      </c>
      <c r="E32">
        <f t="shared" si="1"/>
        <v>22</v>
      </c>
    </row>
    <row r="33" spans="1:5" x14ac:dyDescent="0.25">
      <c r="A33" s="11" t="s">
        <v>218</v>
      </c>
      <c r="B33">
        <v>4</v>
      </c>
      <c r="C33">
        <v>61.6</v>
      </c>
      <c r="D33">
        <f t="shared" si="0"/>
        <v>48.5</v>
      </c>
      <c r="E33">
        <f t="shared" si="1"/>
        <v>11</v>
      </c>
    </row>
    <row r="34" spans="1:5" x14ac:dyDescent="0.25">
      <c r="A34" s="11" t="s">
        <v>201</v>
      </c>
      <c r="B34">
        <v>14</v>
      </c>
      <c r="C34">
        <v>10.9</v>
      </c>
      <c r="D34">
        <f t="shared" si="0"/>
        <v>30.5</v>
      </c>
      <c r="E34">
        <f t="shared" si="1"/>
        <v>37.5</v>
      </c>
    </row>
    <row r="35" spans="1:5" x14ac:dyDescent="0.25">
      <c r="A35" s="11" t="s">
        <v>211</v>
      </c>
      <c r="B35">
        <v>16</v>
      </c>
      <c r="C35">
        <v>26.3</v>
      </c>
      <c r="D35">
        <f t="shared" si="0"/>
        <v>27</v>
      </c>
      <c r="E35">
        <f t="shared" si="1"/>
        <v>21</v>
      </c>
    </row>
    <row r="36" spans="1:5" x14ac:dyDescent="0.25">
      <c r="A36" s="11" t="s">
        <v>215</v>
      </c>
      <c r="B36">
        <v>3</v>
      </c>
      <c r="C36">
        <v>46</v>
      </c>
      <c r="D36">
        <f t="shared" si="0"/>
        <v>51.5</v>
      </c>
      <c r="E36">
        <f t="shared" si="1"/>
        <v>14</v>
      </c>
    </row>
    <row r="37" spans="1:5" x14ac:dyDescent="0.25">
      <c r="A37" s="11" t="s">
        <v>101</v>
      </c>
      <c r="B37">
        <v>6</v>
      </c>
      <c r="C37">
        <v>15.3</v>
      </c>
      <c r="D37">
        <f t="shared" si="0"/>
        <v>41</v>
      </c>
      <c r="E37">
        <f t="shared" si="1"/>
        <v>29</v>
      </c>
    </row>
    <row r="38" spans="1:5" x14ac:dyDescent="0.25">
      <c r="A38" s="11" t="s">
        <v>220</v>
      </c>
      <c r="B38">
        <v>5</v>
      </c>
      <c r="C38">
        <v>98</v>
      </c>
      <c r="D38">
        <f t="shared" si="0"/>
        <v>44</v>
      </c>
      <c r="E38">
        <f t="shared" si="1"/>
        <v>6.5</v>
      </c>
    </row>
    <row r="39" spans="1:5" x14ac:dyDescent="0.25">
      <c r="A39" s="11" t="s">
        <v>104</v>
      </c>
      <c r="B39">
        <v>47</v>
      </c>
      <c r="C39">
        <v>15.8</v>
      </c>
      <c r="D39">
        <f t="shared" si="0"/>
        <v>12</v>
      </c>
      <c r="E39">
        <f t="shared" si="1"/>
        <v>27.5</v>
      </c>
    </row>
    <row r="40" spans="1:5" x14ac:dyDescent="0.25">
      <c r="A40" s="11" t="s">
        <v>207</v>
      </c>
      <c r="B40">
        <v>4</v>
      </c>
      <c r="C40">
        <v>19.5</v>
      </c>
      <c r="D40">
        <f t="shared" si="0"/>
        <v>48.5</v>
      </c>
      <c r="E40">
        <f t="shared" si="1"/>
        <v>26</v>
      </c>
    </row>
    <row r="41" spans="1:5" x14ac:dyDescent="0.25">
      <c r="A41" s="11" t="s">
        <v>95</v>
      </c>
      <c r="B41">
        <v>15</v>
      </c>
      <c r="C41">
        <v>66</v>
      </c>
      <c r="D41">
        <f t="shared" si="0"/>
        <v>28.5</v>
      </c>
      <c r="E41">
        <f t="shared" si="1"/>
        <v>8</v>
      </c>
    </row>
    <row r="42" spans="1:5" x14ac:dyDescent="0.25">
      <c r="A42" s="11" t="s">
        <v>89</v>
      </c>
      <c r="B42">
        <v>4</v>
      </c>
      <c r="C42">
        <v>100</v>
      </c>
      <c r="D42">
        <f t="shared" si="0"/>
        <v>48.5</v>
      </c>
      <c r="E42">
        <f t="shared" si="1"/>
        <v>5</v>
      </c>
    </row>
    <row r="43" spans="1:5" x14ac:dyDescent="0.25">
      <c r="A43" s="11" t="s">
        <v>214</v>
      </c>
      <c r="B43">
        <v>10</v>
      </c>
      <c r="C43">
        <v>45</v>
      </c>
      <c r="D43">
        <f t="shared" si="0"/>
        <v>34</v>
      </c>
      <c r="E43">
        <f t="shared" si="1"/>
        <v>15</v>
      </c>
    </row>
    <row r="44" spans="1:5" x14ac:dyDescent="0.25">
      <c r="A44" s="11" t="s">
        <v>193</v>
      </c>
      <c r="B44">
        <v>75</v>
      </c>
      <c r="C44">
        <v>3.7</v>
      </c>
      <c r="D44">
        <f t="shared" si="0"/>
        <v>8</v>
      </c>
      <c r="E44">
        <f t="shared" si="1"/>
        <v>48</v>
      </c>
    </row>
    <row r="45" spans="1:5" x14ac:dyDescent="0.25">
      <c r="A45" s="11" t="s">
        <v>221</v>
      </c>
      <c r="B45">
        <v>5</v>
      </c>
      <c r="C45">
        <v>98</v>
      </c>
      <c r="D45">
        <f t="shared" si="0"/>
        <v>44</v>
      </c>
      <c r="E45">
        <f t="shared" si="1"/>
        <v>6.5</v>
      </c>
    </row>
    <row r="46" spans="1:5" x14ac:dyDescent="0.25">
      <c r="A46" s="11" t="s">
        <v>222</v>
      </c>
      <c r="B46">
        <v>15</v>
      </c>
      <c r="C46">
        <v>145.5</v>
      </c>
      <c r="D46">
        <f t="shared" si="0"/>
        <v>28.5</v>
      </c>
      <c r="E46">
        <f t="shared" si="1"/>
        <v>4</v>
      </c>
    </row>
    <row r="47" spans="1:5" x14ac:dyDescent="0.25">
      <c r="A47" s="11" t="s">
        <v>200</v>
      </c>
      <c r="B47">
        <v>9</v>
      </c>
      <c r="C47">
        <v>10.8</v>
      </c>
      <c r="D47">
        <f t="shared" si="0"/>
        <v>37</v>
      </c>
      <c r="E47">
        <f t="shared" si="1"/>
        <v>39</v>
      </c>
    </row>
    <row r="48" spans="1:5" x14ac:dyDescent="0.25">
      <c r="A48" s="11" t="s">
        <v>98</v>
      </c>
      <c r="B48">
        <v>20</v>
      </c>
      <c r="C48">
        <v>11.3</v>
      </c>
      <c r="D48">
        <f t="shared" si="0"/>
        <v>19</v>
      </c>
      <c r="E48">
        <f t="shared" si="1"/>
        <v>35</v>
      </c>
    </row>
    <row r="49" spans="1:5" x14ac:dyDescent="0.25">
      <c r="A49" s="11" t="s">
        <v>86</v>
      </c>
      <c r="B49">
        <v>10</v>
      </c>
      <c r="C49">
        <v>31</v>
      </c>
      <c r="D49">
        <f t="shared" si="0"/>
        <v>34</v>
      </c>
      <c r="E49">
        <f t="shared" si="1"/>
        <v>17</v>
      </c>
    </row>
    <row r="50" spans="1:5" x14ac:dyDescent="0.25">
      <c r="A50" s="11" t="s">
        <v>190</v>
      </c>
      <c r="B50">
        <v>18</v>
      </c>
      <c r="C50">
        <v>2.7</v>
      </c>
      <c r="D50">
        <f t="shared" si="0"/>
        <v>23.5</v>
      </c>
      <c r="E50">
        <f t="shared" si="1"/>
        <v>51.5</v>
      </c>
    </row>
    <row r="51" spans="1:5" x14ac:dyDescent="0.25">
      <c r="A51" s="11" t="s">
        <v>191</v>
      </c>
      <c r="B51">
        <v>18</v>
      </c>
      <c r="C51">
        <v>2.7</v>
      </c>
      <c r="D51">
        <f t="shared" si="0"/>
        <v>23.5</v>
      </c>
      <c r="E51">
        <f t="shared" si="1"/>
        <v>51.5</v>
      </c>
    </row>
    <row r="52" spans="1:5" x14ac:dyDescent="0.25">
      <c r="A52" s="11" t="s">
        <v>202</v>
      </c>
      <c r="B52">
        <v>14</v>
      </c>
      <c r="C52">
        <v>10.9</v>
      </c>
      <c r="D52">
        <f t="shared" si="0"/>
        <v>30.5</v>
      </c>
      <c r="E52">
        <f t="shared" si="1"/>
        <v>37.5</v>
      </c>
    </row>
    <row r="53" spans="1:5" x14ac:dyDescent="0.25">
      <c r="A53" s="11" t="s">
        <v>205</v>
      </c>
      <c r="B53">
        <v>30</v>
      </c>
      <c r="C53">
        <v>13.3</v>
      </c>
      <c r="D53">
        <f t="shared" si="0"/>
        <v>16.5</v>
      </c>
      <c r="E53">
        <f t="shared" si="1"/>
        <v>30.5</v>
      </c>
    </row>
    <row r="54" spans="1:5" x14ac:dyDescent="0.25">
      <c r="A54" s="11" t="s">
        <v>217</v>
      </c>
      <c r="B54">
        <v>18</v>
      </c>
      <c r="C54">
        <v>54.6</v>
      </c>
      <c r="D54">
        <f t="shared" si="0"/>
        <v>23.5</v>
      </c>
      <c r="E54">
        <f t="shared" si="1"/>
        <v>12</v>
      </c>
    </row>
    <row r="55" spans="1:5" x14ac:dyDescent="0.25">
      <c r="A55" s="11" t="s">
        <v>103</v>
      </c>
      <c r="B55">
        <v>17</v>
      </c>
      <c r="C55">
        <v>64.7</v>
      </c>
      <c r="D55">
        <f t="shared" si="0"/>
        <v>26</v>
      </c>
      <c r="E55">
        <f t="shared" si="1"/>
        <v>9</v>
      </c>
    </row>
    <row r="56" spans="1:5" x14ac:dyDescent="0.25">
      <c r="A56" s="11" t="s">
        <v>208</v>
      </c>
      <c r="B56">
        <v>9</v>
      </c>
      <c r="C56">
        <v>24.6</v>
      </c>
      <c r="D56">
        <f t="shared" si="0"/>
        <v>37</v>
      </c>
      <c r="E56">
        <f t="shared" si="1"/>
        <v>23.5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workbookViewId="0">
      <selection activeCell="G24" sqref="G24"/>
    </sheetView>
  </sheetViews>
  <sheetFormatPr defaultRowHeight="13.2" x14ac:dyDescent="0.25"/>
  <cols>
    <col min="7" max="7" width="27.109375" customWidth="1"/>
    <col min="9" max="9" width="8.88671875" style="1"/>
    <col min="16" max="16" width="8.88671875" style="6"/>
  </cols>
  <sheetData>
    <row r="1" spans="1:26" x14ac:dyDescent="0.25">
      <c r="A1" t="s">
        <v>0</v>
      </c>
      <c r="J1" t="s">
        <v>1</v>
      </c>
      <c r="Q1" t="s">
        <v>2</v>
      </c>
    </row>
    <row r="2" spans="1:26" x14ac:dyDescent="0.25">
      <c r="A2" t="s">
        <v>73</v>
      </c>
      <c r="B2" t="s">
        <v>74</v>
      </c>
      <c r="C2" t="s">
        <v>75</v>
      </c>
      <c r="D2" t="s">
        <v>29</v>
      </c>
      <c r="E2" t="s">
        <v>9</v>
      </c>
      <c r="G2" s="5" t="s">
        <v>76</v>
      </c>
      <c r="H2" s="5"/>
      <c r="J2" t="s">
        <v>89</v>
      </c>
      <c r="K2" t="s">
        <v>84</v>
      </c>
      <c r="L2" t="s">
        <v>9</v>
      </c>
      <c r="M2" t="s">
        <v>9</v>
      </c>
      <c r="N2" s="5" t="s">
        <v>76</v>
      </c>
      <c r="O2" s="5"/>
      <c r="Q2" t="s">
        <v>105</v>
      </c>
      <c r="R2" t="s">
        <v>74</v>
      </c>
      <c r="S2" t="s">
        <v>75</v>
      </c>
      <c r="T2" t="s">
        <v>28</v>
      </c>
      <c r="U2" t="s">
        <v>106</v>
      </c>
      <c r="Y2" s="5" t="s">
        <v>76</v>
      </c>
      <c r="Z2" s="5"/>
    </row>
    <row r="3" spans="1:26" x14ac:dyDescent="0.25">
      <c r="A3" t="s">
        <v>73</v>
      </c>
      <c r="B3" t="s">
        <v>74</v>
      </c>
      <c r="C3" t="s">
        <v>75</v>
      </c>
      <c r="D3" t="s">
        <v>29</v>
      </c>
      <c r="E3" t="s">
        <v>9</v>
      </c>
      <c r="G3" s="5" t="s">
        <v>28</v>
      </c>
      <c r="H3" s="5">
        <v>3</v>
      </c>
      <c r="J3" t="s">
        <v>89</v>
      </c>
      <c r="K3" t="s">
        <v>84</v>
      </c>
      <c r="L3" t="s">
        <v>82</v>
      </c>
      <c r="M3" t="s">
        <v>9</v>
      </c>
      <c r="N3" s="5" t="s">
        <v>28</v>
      </c>
      <c r="O3" s="5">
        <v>14</v>
      </c>
      <c r="Q3" t="s">
        <v>105</v>
      </c>
      <c r="R3" t="s">
        <v>74</v>
      </c>
      <c r="S3" t="s">
        <v>75</v>
      </c>
      <c r="T3" t="s">
        <v>28</v>
      </c>
      <c r="U3" t="s">
        <v>106</v>
      </c>
      <c r="Y3" s="5" t="s">
        <v>28</v>
      </c>
      <c r="Z3" s="5">
        <v>6</v>
      </c>
    </row>
    <row r="4" spans="1:26" x14ac:dyDescent="0.25">
      <c r="A4" t="s">
        <v>73</v>
      </c>
      <c r="B4" t="s">
        <v>74</v>
      </c>
      <c r="C4" t="s">
        <v>75</v>
      </c>
      <c r="D4" t="s">
        <v>29</v>
      </c>
      <c r="E4" t="s">
        <v>9</v>
      </c>
      <c r="G4" s="5" t="s">
        <v>27</v>
      </c>
      <c r="H4" s="5">
        <v>3</v>
      </c>
      <c r="J4" t="s">
        <v>89</v>
      </c>
      <c r="K4" t="s">
        <v>84</v>
      </c>
      <c r="L4" t="s">
        <v>82</v>
      </c>
      <c r="M4" t="s">
        <v>9</v>
      </c>
      <c r="N4" s="5" t="s">
        <v>27</v>
      </c>
      <c r="O4" s="5">
        <v>16</v>
      </c>
      <c r="Q4" t="s">
        <v>105</v>
      </c>
      <c r="R4" t="s">
        <v>74</v>
      </c>
      <c r="S4" t="s">
        <v>75</v>
      </c>
      <c r="T4" t="s">
        <v>28</v>
      </c>
      <c r="U4" t="s">
        <v>88</v>
      </c>
      <c r="Y4" s="5" t="s">
        <v>27</v>
      </c>
      <c r="Z4" s="5">
        <v>2</v>
      </c>
    </row>
    <row r="5" spans="1:26" x14ac:dyDescent="0.25">
      <c r="A5" t="s">
        <v>73</v>
      </c>
      <c r="B5" t="s">
        <v>74</v>
      </c>
      <c r="C5" t="s">
        <v>75</v>
      </c>
      <c r="D5" t="s">
        <v>29</v>
      </c>
      <c r="E5" t="s">
        <v>9</v>
      </c>
      <c r="G5" s="5" t="s">
        <v>29</v>
      </c>
      <c r="H5" s="5">
        <v>66</v>
      </c>
      <c r="J5" t="s">
        <v>89</v>
      </c>
      <c r="K5" t="s">
        <v>84</v>
      </c>
      <c r="L5" t="s">
        <v>82</v>
      </c>
      <c r="M5" t="s">
        <v>9</v>
      </c>
      <c r="N5" s="5" t="s">
        <v>29</v>
      </c>
      <c r="O5" s="5">
        <v>98</v>
      </c>
      <c r="Q5" t="s">
        <v>105</v>
      </c>
      <c r="R5" t="s">
        <v>74</v>
      </c>
      <c r="S5" t="s">
        <v>75</v>
      </c>
      <c r="T5" t="s">
        <v>28</v>
      </c>
      <c r="U5" t="s">
        <v>107</v>
      </c>
      <c r="Y5" s="5" t="s">
        <v>29</v>
      </c>
      <c r="Z5" s="5">
        <v>9</v>
      </c>
    </row>
    <row r="6" spans="1:26" x14ac:dyDescent="0.25">
      <c r="A6" t="s">
        <v>73</v>
      </c>
      <c r="B6" t="s">
        <v>74</v>
      </c>
      <c r="C6" t="s">
        <v>75</v>
      </c>
      <c r="D6" t="s">
        <v>29</v>
      </c>
      <c r="E6" t="s">
        <v>9</v>
      </c>
      <c r="G6" s="5"/>
      <c r="H6" s="5"/>
      <c r="J6" t="s">
        <v>89</v>
      </c>
      <c r="K6" t="s">
        <v>84</v>
      </c>
      <c r="L6" t="s">
        <v>82</v>
      </c>
      <c r="M6" t="s">
        <v>9</v>
      </c>
      <c r="N6" s="5"/>
      <c r="O6" s="5"/>
      <c r="Q6" t="s">
        <v>105</v>
      </c>
      <c r="R6" t="s">
        <v>74</v>
      </c>
      <c r="S6" t="s">
        <v>75</v>
      </c>
      <c r="T6" t="s">
        <v>28</v>
      </c>
      <c r="U6" t="s">
        <v>107</v>
      </c>
      <c r="Y6" s="5"/>
      <c r="Z6" s="5"/>
    </row>
    <row r="7" spans="1:26" x14ac:dyDescent="0.25">
      <c r="A7" t="s">
        <v>73</v>
      </c>
      <c r="B7" t="s">
        <v>74</v>
      </c>
      <c r="C7" t="s">
        <v>75</v>
      </c>
      <c r="D7" t="s">
        <v>29</v>
      </c>
      <c r="E7" t="s">
        <v>9</v>
      </c>
      <c r="G7" s="5" t="s">
        <v>77</v>
      </c>
      <c r="H7" s="5"/>
      <c r="J7" t="s">
        <v>89</v>
      </c>
      <c r="K7" t="s">
        <v>84</v>
      </c>
      <c r="L7" t="s">
        <v>82</v>
      </c>
      <c r="M7" t="s">
        <v>9</v>
      </c>
      <c r="N7" s="5" t="s">
        <v>77</v>
      </c>
      <c r="O7" s="5"/>
      <c r="Q7" t="s">
        <v>105</v>
      </c>
      <c r="R7" t="s">
        <v>74</v>
      </c>
      <c r="S7" t="s">
        <v>75</v>
      </c>
      <c r="T7" t="s">
        <v>28</v>
      </c>
      <c r="U7" t="s">
        <v>107</v>
      </c>
      <c r="Y7" s="5" t="s">
        <v>77</v>
      </c>
      <c r="Z7" s="5"/>
    </row>
    <row r="8" spans="1:26" x14ac:dyDescent="0.25">
      <c r="A8" t="s">
        <v>73</v>
      </c>
      <c r="B8" t="s">
        <v>74</v>
      </c>
      <c r="C8" t="s">
        <v>75</v>
      </c>
      <c r="D8" t="s">
        <v>29</v>
      </c>
      <c r="E8" t="s">
        <v>9</v>
      </c>
      <c r="G8" s="5" t="s">
        <v>78</v>
      </c>
      <c r="H8" s="5">
        <v>28</v>
      </c>
      <c r="J8" t="s">
        <v>89</v>
      </c>
      <c r="K8" t="s">
        <v>84</v>
      </c>
      <c r="L8" t="s">
        <v>82</v>
      </c>
      <c r="M8" t="s">
        <v>9</v>
      </c>
      <c r="N8" s="5" t="s">
        <v>90</v>
      </c>
      <c r="O8" s="5">
        <v>37</v>
      </c>
      <c r="Q8" t="s">
        <v>108</v>
      </c>
      <c r="R8" t="s">
        <v>109</v>
      </c>
      <c r="S8" t="s">
        <v>75</v>
      </c>
      <c r="T8" t="s">
        <v>27</v>
      </c>
      <c r="U8" t="s">
        <v>88</v>
      </c>
      <c r="Y8" s="5" t="s">
        <v>110</v>
      </c>
      <c r="Z8" s="5">
        <v>6</v>
      </c>
    </row>
    <row r="9" spans="1:26" x14ac:dyDescent="0.25">
      <c r="A9" t="s">
        <v>73</v>
      </c>
      <c r="B9" t="s">
        <v>74</v>
      </c>
      <c r="C9" t="s">
        <v>75</v>
      </c>
      <c r="D9" t="s">
        <v>29</v>
      </c>
      <c r="E9" t="s">
        <v>9</v>
      </c>
      <c r="G9" s="5" t="s">
        <v>79</v>
      </c>
      <c r="H9" s="5">
        <v>6</v>
      </c>
      <c r="J9" t="s">
        <v>89</v>
      </c>
      <c r="K9" t="s">
        <v>84</v>
      </c>
      <c r="L9" t="s">
        <v>82</v>
      </c>
      <c r="M9" t="s">
        <v>9</v>
      </c>
      <c r="N9" s="5" t="s">
        <v>79</v>
      </c>
      <c r="O9" s="5">
        <v>34</v>
      </c>
      <c r="Q9" t="s">
        <v>108</v>
      </c>
      <c r="R9" t="s">
        <v>109</v>
      </c>
      <c r="S9" t="s">
        <v>82</v>
      </c>
      <c r="T9" t="s">
        <v>27</v>
      </c>
      <c r="U9" t="s">
        <v>9</v>
      </c>
      <c r="Y9" s="5" t="s">
        <v>111</v>
      </c>
      <c r="Z9" s="5">
        <v>11</v>
      </c>
    </row>
    <row r="10" spans="1:26" x14ac:dyDescent="0.25">
      <c r="A10" t="s">
        <v>73</v>
      </c>
      <c r="B10" t="s">
        <v>74</v>
      </c>
      <c r="C10" t="s">
        <v>75</v>
      </c>
      <c r="D10" t="s">
        <v>29</v>
      </c>
      <c r="E10" t="s">
        <v>9</v>
      </c>
      <c r="G10" s="5" t="s">
        <v>74</v>
      </c>
      <c r="H10" s="5">
        <v>38</v>
      </c>
      <c r="J10" t="s">
        <v>89</v>
      </c>
      <c r="K10" t="s">
        <v>84</v>
      </c>
      <c r="L10" t="s">
        <v>82</v>
      </c>
      <c r="M10" t="s">
        <v>9</v>
      </c>
      <c r="N10" s="5" t="s">
        <v>74</v>
      </c>
      <c r="O10" s="5">
        <v>58</v>
      </c>
      <c r="Q10" t="s">
        <v>108</v>
      </c>
      <c r="R10" t="s">
        <v>109</v>
      </c>
      <c r="S10" t="s">
        <v>82</v>
      </c>
      <c r="T10" t="s">
        <v>29</v>
      </c>
      <c r="U10" t="s">
        <v>9</v>
      </c>
      <c r="Y10" s="5" t="s">
        <v>79</v>
      </c>
      <c r="Z10" s="5">
        <v>0</v>
      </c>
    </row>
    <row r="11" spans="1:26" x14ac:dyDescent="0.25">
      <c r="A11" t="s">
        <v>73</v>
      </c>
      <c r="B11" t="s">
        <v>74</v>
      </c>
      <c r="C11" t="s">
        <v>75</v>
      </c>
      <c r="D11" t="s">
        <v>29</v>
      </c>
      <c r="E11" t="s">
        <v>9</v>
      </c>
      <c r="G11" s="5"/>
      <c r="H11" s="5"/>
      <c r="J11" t="s">
        <v>89</v>
      </c>
      <c r="K11" t="s">
        <v>84</v>
      </c>
      <c r="L11" t="s">
        <v>82</v>
      </c>
      <c r="M11" t="s">
        <v>9</v>
      </c>
      <c r="N11" s="5"/>
      <c r="O11" s="5"/>
      <c r="Q11" t="s">
        <v>108</v>
      </c>
      <c r="R11" t="s">
        <v>109</v>
      </c>
      <c r="S11" t="s">
        <v>82</v>
      </c>
      <c r="T11" t="s">
        <v>29</v>
      </c>
      <c r="U11" t="s">
        <v>9</v>
      </c>
      <c r="Y11" s="5"/>
      <c r="Z11" s="5"/>
    </row>
    <row r="12" spans="1:26" x14ac:dyDescent="0.25">
      <c r="A12" t="s">
        <v>73</v>
      </c>
      <c r="B12" t="s">
        <v>74</v>
      </c>
      <c r="C12" t="s">
        <v>75</v>
      </c>
      <c r="D12" t="s">
        <v>29</v>
      </c>
      <c r="E12" t="s">
        <v>80</v>
      </c>
      <c r="G12" s="5" t="s">
        <v>81</v>
      </c>
      <c r="H12" s="5"/>
      <c r="J12" t="s">
        <v>89</v>
      </c>
      <c r="K12" t="s">
        <v>84</v>
      </c>
      <c r="L12" t="s">
        <v>82</v>
      </c>
      <c r="M12" t="s">
        <v>9</v>
      </c>
      <c r="N12" s="5" t="s">
        <v>81</v>
      </c>
      <c r="O12" s="5"/>
      <c r="Q12" t="s">
        <v>108</v>
      </c>
      <c r="R12" t="s">
        <v>109</v>
      </c>
      <c r="S12" t="s">
        <v>82</v>
      </c>
      <c r="T12" t="s">
        <v>29</v>
      </c>
      <c r="U12" t="s">
        <v>9</v>
      </c>
      <c r="Y12" s="5" t="s">
        <v>112</v>
      </c>
      <c r="Z12" s="5"/>
    </row>
    <row r="13" spans="1:26" x14ac:dyDescent="0.25">
      <c r="A13" t="s">
        <v>73</v>
      </c>
      <c r="B13" t="s">
        <v>74</v>
      </c>
      <c r="C13" t="s">
        <v>75</v>
      </c>
      <c r="D13" t="s">
        <v>29</v>
      </c>
      <c r="E13" t="s">
        <v>9</v>
      </c>
      <c r="G13" s="5" t="s">
        <v>82</v>
      </c>
      <c r="H13" s="5">
        <v>55</v>
      </c>
      <c r="J13" t="s">
        <v>89</v>
      </c>
      <c r="K13" t="s">
        <v>84</v>
      </c>
      <c r="L13" t="s">
        <v>82</v>
      </c>
      <c r="M13" t="s">
        <v>9</v>
      </c>
      <c r="N13" s="5" t="s">
        <v>75</v>
      </c>
      <c r="O13" s="5">
        <v>15</v>
      </c>
      <c r="Q13" t="s">
        <v>108</v>
      </c>
      <c r="R13" t="s">
        <v>109</v>
      </c>
      <c r="S13" t="s">
        <v>82</v>
      </c>
      <c r="T13" t="s">
        <v>29</v>
      </c>
      <c r="U13" t="s">
        <v>9</v>
      </c>
      <c r="Y13" s="5" t="s">
        <v>75</v>
      </c>
      <c r="Z13" s="5">
        <v>7</v>
      </c>
    </row>
    <row r="14" spans="1:26" x14ac:dyDescent="0.25">
      <c r="A14" t="s">
        <v>73</v>
      </c>
      <c r="B14" t="s">
        <v>74</v>
      </c>
      <c r="C14" t="s">
        <v>75</v>
      </c>
      <c r="D14" t="s">
        <v>29</v>
      </c>
      <c r="E14" t="s">
        <v>80</v>
      </c>
      <c r="G14" s="5" t="s">
        <v>75</v>
      </c>
      <c r="H14" s="5">
        <v>17</v>
      </c>
      <c r="J14" t="s">
        <v>89</v>
      </c>
      <c r="K14" t="s">
        <v>84</v>
      </c>
      <c r="L14" t="s">
        <v>82</v>
      </c>
      <c r="M14" t="s">
        <v>9</v>
      </c>
      <c r="N14" s="5" t="s">
        <v>82</v>
      </c>
      <c r="O14" s="5">
        <v>114</v>
      </c>
      <c r="Q14" t="s">
        <v>108</v>
      </c>
      <c r="R14" t="s">
        <v>109</v>
      </c>
      <c r="S14" t="s">
        <v>82</v>
      </c>
      <c r="T14" t="s">
        <v>29</v>
      </c>
      <c r="U14" t="s">
        <v>9</v>
      </c>
      <c r="Y14" s="5" t="s">
        <v>82</v>
      </c>
      <c r="Z14" s="5">
        <v>10</v>
      </c>
    </row>
    <row r="15" spans="1:26" x14ac:dyDescent="0.25">
      <c r="A15" t="s">
        <v>73</v>
      </c>
      <c r="B15" t="s">
        <v>74</v>
      </c>
      <c r="C15" t="s">
        <v>75</v>
      </c>
      <c r="D15" t="s">
        <v>29</v>
      </c>
      <c r="E15" t="s">
        <v>80</v>
      </c>
      <c r="H15">
        <f>SUM(H3:H14)</f>
        <v>216</v>
      </c>
      <c r="J15" t="s">
        <v>89</v>
      </c>
      <c r="K15" t="s">
        <v>84</v>
      </c>
      <c r="L15" t="s">
        <v>82</v>
      </c>
      <c r="M15" t="s">
        <v>9</v>
      </c>
      <c r="O15">
        <f>SUM(O3:O14)</f>
        <v>386</v>
      </c>
      <c r="Q15" t="s">
        <v>108</v>
      </c>
      <c r="R15" t="s">
        <v>109</v>
      </c>
      <c r="S15" t="s">
        <v>82</v>
      </c>
      <c r="T15" t="s">
        <v>29</v>
      </c>
      <c r="U15" t="s">
        <v>9</v>
      </c>
      <c r="Z15">
        <f>SUM(Z3:Z14)</f>
        <v>51</v>
      </c>
    </row>
    <row r="16" spans="1:26" x14ac:dyDescent="0.25">
      <c r="A16" t="s">
        <v>73</v>
      </c>
      <c r="B16" t="s">
        <v>74</v>
      </c>
      <c r="C16" t="s">
        <v>75</v>
      </c>
      <c r="D16" t="s">
        <v>29</v>
      </c>
      <c r="E16" t="s">
        <v>80</v>
      </c>
      <c r="J16" t="s">
        <v>89</v>
      </c>
      <c r="K16" t="s">
        <v>84</v>
      </c>
      <c r="L16" t="s">
        <v>82</v>
      </c>
      <c r="M16" t="s">
        <v>9</v>
      </c>
      <c r="Q16" t="s">
        <v>108</v>
      </c>
      <c r="R16" t="s">
        <v>109</v>
      </c>
      <c r="S16" t="s">
        <v>82</v>
      </c>
      <c r="T16" t="s">
        <v>29</v>
      </c>
      <c r="U16" t="s">
        <v>9</v>
      </c>
    </row>
    <row r="17" spans="1:21" x14ac:dyDescent="0.25">
      <c r="A17" t="s">
        <v>73</v>
      </c>
      <c r="B17" t="s">
        <v>74</v>
      </c>
      <c r="C17" t="s">
        <v>75</v>
      </c>
      <c r="D17" t="s">
        <v>29</v>
      </c>
      <c r="E17" t="s">
        <v>80</v>
      </c>
      <c r="J17" t="s">
        <v>89</v>
      </c>
      <c r="K17" t="s">
        <v>84</v>
      </c>
      <c r="L17" t="s">
        <v>82</v>
      </c>
      <c r="M17" t="s">
        <v>9</v>
      </c>
      <c r="Q17" t="s">
        <v>108</v>
      </c>
      <c r="R17" t="s">
        <v>109</v>
      </c>
      <c r="S17" t="s">
        <v>82</v>
      </c>
      <c r="T17" t="s">
        <v>29</v>
      </c>
      <c r="U17" t="s">
        <v>9</v>
      </c>
    </row>
    <row r="18" spans="1:21" x14ac:dyDescent="0.25">
      <c r="A18" t="s">
        <v>73</v>
      </c>
      <c r="B18" t="s">
        <v>74</v>
      </c>
      <c r="C18" t="s">
        <v>75</v>
      </c>
      <c r="D18" t="s">
        <v>29</v>
      </c>
      <c r="E18" t="s">
        <v>80</v>
      </c>
      <c r="J18" t="s">
        <v>89</v>
      </c>
      <c r="K18" t="s">
        <v>84</v>
      </c>
      <c r="L18" t="s">
        <v>82</v>
      </c>
      <c r="M18" t="s">
        <v>9</v>
      </c>
      <c r="Q18" t="s">
        <v>108</v>
      </c>
      <c r="R18" t="s">
        <v>109</v>
      </c>
      <c r="S18" t="s">
        <v>82</v>
      </c>
      <c r="T18" t="s">
        <v>29</v>
      </c>
      <c r="U18" t="s">
        <v>9</v>
      </c>
    </row>
    <row r="19" spans="1:21" x14ac:dyDescent="0.25">
      <c r="A19" t="s">
        <v>83</v>
      </c>
      <c r="B19" t="s">
        <v>84</v>
      </c>
      <c r="C19" t="s">
        <v>82</v>
      </c>
      <c r="D19" t="s">
        <v>29</v>
      </c>
      <c r="E19" t="s">
        <v>9</v>
      </c>
      <c r="J19" t="s">
        <v>89</v>
      </c>
      <c r="K19" t="s">
        <v>84</v>
      </c>
      <c r="L19" t="s">
        <v>82</v>
      </c>
      <c r="M19" t="s">
        <v>9</v>
      </c>
    </row>
    <row r="20" spans="1:21" x14ac:dyDescent="0.25">
      <c r="A20" t="s">
        <v>83</v>
      </c>
      <c r="B20" t="s">
        <v>84</v>
      </c>
      <c r="C20" t="s">
        <v>82</v>
      </c>
      <c r="D20" t="s">
        <v>29</v>
      </c>
      <c r="E20" t="s">
        <v>9</v>
      </c>
      <c r="J20" t="s">
        <v>91</v>
      </c>
      <c r="K20" t="s">
        <v>84</v>
      </c>
      <c r="L20" t="s">
        <v>82</v>
      </c>
      <c r="M20" t="s">
        <v>9</v>
      </c>
    </row>
    <row r="21" spans="1:21" x14ac:dyDescent="0.25">
      <c r="A21" t="s">
        <v>83</v>
      </c>
      <c r="B21" t="s">
        <v>84</v>
      </c>
      <c r="C21" t="s">
        <v>82</v>
      </c>
      <c r="D21" t="s">
        <v>29</v>
      </c>
      <c r="E21" t="s">
        <v>9</v>
      </c>
      <c r="J21" t="s">
        <v>91</v>
      </c>
      <c r="K21" t="s">
        <v>84</v>
      </c>
      <c r="L21" t="s">
        <v>82</v>
      </c>
      <c r="M21" t="s">
        <v>9</v>
      </c>
    </row>
    <row r="22" spans="1:21" x14ac:dyDescent="0.25">
      <c r="A22" t="s">
        <v>83</v>
      </c>
      <c r="B22" t="s">
        <v>84</v>
      </c>
      <c r="C22" t="s">
        <v>82</v>
      </c>
      <c r="D22" t="s">
        <v>29</v>
      </c>
      <c r="E22" t="s">
        <v>9</v>
      </c>
      <c r="J22" t="s">
        <v>91</v>
      </c>
      <c r="K22" t="s">
        <v>84</v>
      </c>
      <c r="L22" t="s">
        <v>82</v>
      </c>
      <c r="M22" t="s">
        <v>9</v>
      </c>
    </row>
    <row r="23" spans="1:21" x14ac:dyDescent="0.25">
      <c r="A23" t="s">
        <v>83</v>
      </c>
      <c r="B23" t="s">
        <v>84</v>
      </c>
      <c r="C23" t="s">
        <v>82</v>
      </c>
      <c r="D23" t="s">
        <v>29</v>
      </c>
      <c r="E23" t="s">
        <v>9</v>
      </c>
      <c r="J23" t="s">
        <v>91</v>
      </c>
      <c r="K23" t="s">
        <v>84</v>
      </c>
      <c r="L23" t="s">
        <v>82</v>
      </c>
      <c r="M23" t="s">
        <v>9</v>
      </c>
    </row>
    <row r="24" spans="1:21" x14ac:dyDescent="0.25">
      <c r="A24" t="s">
        <v>73</v>
      </c>
      <c r="B24" t="s">
        <v>84</v>
      </c>
      <c r="C24" t="s">
        <v>82</v>
      </c>
      <c r="D24" t="s">
        <v>29</v>
      </c>
      <c r="E24" t="s">
        <v>9</v>
      </c>
      <c r="J24" t="s">
        <v>91</v>
      </c>
      <c r="K24" t="s">
        <v>84</v>
      </c>
      <c r="L24" t="s">
        <v>82</v>
      </c>
      <c r="M24" t="s">
        <v>9</v>
      </c>
    </row>
    <row r="25" spans="1:21" x14ac:dyDescent="0.25">
      <c r="A25" t="s">
        <v>73</v>
      </c>
      <c r="B25" t="s">
        <v>84</v>
      </c>
      <c r="C25" t="s">
        <v>82</v>
      </c>
      <c r="D25" t="s">
        <v>29</v>
      </c>
      <c r="E25" t="s">
        <v>9</v>
      </c>
      <c r="J25" t="s">
        <v>91</v>
      </c>
      <c r="K25" t="s">
        <v>84</v>
      </c>
      <c r="L25" t="s">
        <v>82</v>
      </c>
      <c r="M25" t="s">
        <v>9</v>
      </c>
    </row>
    <row r="26" spans="1:21" x14ac:dyDescent="0.25">
      <c r="A26" t="s">
        <v>73</v>
      </c>
      <c r="B26" t="s">
        <v>84</v>
      </c>
      <c r="C26" t="s">
        <v>82</v>
      </c>
      <c r="D26" t="s">
        <v>29</v>
      </c>
      <c r="E26" t="s">
        <v>9</v>
      </c>
      <c r="J26" t="s">
        <v>91</v>
      </c>
      <c r="K26" t="s">
        <v>84</v>
      </c>
      <c r="L26" t="s">
        <v>82</v>
      </c>
      <c r="M26" t="s">
        <v>9</v>
      </c>
    </row>
    <row r="27" spans="1:21" x14ac:dyDescent="0.25">
      <c r="A27" t="s">
        <v>73</v>
      </c>
      <c r="B27" t="s">
        <v>84</v>
      </c>
      <c r="C27" t="s">
        <v>82</v>
      </c>
      <c r="D27" t="s">
        <v>29</v>
      </c>
      <c r="E27" t="s">
        <v>9</v>
      </c>
      <c r="J27" t="s">
        <v>91</v>
      </c>
      <c r="K27" t="s">
        <v>84</v>
      </c>
      <c r="L27" t="s">
        <v>82</v>
      </c>
      <c r="M27" t="s">
        <v>9</v>
      </c>
    </row>
    <row r="28" spans="1:21" x14ac:dyDescent="0.25">
      <c r="A28" t="s">
        <v>73</v>
      </c>
      <c r="B28" t="s">
        <v>84</v>
      </c>
      <c r="C28" t="s">
        <v>82</v>
      </c>
      <c r="D28" t="s">
        <v>29</v>
      </c>
      <c r="E28" t="s">
        <v>9</v>
      </c>
      <c r="J28" t="s">
        <v>91</v>
      </c>
      <c r="K28" t="s">
        <v>84</v>
      </c>
      <c r="L28" t="s">
        <v>82</v>
      </c>
      <c r="M28" t="s">
        <v>9</v>
      </c>
    </row>
    <row r="29" spans="1:21" x14ac:dyDescent="0.25">
      <c r="A29" t="s">
        <v>73</v>
      </c>
      <c r="B29" t="s">
        <v>84</v>
      </c>
      <c r="C29" t="s">
        <v>82</v>
      </c>
      <c r="D29" t="s">
        <v>29</v>
      </c>
      <c r="E29" t="s">
        <v>9</v>
      </c>
      <c r="J29" t="s">
        <v>91</v>
      </c>
      <c r="K29" t="s">
        <v>84</v>
      </c>
      <c r="L29" t="s">
        <v>82</v>
      </c>
      <c r="M29" t="s">
        <v>9</v>
      </c>
    </row>
    <row r="30" spans="1:21" x14ac:dyDescent="0.25">
      <c r="A30" t="s">
        <v>73</v>
      </c>
      <c r="B30" t="s">
        <v>84</v>
      </c>
      <c r="C30" t="s">
        <v>82</v>
      </c>
      <c r="D30" t="s">
        <v>29</v>
      </c>
      <c r="E30" t="s">
        <v>9</v>
      </c>
      <c r="J30" t="s">
        <v>91</v>
      </c>
      <c r="K30" t="s">
        <v>84</v>
      </c>
      <c r="L30" t="s">
        <v>82</v>
      </c>
      <c r="M30" t="s">
        <v>9</v>
      </c>
    </row>
    <row r="31" spans="1:21" x14ac:dyDescent="0.25">
      <c r="A31" t="s">
        <v>73</v>
      </c>
      <c r="B31" t="s">
        <v>84</v>
      </c>
      <c r="C31" t="s">
        <v>82</v>
      </c>
      <c r="D31" t="s">
        <v>29</v>
      </c>
      <c r="E31" t="s">
        <v>9</v>
      </c>
      <c r="J31" t="s">
        <v>91</v>
      </c>
      <c r="K31" t="s">
        <v>84</v>
      </c>
      <c r="L31" t="s">
        <v>82</v>
      </c>
      <c r="M31" t="s">
        <v>9</v>
      </c>
    </row>
    <row r="32" spans="1:21" x14ac:dyDescent="0.25">
      <c r="A32" t="s">
        <v>73</v>
      </c>
      <c r="B32" t="s">
        <v>84</v>
      </c>
      <c r="C32" t="s">
        <v>82</v>
      </c>
      <c r="D32" t="s">
        <v>29</v>
      </c>
      <c r="E32" t="s">
        <v>9</v>
      </c>
      <c r="J32" t="s">
        <v>91</v>
      </c>
      <c r="K32" t="s">
        <v>84</v>
      </c>
      <c r="L32" t="s">
        <v>82</v>
      </c>
      <c r="M32" t="s">
        <v>9</v>
      </c>
    </row>
    <row r="33" spans="1:13" x14ac:dyDescent="0.25">
      <c r="A33" t="s">
        <v>73</v>
      </c>
      <c r="B33" t="s">
        <v>84</v>
      </c>
      <c r="C33" t="s">
        <v>82</v>
      </c>
      <c r="D33" t="s">
        <v>29</v>
      </c>
      <c r="E33" t="s">
        <v>9</v>
      </c>
      <c r="J33" t="s">
        <v>91</v>
      </c>
      <c r="K33" t="s">
        <v>84</v>
      </c>
      <c r="L33" t="s">
        <v>82</v>
      </c>
      <c r="M33" t="s">
        <v>9</v>
      </c>
    </row>
    <row r="34" spans="1:13" x14ac:dyDescent="0.25">
      <c r="A34" t="s">
        <v>73</v>
      </c>
      <c r="B34" t="s">
        <v>84</v>
      </c>
      <c r="C34" t="s">
        <v>82</v>
      </c>
      <c r="D34" t="s">
        <v>29</v>
      </c>
      <c r="E34" t="s">
        <v>9</v>
      </c>
      <c r="J34" t="s">
        <v>91</v>
      </c>
      <c r="K34" t="s">
        <v>84</v>
      </c>
      <c r="L34" t="s">
        <v>82</v>
      </c>
      <c r="M34" t="s">
        <v>9</v>
      </c>
    </row>
    <row r="35" spans="1:13" x14ac:dyDescent="0.25">
      <c r="A35" t="s">
        <v>73</v>
      </c>
      <c r="B35" t="s">
        <v>84</v>
      </c>
      <c r="C35" t="s">
        <v>82</v>
      </c>
      <c r="D35" t="s">
        <v>29</v>
      </c>
      <c r="E35" t="s">
        <v>9</v>
      </c>
      <c r="J35" t="s">
        <v>91</v>
      </c>
      <c r="K35" t="s">
        <v>84</v>
      </c>
      <c r="L35" t="s">
        <v>82</v>
      </c>
      <c r="M35" t="s">
        <v>9</v>
      </c>
    </row>
    <row r="36" spans="1:13" x14ac:dyDescent="0.25">
      <c r="A36" t="s">
        <v>73</v>
      </c>
      <c r="B36" t="s">
        <v>84</v>
      </c>
      <c r="C36" t="s">
        <v>82</v>
      </c>
      <c r="D36" t="s">
        <v>29</v>
      </c>
      <c r="E36" t="s">
        <v>9</v>
      </c>
      <c r="J36" t="s">
        <v>91</v>
      </c>
      <c r="K36" t="s">
        <v>84</v>
      </c>
      <c r="L36" t="s">
        <v>82</v>
      </c>
      <c r="M36" t="s">
        <v>9</v>
      </c>
    </row>
    <row r="37" spans="1:13" x14ac:dyDescent="0.25">
      <c r="A37" t="s">
        <v>73</v>
      </c>
      <c r="B37" t="s">
        <v>84</v>
      </c>
      <c r="C37" t="s">
        <v>82</v>
      </c>
      <c r="D37" t="s">
        <v>29</v>
      </c>
      <c r="E37" t="s">
        <v>9</v>
      </c>
      <c r="H37">
        <f>SUM(H13:H14)</f>
        <v>72</v>
      </c>
      <c r="J37" t="s">
        <v>91</v>
      </c>
      <c r="K37" t="s">
        <v>84</v>
      </c>
      <c r="L37" t="s">
        <v>82</v>
      </c>
      <c r="M37" t="s">
        <v>9</v>
      </c>
    </row>
    <row r="38" spans="1:13" x14ac:dyDescent="0.25">
      <c r="A38" t="s">
        <v>73</v>
      </c>
      <c r="B38" t="s">
        <v>84</v>
      </c>
      <c r="C38" t="s">
        <v>82</v>
      </c>
      <c r="D38" t="s">
        <v>29</v>
      </c>
      <c r="E38" t="s">
        <v>9</v>
      </c>
      <c r="J38" t="s">
        <v>86</v>
      </c>
      <c r="K38" t="s">
        <v>84</v>
      </c>
      <c r="L38" t="s">
        <v>82</v>
      </c>
      <c r="M38" t="s">
        <v>9</v>
      </c>
    </row>
    <row r="39" spans="1:13" x14ac:dyDescent="0.25">
      <c r="A39" t="s">
        <v>85</v>
      </c>
      <c r="B39" t="s">
        <v>84</v>
      </c>
      <c r="C39" t="s">
        <v>82</v>
      </c>
      <c r="D39" t="s">
        <v>29</v>
      </c>
      <c r="E39" t="s">
        <v>9</v>
      </c>
      <c r="J39" t="s">
        <v>92</v>
      </c>
      <c r="K39" t="s">
        <v>79</v>
      </c>
      <c r="L39" t="s">
        <v>82</v>
      </c>
      <c r="M39" t="s">
        <v>9</v>
      </c>
    </row>
    <row r="40" spans="1:13" x14ac:dyDescent="0.25">
      <c r="A40" t="s">
        <v>85</v>
      </c>
      <c r="B40" t="s">
        <v>84</v>
      </c>
      <c r="C40" t="s">
        <v>82</v>
      </c>
      <c r="D40" t="s">
        <v>29</v>
      </c>
      <c r="E40" t="s">
        <v>9</v>
      </c>
      <c r="J40" t="s">
        <v>92</v>
      </c>
      <c r="K40" t="s">
        <v>79</v>
      </c>
      <c r="L40" t="s">
        <v>82</v>
      </c>
      <c r="M40" t="s">
        <v>9</v>
      </c>
    </row>
    <row r="41" spans="1:13" x14ac:dyDescent="0.25">
      <c r="A41" t="s">
        <v>85</v>
      </c>
      <c r="B41" t="s">
        <v>84</v>
      </c>
      <c r="C41" t="s">
        <v>82</v>
      </c>
      <c r="D41" t="s">
        <v>29</v>
      </c>
      <c r="E41" t="s">
        <v>9</v>
      </c>
      <c r="J41" t="s">
        <v>92</v>
      </c>
      <c r="K41" t="s">
        <v>79</v>
      </c>
      <c r="L41" t="s">
        <v>82</v>
      </c>
      <c r="M41" t="s">
        <v>9</v>
      </c>
    </row>
    <row r="42" spans="1:13" x14ac:dyDescent="0.25">
      <c r="A42" t="s">
        <v>85</v>
      </c>
      <c r="B42" t="s">
        <v>84</v>
      </c>
      <c r="C42" t="s">
        <v>82</v>
      </c>
      <c r="D42" t="s">
        <v>29</v>
      </c>
      <c r="E42" t="s">
        <v>9</v>
      </c>
      <c r="J42" t="s">
        <v>92</v>
      </c>
      <c r="K42" t="s">
        <v>79</v>
      </c>
      <c r="L42" t="s">
        <v>82</v>
      </c>
      <c r="M42" t="s">
        <v>9</v>
      </c>
    </row>
    <row r="43" spans="1:13" x14ac:dyDescent="0.25">
      <c r="A43" t="s">
        <v>85</v>
      </c>
      <c r="B43" t="s">
        <v>84</v>
      </c>
      <c r="C43" t="s">
        <v>82</v>
      </c>
      <c r="D43" t="s">
        <v>29</v>
      </c>
      <c r="E43" t="s">
        <v>9</v>
      </c>
      <c r="J43" t="s">
        <v>92</v>
      </c>
      <c r="K43" t="s">
        <v>79</v>
      </c>
      <c r="L43" t="s">
        <v>82</v>
      </c>
      <c r="M43" t="s">
        <v>9</v>
      </c>
    </row>
    <row r="44" spans="1:13" x14ac:dyDescent="0.25">
      <c r="A44" t="s">
        <v>86</v>
      </c>
      <c r="B44" t="s">
        <v>84</v>
      </c>
      <c r="C44" t="s">
        <v>82</v>
      </c>
      <c r="D44" t="s">
        <v>29</v>
      </c>
      <c r="E44" t="s">
        <v>9</v>
      </c>
      <c r="J44" t="s">
        <v>92</v>
      </c>
      <c r="K44" t="s">
        <v>79</v>
      </c>
      <c r="L44" t="s">
        <v>82</v>
      </c>
      <c r="M44" t="s">
        <v>9</v>
      </c>
    </row>
    <row r="45" spans="1:13" x14ac:dyDescent="0.25">
      <c r="A45" t="s">
        <v>86</v>
      </c>
      <c r="B45" t="s">
        <v>84</v>
      </c>
      <c r="C45" t="s">
        <v>82</v>
      </c>
      <c r="D45" t="s">
        <v>29</v>
      </c>
      <c r="E45" t="s">
        <v>9</v>
      </c>
      <c r="J45" t="s">
        <v>92</v>
      </c>
      <c r="K45" t="s">
        <v>79</v>
      </c>
      <c r="L45" t="s">
        <v>82</v>
      </c>
      <c r="M45" t="s">
        <v>9</v>
      </c>
    </row>
    <row r="46" spans="1:13" x14ac:dyDescent="0.25">
      <c r="A46" t="s">
        <v>86</v>
      </c>
      <c r="B46" t="s">
        <v>84</v>
      </c>
      <c r="C46" t="s">
        <v>82</v>
      </c>
      <c r="D46" t="s">
        <v>29</v>
      </c>
      <c r="E46" t="s">
        <v>9</v>
      </c>
      <c r="J46" t="s">
        <v>92</v>
      </c>
      <c r="K46" t="s">
        <v>79</v>
      </c>
      <c r="L46" t="s">
        <v>82</v>
      </c>
      <c r="M46" t="s">
        <v>9</v>
      </c>
    </row>
    <row r="47" spans="1:13" x14ac:dyDescent="0.25">
      <c r="A47" t="s">
        <v>87</v>
      </c>
      <c r="B47" t="s">
        <v>79</v>
      </c>
      <c r="C47" t="s">
        <v>82</v>
      </c>
      <c r="D47" t="s">
        <v>28</v>
      </c>
      <c r="E47" t="s">
        <v>9</v>
      </c>
      <c r="J47" t="s">
        <v>93</v>
      </c>
      <c r="K47" t="s">
        <v>79</v>
      </c>
      <c r="L47" t="s">
        <v>82</v>
      </c>
      <c r="M47" t="s">
        <v>94</v>
      </c>
    </row>
    <row r="48" spans="1:13" x14ac:dyDescent="0.25">
      <c r="A48" t="s">
        <v>87</v>
      </c>
      <c r="B48" t="s">
        <v>79</v>
      </c>
      <c r="C48" t="s">
        <v>82</v>
      </c>
      <c r="D48" t="s">
        <v>28</v>
      </c>
      <c r="E48" t="s">
        <v>9</v>
      </c>
      <c r="J48" t="s">
        <v>93</v>
      </c>
      <c r="K48" t="s">
        <v>79</v>
      </c>
      <c r="L48" t="s">
        <v>82</v>
      </c>
      <c r="M48" t="s">
        <v>94</v>
      </c>
    </row>
    <row r="49" spans="1:13" x14ac:dyDescent="0.25">
      <c r="A49" t="s">
        <v>87</v>
      </c>
      <c r="B49" t="s">
        <v>79</v>
      </c>
      <c r="C49" t="s">
        <v>82</v>
      </c>
      <c r="D49" t="s">
        <v>28</v>
      </c>
      <c r="E49" t="s">
        <v>9</v>
      </c>
      <c r="J49" t="s">
        <v>93</v>
      </c>
      <c r="K49" t="s">
        <v>79</v>
      </c>
      <c r="L49" t="s">
        <v>82</v>
      </c>
      <c r="M49" t="s">
        <v>94</v>
      </c>
    </row>
    <row r="50" spans="1:13" x14ac:dyDescent="0.25">
      <c r="A50" t="s">
        <v>85</v>
      </c>
      <c r="B50" t="s">
        <v>79</v>
      </c>
      <c r="C50" t="s">
        <v>82</v>
      </c>
      <c r="D50" t="s">
        <v>29</v>
      </c>
      <c r="E50" t="s">
        <v>9</v>
      </c>
      <c r="J50" t="s">
        <v>93</v>
      </c>
      <c r="K50" t="s">
        <v>79</v>
      </c>
      <c r="L50" t="s">
        <v>82</v>
      </c>
      <c r="M50" t="s">
        <v>94</v>
      </c>
    </row>
    <row r="51" spans="1:13" x14ac:dyDescent="0.25">
      <c r="A51" t="s">
        <v>85</v>
      </c>
      <c r="B51" t="s">
        <v>79</v>
      </c>
      <c r="C51" t="s">
        <v>82</v>
      </c>
      <c r="D51" t="s">
        <v>29</v>
      </c>
      <c r="E51" t="s">
        <v>9</v>
      </c>
      <c r="J51" t="s">
        <v>93</v>
      </c>
      <c r="K51" t="s">
        <v>79</v>
      </c>
      <c r="L51" t="s">
        <v>82</v>
      </c>
      <c r="M51" t="s">
        <v>94</v>
      </c>
    </row>
    <row r="52" spans="1:13" x14ac:dyDescent="0.25">
      <c r="A52" t="s">
        <v>85</v>
      </c>
      <c r="B52" t="s">
        <v>79</v>
      </c>
      <c r="C52" t="s">
        <v>82</v>
      </c>
      <c r="D52" t="s">
        <v>29</v>
      </c>
      <c r="E52" t="s">
        <v>9</v>
      </c>
      <c r="J52" t="s">
        <v>93</v>
      </c>
      <c r="K52" t="s">
        <v>79</v>
      </c>
      <c r="L52" t="s">
        <v>82</v>
      </c>
      <c r="M52" t="s">
        <v>94</v>
      </c>
    </row>
    <row r="53" spans="1:13" x14ac:dyDescent="0.25">
      <c r="A53" t="s">
        <v>73</v>
      </c>
      <c r="B53" t="s">
        <v>74</v>
      </c>
      <c r="C53" t="s">
        <v>82</v>
      </c>
      <c r="D53" t="s">
        <v>27</v>
      </c>
      <c r="J53" t="s">
        <v>93</v>
      </c>
      <c r="K53" t="s">
        <v>79</v>
      </c>
      <c r="L53" t="s">
        <v>82</v>
      </c>
      <c r="M53" t="s">
        <v>94</v>
      </c>
    </row>
    <row r="54" spans="1:13" x14ac:dyDescent="0.25">
      <c r="A54" t="s">
        <v>73</v>
      </c>
      <c r="B54" t="s">
        <v>74</v>
      </c>
      <c r="C54" t="s">
        <v>82</v>
      </c>
      <c r="D54" t="s">
        <v>27</v>
      </c>
      <c r="J54" t="s">
        <v>93</v>
      </c>
      <c r="K54" t="s">
        <v>79</v>
      </c>
      <c r="L54" t="s">
        <v>82</v>
      </c>
      <c r="M54" t="s">
        <v>94</v>
      </c>
    </row>
    <row r="55" spans="1:13" x14ac:dyDescent="0.25">
      <c r="A55" t="s">
        <v>73</v>
      </c>
      <c r="B55" t="s">
        <v>74</v>
      </c>
      <c r="C55" t="s">
        <v>82</v>
      </c>
      <c r="D55" t="s">
        <v>27</v>
      </c>
      <c r="J55" t="s">
        <v>89</v>
      </c>
      <c r="K55" t="s">
        <v>79</v>
      </c>
      <c r="L55" t="s">
        <v>82</v>
      </c>
      <c r="M55" t="s">
        <v>9</v>
      </c>
    </row>
    <row r="56" spans="1:13" x14ac:dyDescent="0.25">
      <c r="A56" t="s">
        <v>83</v>
      </c>
      <c r="B56" t="s">
        <v>74</v>
      </c>
      <c r="C56" t="s">
        <v>82</v>
      </c>
      <c r="D56" t="s">
        <v>29</v>
      </c>
      <c r="E56" t="s">
        <v>88</v>
      </c>
      <c r="J56" t="s">
        <v>89</v>
      </c>
      <c r="K56" t="s">
        <v>79</v>
      </c>
      <c r="L56" t="s">
        <v>82</v>
      </c>
      <c r="M56" t="s">
        <v>9</v>
      </c>
    </row>
    <row r="57" spans="1:13" x14ac:dyDescent="0.25">
      <c r="A57" t="s">
        <v>83</v>
      </c>
      <c r="B57" t="s">
        <v>74</v>
      </c>
      <c r="C57" t="s">
        <v>82</v>
      </c>
      <c r="D57" t="s">
        <v>29</v>
      </c>
      <c r="E57" t="s">
        <v>88</v>
      </c>
      <c r="J57" t="s">
        <v>89</v>
      </c>
      <c r="K57" t="s">
        <v>79</v>
      </c>
      <c r="L57" t="s">
        <v>82</v>
      </c>
      <c r="M57" t="s">
        <v>9</v>
      </c>
    </row>
    <row r="58" spans="1:13" x14ac:dyDescent="0.25">
      <c r="A58" t="s">
        <v>83</v>
      </c>
      <c r="B58" t="s">
        <v>74</v>
      </c>
      <c r="C58" t="s">
        <v>82</v>
      </c>
      <c r="D58" t="s">
        <v>29</v>
      </c>
      <c r="E58" t="s">
        <v>88</v>
      </c>
      <c r="J58" t="s">
        <v>89</v>
      </c>
      <c r="K58" t="s">
        <v>79</v>
      </c>
      <c r="L58" t="s">
        <v>82</v>
      </c>
      <c r="M58" t="s">
        <v>9</v>
      </c>
    </row>
    <row r="59" spans="1:13" x14ac:dyDescent="0.25">
      <c r="A59" t="s">
        <v>83</v>
      </c>
      <c r="B59" t="s">
        <v>74</v>
      </c>
      <c r="C59" t="s">
        <v>82</v>
      </c>
      <c r="D59" t="s">
        <v>29</v>
      </c>
      <c r="E59" t="s">
        <v>88</v>
      </c>
      <c r="J59" t="s">
        <v>89</v>
      </c>
      <c r="K59" t="s">
        <v>79</v>
      </c>
      <c r="L59" t="s">
        <v>82</v>
      </c>
      <c r="M59" t="s">
        <v>9</v>
      </c>
    </row>
    <row r="60" spans="1:13" x14ac:dyDescent="0.25">
      <c r="A60" t="s">
        <v>83</v>
      </c>
      <c r="B60" t="s">
        <v>74</v>
      </c>
      <c r="C60" t="s">
        <v>82</v>
      </c>
      <c r="D60" t="s">
        <v>29</v>
      </c>
      <c r="E60" t="s">
        <v>88</v>
      </c>
      <c r="J60" t="s">
        <v>89</v>
      </c>
      <c r="K60" t="s">
        <v>79</v>
      </c>
      <c r="L60" t="s">
        <v>82</v>
      </c>
      <c r="M60" t="s">
        <v>9</v>
      </c>
    </row>
    <row r="61" spans="1:13" x14ac:dyDescent="0.25">
      <c r="A61" t="s">
        <v>83</v>
      </c>
      <c r="B61" t="s">
        <v>74</v>
      </c>
      <c r="C61" t="s">
        <v>82</v>
      </c>
      <c r="D61" t="s">
        <v>29</v>
      </c>
      <c r="E61" t="s">
        <v>88</v>
      </c>
      <c r="J61" t="s">
        <v>89</v>
      </c>
      <c r="K61" t="s">
        <v>79</v>
      </c>
      <c r="L61" t="s">
        <v>82</v>
      </c>
      <c r="M61" t="s">
        <v>9</v>
      </c>
    </row>
    <row r="62" spans="1:13" x14ac:dyDescent="0.25">
      <c r="A62" t="s">
        <v>83</v>
      </c>
      <c r="B62" t="s">
        <v>74</v>
      </c>
      <c r="C62" t="s">
        <v>82</v>
      </c>
      <c r="D62" t="s">
        <v>29</v>
      </c>
      <c r="E62" t="s">
        <v>88</v>
      </c>
      <c r="J62" t="s">
        <v>89</v>
      </c>
      <c r="K62" t="s">
        <v>79</v>
      </c>
      <c r="L62" t="s">
        <v>82</v>
      </c>
      <c r="M62" t="s">
        <v>9</v>
      </c>
    </row>
    <row r="63" spans="1:13" x14ac:dyDescent="0.25">
      <c r="A63" t="s">
        <v>83</v>
      </c>
      <c r="B63" t="s">
        <v>74</v>
      </c>
      <c r="C63" t="s">
        <v>82</v>
      </c>
      <c r="D63" t="s">
        <v>29</v>
      </c>
      <c r="E63" t="s">
        <v>88</v>
      </c>
      <c r="J63" t="s">
        <v>89</v>
      </c>
      <c r="K63" t="s">
        <v>79</v>
      </c>
      <c r="L63" t="s">
        <v>82</v>
      </c>
      <c r="M63" t="s">
        <v>9</v>
      </c>
    </row>
    <row r="64" spans="1:13" x14ac:dyDescent="0.25">
      <c r="A64" t="s">
        <v>83</v>
      </c>
      <c r="B64" t="s">
        <v>74</v>
      </c>
      <c r="C64" t="s">
        <v>82</v>
      </c>
      <c r="D64" t="s">
        <v>29</v>
      </c>
      <c r="E64" t="s">
        <v>88</v>
      </c>
      <c r="J64" t="s">
        <v>89</v>
      </c>
      <c r="K64" t="s">
        <v>79</v>
      </c>
      <c r="L64" t="s">
        <v>82</v>
      </c>
      <c r="M64" t="s">
        <v>9</v>
      </c>
    </row>
    <row r="65" spans="1:13" x14ac:dyDescent="0.25">
      <c r="A65" t="s">
        <v>83</v>
      </c>
      <c r="B65" t="s">
        <v>74</v>
      </c>
      <c r="C65" t="s">
        <v>82</v>
      </c>
      <c r="D65" t="s">
        <v>29</v>
      </c>
      <c r="E65" t="s">
        <v>88</v>
      </c>
      <c r="J65" t="s">
        <v>95</v>
      </c>
      <c r="K65" t="s">
        <v>79</v>
      </c>
      <c r="L65" t="s">
        <v>82</v>
      </c>
      <c r="M65" t="s">
        <v>9</v>
      </c>
    </row>
    <row r="66" spans="1:13" x14ac:dyDescent="0.25">
      <c r="A66" t="s">
        <v>83</v>
      </c>
      <c r="B66" t="s">
        <v>74</v>
      </c>
      <c r="C66" t="s">
        <v>82</v>
      </c>
      <c r="D66" t="s">
        <v>29</v>
      </c>
      <c r="E66" t="s">
        <v>88</v>
      </c>
      <c r="J66" t="s">
        <v>95</v>
      </c>
      <c r="K66" t="s">
        <v>79</v>
      </c>
      <c r="L66" t="s">
        <v>82</v>
      </c>
      <c r="M66" t="s">
        <v>9</v>
      </c>
    </row>
    <row r="67" spans="1:13" x14ac:dyDescent="0.25">
      <c r="A67" t="s">
        <v>83</v>
      </c>
      <c r="B67" t="s">
        <v>74</v>
      </c>
      <c r="C67" t="s">
        <v>82</v>
      </c>
      <c r="D67" t="s">
        <v>29</v>
      </c>
      <c r="E67" t="s">
        <v>88</v>
      </c>
      <c r="J67" t="s">
        <v>95</v>
      </c>
      <c r="K67" t="s">
        <v>79</v>
      </c>
      <c r="L67" t="s">
        <v>82</v>
      </c>
      <c r="M67" t="s">
        <v>9</v>
      </c>
    </row>
    <row r="68" spans="1:13" x14ac:dyDescent="0.25">
      <c r="A68" t="s">
        <v>83</v>
      </c>
      <c r="B68" t="s">
        <v>74</v>
      </c>
      <c r="C68" t="s">
        <v>82</v>
      </c>
      <c r="D68" t="s">
        <v>29</v>
      </c>
      <c r="E68" t="s">
        <v>88</v>
      </c>
      <c r="J68" t="s">
        <v>95</v>
      </c>
      <c r="K68" t="s">
        <v>79</v>
      </c>
      <c r="L68" t="s">
        <v>82</v>
      </c>
      <c r="M68" t="s">
        <v>9</v>
      </c>
    </row>
    <row r="69" spans="1:13" x14ac:dyDescent="0.25">
      <c r="A69" t="s">
        <v>83</v>
      </c>
      <c r="B69" t="s">
        <v>74</v>
      </c>
      <c r="C69" t="s">
        <v>82</v>
      </c>
      <c r="D69" t="s">
        <v>29</v>
      </c>
      <c r="E69" t="s">
        <v>88</v>
      </c>
      <c r="J69" t="s">
        <v>95</v>
      </c>
      <c r="K69" t="s">
        <v>79</v>
      </c>
      <c r="L69" t="s">
        <v>82</v>
      </c>
      <c r="M69" t="s">
        <v>9</v>
      </c>
    </row>
    <row r="70" spans="1:13" x14ac:dyDescent="0.25">
      <c r="A70" t="s">
        <v>83</v>
      </c>
      <c r="B70" t="s">
        <v>74</v>
      </c>
      <c r="C70" t="s">
        <v>82</v>
      </c>
      <c r="D70" t="s">
        <v>29</v>
      </c>
      <c r="E70" t="s">
        <v>88</v>
      </c>
      <c r="J70" t="s">
        <v>95</v>
      </c>
      <c r="K70" t="s">
        <v>79</v>
      </c>
      <c r="L70" t="s">
        <v>82</v>
      </c>
      <c r="M70" t="s">
        <v>9</v>
      </c>
    </row>
    <row r="71" spans="1:13" x14ac:dyDescent="0.25">
      <c r="A71" t="s">
        <v>83</v>
      </c>
      <c r="B71" t="s">
        <v>74</v>
      </c>
      <c r="C71" t="s">
        <v>82</v>
      </c>
      <c r="D71" t="s">
        <v>29</v>
      </c>
      <c r="E71" t="s">
        <v>88</v>
      </c>
      <c r="J71" t="s">
        <v>95</v>
      </c>
      <c r="K71" t="s">
        <v>79</v>
      </c>
      <c r="L71" t="s">
        <v>82</v>
      </c>
      <c r="M71" t="s">
        <v>9</v>
      </c>
    </row>
    <row r="72" spans="1:13" x14ac:dyDescent="0.25">
      <c r="A72" t="s">
        <v>83</v>
      </c>
      <c r="B72" t="s">
        <v>74</v>
      </c>
      <c r="C72" t="s">
        <v>82</v>
      </c>
      <c r="D72" t="s">
        <v>29</v>
      </c>
      <c r="E72" t="s">
        <v>88</v>
      </c>
      <c r="J72" t="s">
        <v>95</v>
      </c>
      <c r="K72" t="s">
        <v>79</v>
      </c>
      <c r="L72" t="s">
        <v>82</v>
      </c>
      <c r="M72" t="s">
        <v>9</v>
      </c>
    </row>
    <row r="73" spans="1:13" x14ac:dyDescent="0.25">
      <c r="A73" t="s">
        <v>83</v>
      </c>
      <c r="B73" t="s">
        <v>74</v>
      </c>
      <c r="C73" t="s">
        <v>82</v>
      </c>
      <c r="D73" t="s">
        <v>29</v>
      </c>
      <c r="E73" t="s">
        <v>88</v>
      </c>
      <c r="J73" t="s">
        <v>96</v>
      </c>
      <c r="K73" t="s">
        <v>74</v>
      </c>
      <c r="L73" t="s">
        <v>75</v>
      </c>
      <c r="M73" t="s">
        <v>80</v>
      </c>
    </row>
    <row r="74" spans="1:13" x14ac:dyDescent="0.25">
      <c r="J74" t="s">
        <v>96</v>
      </c>
      <c r="K74" t="s">
        <v>74</v>
      </c>
      <c r="L74" t="s">
        <v>75</v>
      </c>
      <c r="M74" t="s">
        <v>97</v>
      </c>
    </row>
    <row r="75" spans="1:13" x14ac:dyDescent="0.25">
      <c r="J75" t="s">
        <v>96</v>
      </c>
      <c r="K75" t="s">
        <v>74</v>
      </c>
      <c r="L75" t="s">
        <v>75</v>
      </c>
      <c r="M75" t="s">
        <v>97</v>
      </c>
    </row>
    <row r="76" spans="1:13" x14ac:dyDescent="0.25">
      <c r="J76" t="s">
        <v>96</v>
      </c>
      <c r="K76" t="s">
        <v>74</v>
      </c>
      <c r="L76" t="s">
        <v>75</v>
      </c>
      <c r="M76" t="s">
        <v>97</v>
      </c>
    </row>
    <row r="77" spans="1:13" x14ac:dyDescent="0.25">
      <c r="J77" t="s">
        <v>96</v>
      </c>
      <c r="K77" t="s">
        <v>74</v>
      </c>
      <c r="L77" t="s">
        <v>75</v>
      </c>
      <c r="M77" t="s">
        <v>80</v>
      </c>
    </row>
    <row r="78" spans="1:13" x14ac:dyDescent="0.25">
      <c r="J78" t="s">
        <v>92</v>
      </c>
      <c r="K78" t="s">
        <v>74</v>
      </c>
      <c r="L78" t="s">
        <v>75</v>
      </c>
      <c r="M78" t="s">
        <v>80</v>
      </c>
    </row>
    <row r="79" spans="1:13" x14ac:dyDescent="0.25">
      <c r="J79" t="s">
        <v>92</v>
      </c>
      <c r="K79" t="s">
        <v>74</v>
      </c>
      <c r="L79" t="s">
        <v>75</v>
      </c>
      <c r="M79" t="s">
        <v>80</v>
      </c>
    </row>
    <row r="80" spans="1:13" x14ac:dyDescent="0.25">
      <c r="J80" t="s">
        <v>92</v>
      </c>
      <c r="K80" t="s">
        <v>74</v>
      </c>
      <c r="L80" t="s">
        <v>75</v>
      </c>
      <c r="M80" t="s">
        <v>80</v>
      </c>
    </row>
    <row r="81" spans="10:13" x14ac:dyDescent="0.25">
      <c r="J81" t="s">
        <v>92</v>
      </c>
      <c r="K81" t="s">
        <v>74</v>
      </c>
      <c r="L81" t="s">
        <v>75</v>
      </c>
      <c r="M81" t="s">
        <v>80</v>
      </c>
    </row>
    <row r="82" spans="10:13" x14ac:dyDescent="0.25">
      <c r="J82" t="s">
        <v>92</v>
      </c>
      <c r="K82" t="s">
        <v>74</v>
      </c>
      <c r="L82" t="s">
        <v>75</v>
      </c>
      <c r="M82" t="s">
        <v>80</v>
      </c>
    </row>
    <row r="83" spans="10:13" x14ac:dyDescent="0.25">
      <c r="J83" t="s">
        <v>98</v>
      </c>
      <c r="K83" t="s">
        <v>74</v>
      </c>
      <c r="L83" t="s">
        <v>75</v>
      </c>
      <c r="M83" t="s">
        <v>97</v>
      </c>
    </row>
    <row r="84" spans="10:13" x14ac:dyDescent="0.25">
      <c r="J84" t="s">
        <v>96</v>
      </c>
      <c r="K84" t="s">
        <v>74</v>
      </c>
      <c r="L84" t="s">
        <v>75</v>
      </c>
      <c r="M84" t="s">
        <v>80</v>
      </c>
    </row>
    <row r="85" spans="10:13" x14ac:dyDescent="0.25">
      <c r="J85" t="s">
        <v>99</v>
      </c>
      <c r="K85" t="s">
        <v>74</v>
      </c>
      <c r="L85" t="s">
        <v>75</v>
      </c>
      <c r="M85" t="s">
        <v>100</v>
      </c>
    </row>
    <row r="86" spans="10:13" x14ac:dyDescent="0.25">
      <c r="J86" t="s">
        <v>99</v>
      </c>
      <c r="K86" t="s">
        <v>74</v>
      </c>
      <c r="L86" t="s">
        <v>75</v>
      </c>
      <c r="M86" t="s">
        <v>100</v>
      </c>
    </row>
    <row r="87" spans="10:13" x14ac:dyDescent="0.25">
      <c r="J87" t="s">
        <v>99</v>
      </c>
      <c r="K87" t="s">
        <v>74</v>
      </c>
      <c r="L87" t="s">
        <v>82</v>
      </c>
      <c r="M87" t="s">
        <v>94</v>
      </c>
    </row>
    <row r="88" spans="10:13" x14ac:dyDescent="0.25">
      <c r="J88" t="s">
        <v>99</v>
      </c>
      <c r="K88" t="s">
        <v>74</v>
      </c>
      <c r="L88" t="s">
        <v>82</v>
      </c>
      <c r="M88" t="s">
        <v>94</v>
      </c>
    </row>
    <row r="89" spans="10:13" x14ac:dyDescent="0.25">
      <c r="J89" t="s">
        <v>99</v>
      </c>
      <c r="K89" t="s">
        <v>74</v>
      </c>
      <c r="L89" t="s">
        <v>82</v>
      </c>
      <c r="M89" t="s">
        <v>94</v>
      </c>
    </row>
    <row r="90" spans="10:13" x14ac:dyDescent="0.25">
      <c r="J90" t="s">
        <v>99</v>
      </c>
      <c r="K90" t="s">
        <v>74</v>
      </c>
      <c r="L90" t="s">
        <v>82</v>
      </c>
      <c r="M90" t="s">
        <v>94</v>
      </c>
    </row>
    <row r="91" spans="10:13" x14ac:dyDescent="0.25">
      <c r="J91" t="s">
        <v>96</v>
      </c>
      <c r="K91" t="s">
        <v>74</v>
      </c>
      <c r="L91" t="s">
        <v>82</v>
      </c>
      <c r="M91" t="s">
        <v>80</v>
      </c>
    </row>
    <row r="92" spans="10:13" x14ac:dyDescent="0.25">
      <c r="J92" t="s">
        <v>99</v>
      </c>
      <c r="K92" t="s">
        <v>74</v>
      </c>
      <c r="L92" t="s">
        <v>82</v>
      </c>
      <c r="M92" t="s">
        <v>94</v>
      </c>
    </row>
    <row r="93" spans="10:13" x14ac:dyDescent="0.25">
      <c r="J93" t="s">
        <v>101</v>
      </c>
      <c r="K93" t="s">
        <v>74</v>
      </c>
      <c r="L93" t="s">
        <v>82</v>
      </c>
      <c r="M93" t="s">
        <v>88</v>
      </c>
    </row>
    <row r="94" spans="10:13" x14ac:dyDescent="0.25">
      <c r="J94" t="s">
        <v>101</v>
      </c>
      <c r="K94" t="s">
        <v>74</v>
      </c>
      <c r="L94" t="s">
        <v>82</v>
      </c>
      <c r="M94" t="s">
        <v>88</v>
      </c>
    </row>
    <row r="95" spans="10:13" x14ac:dyDescent="0.25">
      <c r="J95" t="s">
        <v>101</v>
      </c>
      <c r="K95" t="s">
        <v>74</v>
      </c>
      <c r="L95" t="s">
        <v>82</v>
      </c>
      <c r="M95" t="s">
        <v>88</v>
      </c>
    </row>
    <row r="96" spans="10:13" x14ac:dyDescent="0.25">
      <c r="J96" t="s">
        <v>101</v>
      </c>
      <c r="K96" t="s">
        <v>74</v>
      </c>
      <c r="L96" t="s">
        <v>82</v>
      </c>
      <c r="M96" t="s">
        <v>88</v>
      </c>
    </row>
    <row r="97" spans="10:13" x14ac:dyDescent="0.25">
      <c r="J97" t="s">
        <v>101</v>
      </c>
      <c r="K97" t="s">
        <v>74</v>
      </c>
      <c r="L97" t="s">
        <v>82</v>
      </c>
      <c r="M97" t="s">
        <v>88</v>
      </c>
    </row>
    <row r="98" spans="10:13" x14ac:dyDescent="0.25">
      <c r="J98" t="s">
        <v>92</v>
      </c>
      <c r="K98" t="s">
        <v>74</v>
      </c>
      <c r="L98" t="s">
        <v>82</v>
      </c>
      <c r="M98" t="s">
        <v>102</v>
      </c>
    </row>
    <row r="99" spans="10:13" x14ac:dyDescent="0.25">
      <c r="J99" t="s">
        <v>99</v>
      </c>
      <c r="K99" t="s">
        <v>74</v>
      </c>
      <c r="L99" t="s">
        <v>82</v>
      </c>
      <c r="M99" t="s">
        <v>9</v>
      </c>
    </row>
    <row r="100" spans="10:13" x14ac:dyDescent="0.25">
      <c r="J100" t="s">
        <v>99</v>
      </c>
      <c r="K100" t="s">
        <v>74</v>
      </c>
      <c r="L100" t="s">
        <v>82</v>
      </c>
      <c r="M100" t="s">
        <v>9</v>
      </c>
    </row>
    <row r="101" spans="10:13" x14ac:dyDescent="0.25">
      <c r="J101" t="s">
        <v>99</v>
      </c>
      <c r="K101" t="s">
        <v>74</v>
      </c>
      <c r="L101" t="s">
        <v>82</v>
      </c>
      <c r="M101" t="s">
        <v>9</v>
      </c>
    </row>
    <row r="102" spans="10:13" x14ac:dyDescent="0.25">
      <c r="J102" t="s">
        <v>99</v>
      </c>
      <c r="K102" t="s">
        <v>74</v>
      </c>
      <c r="L102" t="s">
        <v>82</v>
      </c>
      <c r="M102" t="s">
        <v>9</v>
      </c>
    </row>
    <row r="103" spans="10:13" x14ac:dyDescent="0.25">
      <c r="J103" t="s">
        <v>99</v>
      </c>
      <c r="K103" t="s">
        <v>74</v>
      </c>
      <c r="L103" t="s">
        <v>82</v>
      </c>
      <c r="M103" t="s">
        <v>9</v>
      </c>
    </row>
    <row r="104" spans="10:13" x14ac:dyDescent="0.25">
      <c r="J104" t="s">
        <v>99</v>
      </c>
      <c r="K104" t="s">
        <v>74</v>
      </c>
      <c r="L104" t="s">
        <v>82</v>
      </c>
      <c r="M104" t="s">
        <v>9</v>
      </c>
    </row>
    <row r="105" spans="10:13" x14ac:dyDescent="0.25">
      <c r="J105" t="s">
        <v>99</v>
      </c>
      <c r="K105" t="s">
        <v>74</v>
      </c>
      <c r="L105" t="s">
        <v>82</v>
      </c>
      <c r="M105" t="s">
        <v>9</v>
      </c>
    </row>
    <row r="106" spans="10:13" x14ac:dyDescent="0.25">
      <c r="J106" t="s">
        <v>99</v>
      </c>
      <c r="K106" t="s">
        <v>74</v>
      </c>
      <c r="L106" t="s">
        <v>82</v>
      </c>
      <c r="M106" t="s">
        <v>9</v>
      </c>
    </row>
    <row r="107" spans="10:13" x14ac:dyDescent="0.25">
      <c r="J107" t="s">
        <v>99</v>
      </c>
      <c r="K107" t="s">
        <v>74</v>
      </c>
      <c r="L107" t="s">
        <v>82</v>
      </c>
      <c r="M107" t="s">
        <v>9</v>
      </c>
    </row>
    <row r="108" spans="10:13" x14ac:dyDescent="0.25">
      <c r="J108" t="s">
        <v>103</v>
      </c>
      <c r="K108" t="s">
        <v>74</v>
      </c>
      <c r="L108" t="s">
        <v>82</v>
      </c>
      <c r="M108" t="s">
        <v>88</v>
      </c>
    </row>
    <row r="109" spans="10:13" x14ac:dyDescent="0.25">
      <c r="J109" t="s">
        <v>103</v>
      </c>
      <c r="K109" t="s">
        <v>74</v>
      </c>
      <c r="L109" t="s">
        <v>82</v>
      </c>
      <c r="M109" t="s">
        <v>88</v>
      </c>
    </row>
    <row r="110" spans="10:13" x14ac:dyDescent="0.25">
      <c r="J110" t="s">
        <v>103</v>
      </c>
      <c r="K110" t="s">
        <v>74</v>
      </c>
      <c r="L110" t="s">
        <v>82</v>
      </c>
      <c r="M110" t="s">
        <v>88</v>
      </c>
    </row>
    <row r="111" spans="10:13" x14ac:dyDescent="0.25">
      <c r="J111" t="s">
        <v>103</v>
      </c>
      <c r="K111" t="s">
        <v>74</v>
      </c>
      <c r="L111" t="s">
        <v>82</v>
      </c>
      <c r="M111" t="s">
        <v>88</v>
      </c>
    </row>
    <row r="112" spans="10:13" x14ac:dyDescent="0.25">
      <c r="J112" t="s">
        <v>103</v>
      </c>
      <c r="K112" t="s">
        <v>74</v>
      </c>
      <c r="L112" t="s">
        <v>82</v>
      </c>
      <c r="M112" t="s">
        <v>88</v>
      </c>
    </row>
    <row r="113" spans="10:13" x14ac:dyDescent="0.25">
      <c r="J113" t="s">
        <v>103</v>
      </c>
      <c r="K113" t="s">
        <v>74</v>
      </c>
      <c r="L113" t="s">
        <v>82</v>
      </c>
      <c r="M113" t="s">
        <v>88</v>
      </c>
    </row>
    <row r="114" spans="10:13" x14ac:dyDescent="0.25">
      <c r="J114" t="s">
        <v>103</v>
      </c>
      <c r="K114" t="s">
        <v>74</v>
      </c>
      <c r="L114" t="s">
        <v>82</v>
      </c>
      <c r="M114" t="s">
        <v>88</v>
      </c>
    </row>
    <row r="115" spans="10:13" x14ac:dyDescent="0.25">
      <c r="J115" t="s">
        <v>103</v>
      </c>
      <c r="K115" t="s">
        <v>74</v>
      </c>
      <c r="L115" t="s">
        <v>82</v>
      </c>
      <c r="M115" t="s">
        <v>88</v>
      </c>
    </row>
    <row r="116" spans="10:13" x14ac:dyDescent="0.25">
      <c r="J116" t="s">
        <v>103</v>
      </c>
      <c r="K116" t="s">
        <v>74</v>
      </c>
      <c r="L116" t="s">
        <v>82</v>
      </c>
      <c r="M116" t="s">
        <v>88</v>
      </c>
    </row>
    <row r="117" spans="10:13" x14ac:dyDescent="0.25">
      <c r="J117" t="s">
        <v>103</v>
      </c>
      <c r="K117" t="s">
        <v>74</v>
      </c>
      <c r="L117" t="s">
        <v>82</v>
      </c>
      <c r="M117" t="s">
        <v>88</v>
      </c>
    </row>
    <row r="118" spans="10:13" x14ac:dyDescent="0.25">
      <c r="J118" t="s">
        <v>103</v>
      </c>
      <c r="K118" t="s">
        <v>74</v>
      </c>
      <c r="L118" t="s">
        <v>82</v>
      </c>
      <c r="M118" t="s">
        <v>88</v>
      </c>
    </row>
    <row r="119" spans="10:13" x14ac:dyDescent="0.25">
      <c r="J119" t="s">
        <v>103</v>
      </c>
      <c r="K119" t="s">
        <v>74</v>
      </c>
      <c r="L119" t="s">
        <v>82</v>
      </c>
      <c r="M119" t="s">
        <v>88</v>
      </c>
    </row>
    <row r="120" spans="10:13" x14ac:dyDescent="0.25">
      <c r="J120" t="s">
        <v>103</v>
      </c>
      <c r="K120" t="s">
        <v>74</v>
      </c>
      <c r="L120" t="s">
        <v>82</v>
      </c>
      <c r="M120" t="s">
        <v>88</v>
      </c>
    </row>
    <row r="121" spans="10:13" x14ac:dyDescent="0.25">
      <c r="J121" t="s">
        <v>103</v>
      </c>
      <c r="K121" t="s">
        <v>74</v>
      </c>
      <c r="L121" t="s">
        <v>82</v>
      </c>
      <c r="M121" t="s">
        <v>88</v>
      </c>
    </row>
    <row r="122" spans="10:13" x14ac:dyDescent="0.25">
      <c r="J122" t="s">
        <v>103</v>
      </c>
      <c r="K122" t="s">
        <v>74</v>
      </c>
      <c r="L122" t="s">
        <v>82</v>
      </c>
      <c r="M122" t="s">
        <v>88</v>
      </c>
    </row>
    <row r="123" spans="10:13" x14ac:dyDescent="0.25">
      <c r="J123" t="s">
        <v>103</v>
      </c>
      <c r="K123" t="s">
        <v>74</v>
      </c>
      <c r="L123" t="s">
        <v>82</v>
      </c>
      <c r="M123" t="s">
        <v>88</v>
      </c>
    </row>
    <row r="124" spans="10:13" x14ac:dyDescent="0.25">
      <c r="J124" t="s">
        <v>103</v>
      </c>
      <c r="K124" t="s">
        <v>74</v>
      </c>
      <c r="L124" t="s">
        <v>82</v>
      </c>
      <c r="M124" t="s">
        <v>88</v>
      </c>
    </row>
    <row r="125" spans="10:13" x14ac:dyDescent="0.25">
      <c r="J125" t="s">
        <v>103</v>
      </c>
      <c r="K125" t="s">
        <v>74</v>
      </c>
      <c r="L125" t="s">
        <v>82</v>
      </c>
      <c r="M125" t="s">
        <v>88</v>
      </c>
    </row>
    <row r="126" spans="10:13" x14ac:dyDescent="0.25">
      <c r="J126" t="s">
        <v>103</v>
      </c>
      <c r="K126" t="s">
        <v>74</v>
      </c>
      <c r="L126" t="s">
        <v>82</v>
      </c>
      <c r="M126" t="s">
        <v>88</v>
      </c>
    </row>
    <row r="127" spans="10:13" x14ac:dyDescent="0.25">
      <c r="J127" t="s">
        <v>103</v>
      </c>
      <c r="K127" t="s">
        <v>74</v>
      </c>
      <c r="L127" t="s">
        <v>82</v>
      </c>
      <c r="M127" t="s">
        <v>88</v>
      </c>
    </row>
    <row r="128" spans="10:13" x14ac:dyDescent="0.25">
      <c r="J128" t="s">
        <v>103</v>
      </c>
      <c r="K128" t="s">
        <v>74</v>
      </c>
      <c r="L128" t="s">
        <v>82</v>
      </c>
      <c r="M128" t="s">
        <v>88</v>
      </c>
    </row>
    <row r="129" spans="10:13" x14ac:dyDescent="0.25">
      <c r="J129" t="s">
        <v>104</v>
      </c>
      <c r="K129" t="s">
        <v>74</v>
      </c>
      <c r="L129" t="s">
        <v>82</v>
      </c>
      <c r="M129" t="s">
        <v>88</v>
      </c>
    </row>
    <row r="130" spans="10:13" x14ac:dyDescent="0.25">
      <c r="J130" t="s">
        <v>104</v>
      </c>
      <c r="K130" t="s">
        <v>74</v>
      </c>
      <c r="L130" t="s">
        <v>82</v>
      </c>
      <c r="M130" t="s">
        <v>88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34" sqref="F34"/>
    </sheetView>
  </sheetViews>
  <sheetFormatPr defaultRowHeight="13.2" x14ac:dyDescent="0.25"/>
  <cols>
    <col min="1" max="1" width="13.44140625" customWidth="1"/>
    <col min="3" max="3" width="20.109375" customWidth="1"/>
    <col min="4" max="4" width="12.6640625" customWidth="1"/>
    <col min="6" max="6" width="14.5546875" customWidth="1"/>
    <col min="7" max="7" width="14.109375" customWidth="1"/>
    <col min="8" max="8" width="21.6640625" customWidth="1"/>
    <col min="9" max="9" width="14.21875" customWidth="1"/>
  </cols>
  <sheetData>
    <row r="1" spans="1:9" x14ac:dyDescent="0.25">
      <c r="A1" t="s">
        <v>147</v>
      </c>
      <c r="B1" t="s">
        <v>146</v>
      </c>
      <c r="C1" t="s">
        <v>149</v>
      </c>
      <c r="D1" t="s">
        <v>150</v>
      </c>
      <c r="F1" t="s">
        <v>147</v>
      </c>
      <c r="G1" t="s">
        <v>148</v>
      </c>
      <c r="H1" t="s">
        <v>149</v>
      </c>
      <c r="I1" t="s">
        <v>269</v>
      </c>
    </row>
    <row r="2" spans="1:9" x14ac:dyDescent="0.25">
      <c r="A2">
        <v>9.4</v>
      </c>
      <c r="B2">
        <v>0.1</v>
      </c>
      <c r="C2">
        <v>26</v>
      </c>
      <c r="D2">
        <v>25.5</v>
      </c>
      <c r="F2">
        <v>9.4</v>
      </c>
      <c r="G2">
        <v>200</v>
      </c>
      <c r="H2">
        <f>_xlfn.RANK.AVG(F2, $F$2:$F$34,0)</f>
        <v>30.5</v>
      </c>
      <c r="I2">
        <f>_xlfn.RANK.AVG(G2, $G$2:$G$34,0)</f>
        <v>23</v>
      </c>
    </row>
    <row r="3" spans="1:9" x14ac:dyDescent="0.25">
      <c r="A3">
        <v>2.2999999999999998</v>
      </c>
      <c r="B3">
        <v>0.67</v>
      </c>
      <c r="C3">
        <v>27</v>
      </c>
      <c r="D3">
        <v>14</v>
      </c>
      <c r="F3">
        <v>9.4</v>
      </c>
      <c r="G3">
        <v>150</v>
      </c>
      <c r="H3">
        <f t="shared" ref="H3:H34" si="0">_xlfn.RANK.AVG(F3, $F$2:$F$34,0)</f>
        <v>30.5</v>
      </c>
      <c r="I3">
        <f t="shared" ref="I3:I34" si="1">_xlfn.RANK.AVG(G3, $G$2:$G$34,0)</f>
        <v>26</v>
      </c>
    </row>
    <row r="4" spans="1:9" x14ac:dyDescent="0.25">
      <c r="A4">
        <v>11.9</v>
      </c>
      <c r="B4">
        <v>0.5</v>
      </c>
      <c r="C4">
        <v>23.5</v>
      </c>
      <c r="D4">
        <v>18</v>
      </c>
      <c r="F4">
        <v>9.1</v>
      </c>
      <c r="G4">
        <v>70</v>
      </c>
      <c r="H4">
        <f t="shared" si="0"/>
        <v>32</v>
      </c>
      <c r="I4">
        <f t="shared" si="1"/>
        <v>32</v>
      </c>
    </row>
    <row r="5" spans="1:9" x14ac:dyDescent="0.25">
      <c r="A5">
        <v>11.9</v>
      </c>
      <c r="B5">
        <v>0.75</v>
      </c>
      <c r="C5">
        <v>23.5</v>
      </c>
      <c r="D5">
        <v>12</v>
      </c>
      <c r="F5">
        <v>11.9</v>
      </c>
      <c r="G5">
        <v>340</v>
      </c>
      <c r="H5">
        <f t="shared" si="0"/>
        <v>26.5</v>
      </c>
      <c r="I5">
        <f t="shared" si="1"/>
        <v>22</v>
      </c>
    </row>
    <row r="6" spans="1:9" x14ac:dyDescent="0.25">
      <c r="A6">
        <v>11.9</v>
      </c>
      <c r="B6">
        <v>0.65</v>
      </c>
      <c r="C6">
        <v>23.5</v>
      </c>
      <c r="D6">
        <v>15.5</v>
      </c>
      <c r="F6">
        <v>11.9</v>
      </c>
      <c r="G6">
        <v>190</v>
      </c>
      <c r="H6">
        <f t="shared" si="0"/>
        <v>26.5</v>
      </c>
      <c r="I6">
        <f t="shared" si="1"/>
        <v>24</v>
      </c>
    </row>
    <row r="7" spans="1:9" x14ac:dyDescent="0.25">
      <c r="A7">
        <v>11.9</v>
      </c>
      <c r="B7">
        <v>0.4</v>
      </c>
      <c r="C7">
        <v>23.5</v>
      </c>
      <c r="D7">
        <v>20</v>
      </c>
      <c r="F7">
        <v>11.9</v>
      </c>
      <c r="G7">
        <v>175</v>
      </c>
      <c r="H7">
        <f t="shared" si="0"/>
        <v>26.5</v>
      </c>
      <c r="I7">
        <f t="shared" si="1"/>
        <v>25</v>
      </c>
    </row>
    <row r="8" spans="1:9" x14ac:dyDescent="0.25">
      <c r="A8">
        <v>26.4</v>
      </c>
      <c r="B8">
        <v>2</v>
      </c>
      <c r="C8">
        <v>12.5</v>
      </c>
      <c r="D8">
        <v>5</v>
      </c>
      <c r="F8">
        <v>11.9</v>
      </c>
      <c r="G8">
        <v>140</v>
      </c>
      <c r="H8">
        <f t="shared" si="0"/>
        <v>26.5</v>
      </c>
      <c r="I8">
        <f t="shared" si="1"/>
        <v>27</v>
      </c>
    </row>
    <row r="9" spans="1:9" x14ac:dyDescent="0.25">
      <c r="A9">
        <v>26.4</v>
      </c>
      <c r="B9">
        <v>0.9</v>
      </c>
      <c r="C9">
        <v>12.5</v>
      </c>
      <c r="D9">
        <v>10</v>
      </c>
      <c r="F9">
        <v>12.2</v>
      </c>
      <c r="G9">
        <v>950</v>
      </c>
      <c r="H9">
        <f t="shared" si="0"/>
        <v>24</v>
      </c>
      <c r="I9">
        <f t="shared" si="1"/>
        <v>7</v>
      </c>
    </row>
    <row r="10" spans="1:9" x14ac:dyDescent="0.25">
      <c r="A10">
        <v>15</v>
      </c>
      <c r="B10">
        <v>0.25</v>
      </c>
      <c r="C10">
        <v>21</v>
      </c>
      <c r="D10">
        <v>22</v>
      </c>
      <c r="F10">
        <v>2.8</v>
      </c>
      <c r="G10">
        <v>75</v>
      </c>
      <c r="H10">
        <f t="shared" si="0"/>
        <v>33</v>
      </c>
      <c r="I10">
        <f t="shared" si="1"/>
        <v>30.5</v>
      </c>
    </row>
    <row r="11" spans="1:9" x14ac:dyDescent="0.25">
      <c r="A11">
        <v>21.3</v>
      </c>
      <c r="B11">
        <v>0.16</v>
      </c>
      <c r="C11">
        <v>17</v>
      </c>
      <c r="D11">
        <v>23</v>
      </c>
      <c r="F11">
        <v>26.4</v>
      </c>
      <c r="G11">
        <v>94</v>
      </c>
      <c r="H11">
        <f t="shared" si="0"/>
        <v>12.5</v>
      </c>
      <c r="I11">
        <f t="shared" si="1"/>
        <v>29</v>
      </c>
    </row>
    <row r="12" spans="1:9" x14ac:dyDescent="0.25">
      <c r="A12">
        <v>21.3</v>
      </c>
      <c r="B12">
        <v>0.3</v>
      </c>
      <c r="C12">
        <v>17</v>
      </c>
      <c r="D12">
        <v>21</v>
      </c>
      <c r="F12">
        <v>26.4</v>
      </c>
      <c r="G12">
        <v>121</v>
      </c>
      <c r="H12">
        <f t="shared" si="0"/>
        <v>12.5</v>
      </c>
      <c r="I12">
        <f t="shared" si="1"/>
        <v>28</v>
      </c>
    </row>
    <row r="13" spans="1:9" x14ac:dyDescent="0.25">
      <c r="A13">
        <v>21.3</v>
      </c>
      <c r="B13">
        <v>0.6</v>
      </c>
      <c r="C13">
        <v>17</v>
      </c>
      <c r="D13">
        <v>17</v>
      </c>
      <c r="F13">
        <v>15</v>
      </c>
      <c r="G13">
        <v>1000</v>
      </c>
      <c r="H13">
        <f t="shared" si="0"/>
        <v>22</v>
      </c>
      <c r="I13">
        <f t="shared" si="1"/>
        <v>4</v>
      </c>
    </row>
    <row r="14" spans="1:9" x14ac:dyDescent="0.25">
      <c r="A14">
        <v>21.3</v>
      </c>
      <c r="B14">
        <v>0.7</v>
      </c>
      <c r="C14">
        <v>17</v>
      </c>
      <c r="D14">
        <v>13</v>
      </c>
      <c r="F14">
        <v>21.3</v>
      </c>
      <c r="G14">
        <v>900</v>
      </c>
      <c r="H14">
        <f t="shared" si="0"/>
        <v>17</v>
      </c>
      <c r="I14">
        <f t="shared" si="1"/>
        <v>11</v>
      </c>
    </row>
    <row r="15" spans="1:9" x14ac:dyDescent="0.25">
      <c r="A15">
        <v>21.3</v>
      </c>
      <c r="B15">
        <v>0.1</v>
      </c>
      <c r="C15">
        <v>17</v>
      </c>
      <c r="D15">
        <v>25.5</v>
      </c>
      <c r="F15">
        <v>21.3</v>
      </c>
      <c r="G15">
        <v>900</v>
      </c>
      <c r="H15">
        <f t="shared" si="0"/>
        <v>17</v>
      </c>
      <c r="I15">
        <f t="shared" si="1"/>
        <v>11</v>
      </c>
    </row>
    <row r="16" spans="1:9" x14ac:dyDescent="0.25">
      <c r="A16">
        <v>21.3</v>
      </c>
      <c r="B16">
        <v>0.1</v>
      </c>
      <c r="C16">
        <v>17</v>
      </c>
      <c r="D16">
        <v>25.5</v>
      </c>
      <c r="F16">
        <v>21.3</v>
      </c>
      <c r="G16">
        <v>900</v>
      </c>
      <c r="H16">
        <f t="shared" si="0"/>
        <v>17</v>
      </c>
      <c r="I16">
        <f t="shared" si="1"/>
        <v>11</v>
      </c>
    </row>
    <row r="17" spans="1:9" x14ac:dyDescent="0.25">
      <c r="A17">
        <v>21.3</v>
      </c>
      <c r="B17">
        <v>0.1</v>
      </c>
      <c r="C17">
        <v>17</v>
      </c>
      <c r="D17">
        <v>25.5</v>
      </c>
      <c r="F17">
        <v>21.3</v>
      </c>
      <c r="G17">
        <v>900</v>
      </c>
      <c r="H17">
        <f t="shared" si="0"/>
        <v>17</v>
      </c>
      <c r="I17">
        <f t="shared" si="1"/>
        <v>11</v>
      </c>
    </row>
    <row r="18" spans="1:9" x14ac:dyDescent="0.25">
      <c r="A18">
        <v>168</v>
      </c>
      <c r="B18">
        <v>4.25</v>
      </c>
      <c r="C18">
        <v>5</v>
      </c>
      <c r="D18">
        <v>1</v>
      </c>
      <c r="F18">
        <v>21.3</v>
      </c>
      <c r="G18">
        <v>900</v>
      </c>
      <c r="H18">
        <f t="shared" si="0"/>
        <v>17</v>
      </c>
      <c r="I18">
        <f t="shared" si="1"/>
        <v>11</v>
      </c>
    </row>
    <row r="19" spans="1:9" x14ac:dyDescent="0.25">
      <c r="A19">
        <v>168</v>
      </c>
      <c r="B19">
        <v>2.98</v>
      </c>
      <c r="C19">
        <v>5</v>
      </c>
      <c r="D19">
        <v>2</v>
      </c>
      <c r="F19">
        <v>21.3</v>
      </c>
      <c r="G19">
        <v>900</v>
      </c>
      <c r="H19">
        <f t="shared" si="0"/>
        <v>17</v>
      </c>
      <c r="I19">
        <f t="shared" si="1"/>
        <v>11</v>
      </c>
    </row>
    <row r="20" spans="1:9" x14ac:dyDescent="0.25">
      <c r="A20">
        <v>168</v>
      </c>
      <c r="B20">
        <v>2.58</v>
      </c>
      <c r="C20">
        <v>5</v>
      </c>
      <c r="D20">
        <v>3.5</v>
      </c>
      <c r="F20">
        <v>21.3</v>
      </c>
      <c r="G20">
        <v>900</v>
      </c>
      <c r="H20">
        <f t="shared" si="0"/>
        <v>17</v>
      </c>
      <c r="I20">
        <f t="shared" si="1"/>
        <v>11</v>
      </c>
    </row>
    <row r="21" spans="1:9" x14ac:dyDescent="0.25">
      <c r="A21">
        <v>168</v>
      </c>
      <c r="B21">
        <v>2.58</v>
      </c>
      <c r="C21">
        <v>5</v>
      </c>
      <c r="D21">
        <v>3.5</v>
      </c>
      <c r="F21">
        <v>30</v>
      </c>
      <c r="G21">
        <v>1000</v>
      </c>
      <c r="H21">
        <f t="shared" si="0"/>
        <v>10</v>
      </c>
      <c r="I21">
        <f t="shared" si="1"/>
        <v>4</v>
      </c>
    </row>
    <row r="22" spans="1:9" x14ac:dyDescent="0.25">
      <c r="A22">
        <v>168</v>
      </c>
      <c r="B22">
        <v>1.1200000000000001</v>
      </c>
      <c r="C22">
        <v>5</v>
      </c>
      <c r="D22">
        <v>7</v>
      </c>
      <c r="F22">
        <v>27</v>
      </c>
      <c r="G22">
        <v>2000</v>
      </c>
      <c r="H22">
        <f t="shared" si="0"/>
        <v>11</v>
      </c>
      <c r="I22">
        <f t="shared" si="1"/>
        <v>1</v>
      </c>
    </row>
    <row r="23" spans="1:9" x14ac:dyDescent="0.25">
      <c r="A23">
        <v>168</v>
      </c>
      <c r="B23">
        <v>0.95</v>
      </c>
      <c r="C23">
        <v>5</v>
      </c>
      <c r="D23">
        <v>8.5</v>
      </c>
      <c r="F23">
        <v>15.8</v>
      </c>
      <c r="G23">
        <v>7.5</v>
      </c>
      <c r="H23">
        <f t="shared" si="0"/>
        <v>21</v>
      </c>
      <c r="I23">
        <f t="shared" si="1"/>
        <v>33</v>
      </c>
    </row>
    <row r="24" spans="1:9" x14ac:dyDescent="0.25">
      <c r="A24">
        <v>168</v>
      </c>
      <c r="B24">
        <v>0.82</v>
      </c>
      <c r="C24">
        <v>5</v>
      </c>
      <c r="D24">
        <v>11</v>
      </c>
      <c r="F24">
        <v>13</v>
      </c>
      <c r="G24">
        <v>350</v>
      </c>
      <c r="H24">
        <f t="shared" si="0"/>
        <v>23</v>
      </c>
      <c r="I24">
        <f t="shared" si="1"/>
        <v>21</v>
      </c>
    </row>
    <row r="25" spans="1:9" x14ac:dyDescent="0.25">
      <c r="A25">
        <v>168</v>
      </c>
      <c r="B25">
        <v>0.65</v>
      </c>
      <c r="C25">
        <v>5</v>
      </c>
      <c r="D25">
        <v>15.5</v>
      </c>
      <c r="F25">
        <v>10.9</v>
      </c>
      <c r="G25">
        <v>75</v>
      </c>
      <c r="H25">
        <f t="shared" si="0"/>
        <v>29</v>
      </c>
      <c r="I25">
        <f t="shared" si="1"/>
        <v>30.5</v>
      </c>
    </row>
    <row r="26" spans="1:9" x14ac:dyDescent="0.25">
      <c r="A26">
        <v>168</v>
      </c>
      <c r="B26">
        <v>0.46</v>
      </c>
      <c r="C26">
        <v>5</v>
      </c>
      <c r="D26">
        <v>19</v>
      </c>
      <c r="F26">
        <v>168</v>
      </c>
      <c r="G26">
        <v>700</v>
      </c>
      <c r="H26">
        <f t="shared" si="0"/>
        <v>5</v>
      </c>
      <c r="I26">
        <f t="shared" si="1"/>
        <v>17</v>
      </c>
    </row>
    <row r="27" spans="1:9" x14ac:dyDescent="0.25">
      <c r="A27">
        <v>100.5</v>
      </c>
      <c r="B27">
        <v>1.4</v>
      </c>
      <c r="C27">
        <v>10.5</v>
      </c>
      <c r="D27">
        <v>6</v>
      </c>
      <c r="F27">
        <v>168</v>
      </c>
      <c r="G27">
        <v>1000</v>
      </c>
      <c r="H27">
        <f t="shared" si="0"/>
        <v>5</v>
      </c>
      <c r="I27">
        <f t="shared" si="1"/>
        <v>4</v>
      </c>
    </row>
    <row r="28" spans="1:9" x14ac:dyDescent="0.25">
      <c r="A28">
        <v>100.5</v>
      </c>
      <c r="B28">
        <v>0.95</v>
      </c>
      <c r="C28">
        <v>10.5</v>
      </c>
      <c r="D28">
        <v>8.5</v>
      </c>
      <c r="F28">
        <v>168</v>
      </c>
      <c r="G28">
        <v>600</v>
      </c>
      <c r="H28">
        <f t="shared" si="0"/>
        <v>5</v>
      </c>
      <c r="I28">
        <f t="shared" si="1"/>
        <v>19.5</v>
      </c>
    </row>
    <row r="29" spans="1:9" x14ac:dyDescent="0.25">
      <c r="C29" t="s">
        <v>151</v>
      </c>
      <c r="D29">
        <f>CORREL(C2:C28,D2:D28)</f>
        <v>0.63226652619371793</v>
      </c>
      <c r="F29">
        <v>168</v>
      </c>
      <c r="G29">
        <v>1000</v>
      </c>
      <c r="H29">
        <f t="shared" si="0"/>
        <v>5</v>
      </c>
      <c r="I29">
        <f t="shared" si="1"/>
        <v>4</v>
      </c>
    </row>
    <row r="30" spans="1:9" x14ac:dyDescent="0.25">
      <c r="C30" t="s">
        <v>152</v>
      </c>
      <c r="D30">
        <f>CORREL(A2:A28,B2:B28)</f>
        <v>0.60525837148986095</v>
      </c>
      <c r="F30">
        <v>168</v>
      </c>
      <c r="G30">
        <v>720</v>
      </c>
      <c r="H30">
        <f t="shared" si="0"/>
        <v>5</v>
      </c>
      <c r="I30">
        <f t="shared" si="1"/>
        <v>15</v>
      </c>
    </row>
    <row r="31" spans="1:9" x14ac:dyDescent="0.25">
      <c r="C31" t="s">
        <v>267</v>
      </c>
      <c r="D31">
        <v>8.2292154529867807E-4</v>
      </c>
      <c r="F31">
        <v>168</v>
      </c>
      <c r="G31">
        <v>600</v>
      </c>
      <c r="H31">
        <f t="shared" si="0"/>
        <v>5</v>
      </c>
      <c r="I31">
        <f t="shared" si="1"/>
        <v>19.5</v>
      </c>
    </row>
    <row r="32" spans="1:9" x14ac:dyDescent="0.25">
      <c r="C32" t="s">
        <v>266</v>
      </c>
      <c r="D32">
        <f>_xlfn.T.DIST.2T(C34,27)</f>
        <v>3.5761184121590892E-4</v>
      </c>
      <c r="F32">
        <v>168</v>
      </c>
      <c r="G32">
        <v>700</v>
      </c>
      <c r="H32">
        <f t="shared" si="0"/>
        <v>5</v>
      </c>
      <c r="I32">
        <f t="shared" si="1"/>
        <v>17</v>
      </c>
    </row>
    <row r="33" spans="3:9" x14ac:dyDescent="0.25">
      <c r="F33">
        <v>168</v>
      </c>
      <c r="G33">
        <v>700</v>
      </c>
      <c r="H33">
        <f t="shared" si="0"/>
        <v>5</v>
      </c>
      <c r="I33">
        <f t="shared" si="1"/>
        <v>17</v>
      </c>
    </row>
    <row r="34" spans="3:9" x14ac:dyDescent="0.25">
      <c r="C34">
        <f>(D29*SQRT(27-2))/(SQRT(1-D29^2))</f>
        <v>4.0804501329558365</v>
      </c>
      <c r="F34">
        <v>168</v>
      </c>
      <c r="G34">
        <v>1000</v>
      </c>
      <c r="H34">
        <f t="shared" si="0"/>
        <v>5</v>
      </c>
      <c r="I34">
        <f t="shared" si="1"/>
        <v>4</v>
      </c>
    </row>
    <row r="35" spans="3:9" x14ac:dyDescent="0.25">
      <c r="H35" t="s">
        <v>151</v>
      </c>
      <c r="I35">
        <f>CORREL(H2:H34,I2:I34)</f>
        <v>0.53310446489081531</v>
      </c>
    </row>
    <row r="36" spans="3:9" x14ac:dyDescent="0.25">
      <c r="H36" t="s">
        <v>152</v>
      </c>
      <c r="I36">
        <f>CORREL(F2:F34,G2:G34)</f>
        <v>0.28107437524012641</v>
      </c>
    </row>
    <row r="37" spans="3:9" x14ac:dyDescent="0.25">
      <c r="H37" t="s">
        <v>267</v>
      </c>
      <c r="I37">
        <v>0.12</v>
      </c>
    </row>
    <row r="38" spans="3:9" x14ac:dyDescent="0.25">
      <c r="H38" t="s">
        <v>266</v>
      </c>
      <c r="I38">
        <f>_xlfn.T.DIST.2T(I39,33)</f>
        <v>1.3250721426476119E-3</v>
      </c>
    </row>
    <row r="39" spans="3:9" x14ac:dyDescent="0.25">
      <c r="I39">
        <f>(I35*SQRT(33-2))/(SQRT(1-I35^2))</f>
        <v>3.5083057249823311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J25" sqref="J25"/>
    </sheetView>
  </sheetViews>
  <sheetFormatPr defaultRowHeight="13.2" x14ac:dyDescent="0.25"/>
  <cols>
    <col min="1" max="1" width="16.33203125" style="11" customWidth="1"/>
    <col min="2" max="2" width="14.21875" style="7" customWidth="1"/>
    <col min="3" max="3" width="18.77734375" style="11" customWidth="1"/>
    <col min="4" max="5" width="22.77734375" customWidth="1"/>
    <col min="18" max="18" width="16.33203125" style="11" customWidth="1"/>
    <col min="19" max="19" width="13.21875" style="7" customWidth="1"/>
    <col min="20" max="20" width="32.6640625" style="11" customWidth="1"/>
  </cols>
  <sheetData>
    <row r="1" spans="1:19" x14ac:dyDescent="0.25">
      <c r="A1" s="11" t="s">
        <v>187</v>
      </c>
      <c r="B1" s="11" t="s">
        <v>147</v>
      </c>
      <c r="C1" s="11" t="s">
        <v>173</v>
      </c>
      <c r="D1" t="s">
        <v>149</v>
      </c>
      <c r="E1" t="s">
        <v>172</v>
      </c>
      <c r="G1" t="s">
        <v>0</v>
      </c>
      <c r="H1" t="s">
        <v>1</v>
      </c>
      <c r="I1" t="s">
        <v>2</v>
      </c>
      <c r="S1" s="11"/>
    </row>
    <row r="2" spans="1:19" x14ac:dyDescent="0.25">
      <c r="A2" s="11" t="s">
        <v>188</v>
      </c>
      <c r="B2" s="7">
        <v>2.2999999999999998</v>
      </c>
      <c r="C2" s="11">
        <v>175</v>
      </c>
      <c r="D2">
        <v>55</v>
      </c>
      <c r="E2">
        <v>34</v>
      </c>
      <c r="G2" s="11">
        <v>175</v>
      </c>
      <c r="H2" s="11">
        <v>213</v>
      </c>
      <c r="I2" s="11">
        <v>450</v>
      </c>
      <c r="K2" t="s">
        <v>153</v>
      </c>
    </row>
    <row r="3" spans="1:19" x14ac:dyDescent="0.25">
      <c r="A3" s="11" t="s">
        <v>189</v>
      </c>
      <c r="B3" s="7">
        <v>2.4</v>
      </c>
      <c r="C3" s="11">
        <v>62</v>
      </c>
      <c r="D3">
        <v>54</v>
      </c>
      <c r="E3">
        <v>42</v>
      </c>
      <c r="G3" s="11">
        <v>62</v>
      </c>
      <c r="H3" s="11">
        <v>120</v>
      </c>
      <c r="I3" s="11">
        <v>1100</v>
      </c>
    </row>
    <row r="4" spans="1:19" ht="13.8" thickBot="1" x14ac:dyDescent="0.3">
      <c r="A4" s="11" t="s">
        <v>87</v>
      </c>
      <c r="B4" s="7">
        <v>2.6</v>
      </c>
      <c r="C4" s="11">
        <v>32.5</v>
      </c>
      <c r="D4">
        <v>53</v>
      </c>
      <c r="E4">
        <v>52</v>
      </c>
      <c r="G4" s="11">
        <v>32.5</v>
      </c>
      <c r="H4" s="11">
        <v>200</v>
      </c>
      <c r="I4" s="11">
        <v>1000</v>
      </c>
      <c r="K4" t="s">
        <v>154</v>
      </c>
    </row>
    <row r="5" spans="1:19" x14ac:dyDescent="0.25">
      <c r="A5" s="11" t="s">
        <v>190</v>
      </c>
      <c r="B5" s="7">
        <v>2.7</v>
      </c>
      <c r="C5" s="11">
        <v>30</v>
      </c>
      <c r="D5">
        <v>51.5</v>
      </c>
      <c r="E5">
        <v>53.5</v>
      </c>
      <c r="G5" s="11">
        <v>30</v>
      </c>
      <c r="H5" s="11">
        <v>230</v>
      </c>
      <c r="I5" s="11">
        <v>200</v>
      </c>
      <c r="K5" s="10" t="s">
        <v>155</v>
      </c>
      <c r="L5" s="10" t="s">
        <v>156</v>
      </c>
      <c r="M5" s="10" t="s">
        <v>157</v>
      </c>
      <c r="N5" s="10" t="s">
        <v>158</v>
      </c>
      <c r="O5" s="10" t="s">
        <v>159</v>
      </c>
    </row>
    <row r="6" spans="1:19" x14ac:dyDescent="0.25">
      <c r="A6" s="11" t="s">
        <v>191</v>
      </c>
      <c r="B6" s="7">
        <v>2.7</v>
      </c>
      <c r="C6" s="11">
        <v>30</v>
      </c>
      <c r="D6">
        <v>51.5</v>
      </c>
      <c r="E6">
        <v>53.5</v>
      </c>
      <c r="G6" s="11">
        <v>30</v>
      </c>
      <c r="H6" s="11">
        <v>130</v>
      </c>
      <c r="I6" s="11">
        <v>1830</v>
      </c>
      <c r="K6" s="8" t="s">
        <v>0</v>
      </c>
      <c r="L6" s="8">
        <v>16</v>
      </c>
      <c r="M6" s="8">
        <v>3200.1</v>
      </c>
      <c r="N6" s="8">
        <v>200.00624999999999</v>
      </c>
      <c r="O6" s="8">
        <v>29320.507291666658</v>
      </c>
    </row>
    <row r="7" spans="1:19" x14ac:dyDescent="0.25">
      <c r="A7" s="11" t="s">
        <v>85</v>
      </c>
      <c r="B7" s="7">
        <v>2.8</v>
      </c>
      <c r="C7" s="11">
        <v>60.6</v>
      </c>
      <c r="D7">
        <v>50</v>
      </c>
      <c r="E7">
        <v>43</v>
      </c>
      <c r="G7" s="11">
        <v>60.6</v>
      </c>
      <c r="H7" s="11">
        <v>300</v>
      </c>
      <c r="K7" s="8" t="s">
        <v>1</v>
      </c>
      <c r="L7" s="8">
        <v>34</v>
      </c>
      <c r="M7" s="8">
        <v>12532.5</v>
      </c>
      <c r="N7" s="8">
        <v>368.60294117647061</v>
      </c>
      <c r="O7" s="8">
        <v>126940.51180926917</v>
      </c>
    </row>
    <row r="8" spans="1:19" ht="13.8" thickBot="1" x14ac:dyDescent="0.3">
      <c r="A8" s="11" t="s">
        <v>192</v>
      </c>
      <c r="B8" s="7">
        <v>3.2</v>
      </c>
      <c r="C8" s="11">
        <v>200</v>
      </c>
      <c r="D8">
        <v>49</v>
      </c>
      <c r="E8">
        <v>30.5</v>
      </c>
      <c r="G8" s="11">
        <v>200</v>
      </c>
      <c r="H8" s="11">
        <v>200</v>
      </c>
      <c r="K8" s="9" t="s">
        <v>2</v>
      </c>
      <c r="L8" s="9">
        <v>5</v>
      </c>
      <c r="M8" s="9">
        <v>4580</v>
      </c>
      <c r="N8" s="9">
        <v>916</v>
      </c>
      <c r="O8" s="9">
        <v>401530</v>
      </c>
    </row>
    <row r="9" spans="1:19" x14ac:dyDescent="0.25">
      <c r="A9" s="11" t="s">
        <v>193</v>
      </c>
      <c r="B9" s="7">
        <v>3.7</v>
      </c>
      <c r="C9" s="11">
        <v>100</v>
      </c>
      <c r="D9">
        <v>48</v>
      </c>
      <c r="E9">
        <v>38.5</v>
      </c>
      <c r="G9" s="11">
        <v>100</v>
      </c>
      <c r="H9" s="11">
        <v>65.5</v>
      </c>
    </row>
    <row r="10" spans="1:19" x14ac:dyDescent="0.25">
      <c r="A10" s="11" t="s">
        <v>194</v>
      </c>
      <c r="B10" s="7">
        <v>5</v>
      </c>
      <c r="C10" s="11">
        <v>125</v>
      </c>
      <c r="D10">
        <v>47</v>
      </c>
      <c r="E10">
        <v>36</v>
      </c>
      <c r="G10" s="11">
        <v>125</v>
      </c>
      <c r="H10" s="11">
        <v>50</v>
      </c>
    </row>
    <row r="11" spans="1:19" ht="13.8" thickBot="1" x14ac:dyDescent="0.3">
      <c r="A11" s="11" t="s">
        <v>195</v>
      </c>
      <c r="B11" s="7">
        <v>5.6</v>
      </c>
      <c r="C11" s="11">
        <v>250</v>
      </c>
      <c r="D11">
        <v>45.5</v>
      </c>
      <c r="E11">
        <v>25</v>
      </c>
      <c r="G11" s="11">
        <v>250</v>
      </c>
      <c r="H11" s="11">
        <v>70</v>
      </c>
      <c r="K11" t="s">
        <v>160</v>
      </c>
    </row>
    <row r="12" spans="1:19" x14ac:dyDescent="0.25">
      <c r="A12" s="11" t="s">
        <v>196</v>
      </c>
      <c r="B12" s="7">
        <v>5.6</v>
      </c>
      <c r="C12" s="11">
        <v>500</v>
      </c>
      <c r="D12">
        <v>45.5</v>
      </c>
      <c r="E12">
        <v>14</v>
      </c>
      <c r="G12" s="11">
        <v>500</v>
      </c>
      <c r="H12" s="11">
        <v>50</v>
      </c>
      <c r="K12" s="10" t="s">
        <v>161</v>
      </c>
      <c r="L12" s="10" t="s">
        <v>162</v>
      </c>
      <c r="M12" s="10" t="s">
        <v>163</v>
      </c>
      <c r="N12" s="10" t="s">
        <v>164</v>
      </c>
      <c r="O12" s="10" t="s">
        <v>165</v>
      </c>
      <c r="P12" s="10" t="s">
        <v>166</v>
      </c>
      <c r="Q12" s="10" t="s">
        <v>167</v>
      </c>
    </row>
    <row r="13" spans="1:19" x14ac:dyDescent="0.25">
      <c r="A13" s="11" t="s">
        <v>197</v>
      </c>
      <c r="B13" s="7">
        <v>5.7</v>
      </c>
      <c r="C13" s="11">
        <v>400</v>
      </c>
      <c r="D13">
        <v>44</v>
      </c>
      <c r="E13">
        <v>20.5</v>
      </c>
      <c r="G13" s="11">
        <v>400</v>
      </c>
      <c r="H13" s="11">
        <v>412</v>
      </c>
      <c r="K13" s="8" t="s">
        <v>168</v>
      </c>
      <c r="L13" s="8">
        <v>1952986.9289191235</v>
      </c>
      <c r="M13" s="8">
        <v>2</v>
      </c>
      <c r="N13" s="8">
        <v>976493.46445956174</v>
      </c>
      <c r="O13" s="8">
        <v>8.1440175255821448</v>
      </c>
      <c r="P13" s="8">
        <v>8.3777406170828725E-4</v>
      </c>
      <c r="Q13" s="8">
        <v>3.1751409712748968</v>
      </c>
    </row>
    <row r="14" spans="1:19" x14ac:dyDescent="0.25">
      <c r="A14" s="11" t="s">
        <v>83</v>
      </c>
      <c r="B14" s="7">
        <v>8.3000000000000007</v>
      </c>
      <c r="C14" s="11">
        <v>100</v>
      </c>
      <c r="D14">
        <v>43</v>
      </c>
      <c r="E14">
        <v>38.5</v>
      </c>
      <c r="G14" s="11">
        <v>100</v>
      </c>
      <c r="H14" s="11">
        <v>460</v>
      </c>
      <c r="K14" s="8" t="s">
        <v>169</v>
      </c>
      <c r="L14" s="8">
        <v>6234964.4990808824</v>
      </c>
      <c r="M14" s="8">
        <v>52</v>
      </c>
      <c r="N14" s="8">
        <v>119903.16344386313</v>
      </c>
      <c r="O14" s="8"/>
      <c r="P14" s="8"/>
      <c r="Q14" s="8"/>
    </row>
    <row r="15" spans="1:19" x14ac:dyDescent="0.25">
      <c r="A15" s="11" t="s">
        <v>198</v>
      </c>
      <c r="B15" s="7">
        <v>8.8000000000000007</v>
      </c>
      <c r="C15" s="11">
        <v>385</v>
      </c>
      <c r="D15">
        <v>42</v>
      </c>
      <c r="E15">
        <v>22</v>
      </c>
      <c r="G15" s="11">
        <v>385</v>
      </c>
      <c r="H15" s="11">
        <v>60</v>
      </c>
      <c r="K15" s="8"/>
      <c r="L15" s="8"/>
      <c r="M15" s="8"/>
      <c r="N15" s="8"/>
      <c r="O15" s="8"/>
      <c r="P15" s="8"/>
      <c r="Q15" s="8"/>
    </row>
    <row r="16" spans="1:19" ht="13.8" thickBot="1" x14ac:dyDescent="0.3">
      <c r="A16" s="11" t="s">
        <v>73</v>
      </c>
      <c r="B16" s="7">
        <v>9.1</v>
      </c>
      <c r="C16" s="11">
        <v>200</v>
      </c>
      <c r="D16">
        <v>41</v>
      </c>
      <c r="E16">
        <v>30.5</v>
      </c>
      <c r="G16" s="11">
        <v>200</v>
      </c>
      <c r="H16" s="11">
        <v>300</v>
      </c>
      <c r="K16" s="9" t="s">
        <v>170</v>
      </c>
      <c r="L16" s="9">
        <v>8187951.4280000059</v>
      </c>
      <c r="M16" s="9">
        <v>54</v>
      </c>
      <c r="N16" s="9"/>
      <c r="O16" s="9"/>
      <c r="P16" s="9"/>
      <c r="Q16" s="9"/>
    </row>
    <row r="17" spans="1:13" x14ac:dyDescent="0.25">
      <c r="A17" s="11" t="s">
        <v>199</v>
      </c>
      <c r="B17" s="7">
        <v>9.4</v>
      </c>
      <c r="C17" s="11">
        <v>550</v>
      </c>
      <c r="D17">
        <v>40</v>
      </c>
      <c r="E17">
        <v>13</v>
      </c>
      <c r="G17" s="11">
        <v>550</v>
      </c>
      <c r="H17" s="11">
        <v>50</v>
      </c>
    </row>
    <row r="18" spans="1:13" x14ac:dyDescent="0.25">
      <c r="A18" s="11" t="s">
        <v>200</v>
      </c>
      <c r="B18" s="7">
        <v>10.8</v>
      </c>
      <c r="C18" s="11">
        <v>213</v>
      </c>
      <c r="D18">
        <v>39</v>
      </c>
      <c r="E18">
        <v>27</v>
      </c>
      <c r="H18" s="11">
        <v>50</v>
      </c>
      <c r="K18" t="s">
        <v>0</v>
      </c>
      <c r="L18" t="s">
        <v>1</v>
      </c>
      <c r="M18" t="s">
        <v>2</v>
      </c>
    </row>
    <row r="19" spans="1:13" x14ac:dyDescent="0.25">
      <c r="A19" s="11" t="s">
        <v>201</v>
      </c>
      <c r="B19" s="7">
        <v>10.9</v>
      </c>
      <c r="C19" s="11">
        <v>120</v>
      </c>
      <c r="D19">
        <v>37.5</v>
      </c>
      <c r="E19">
        <v>37</v>
      </c>
      <c r="H19" s="11">
        <v>450</v>
      </c>
      <c r="J19" t="s">
        <v>185</v>
      </c>
      <c r="K19">
        <f>MEDIAN(G:G)</f>
        <v>150</v>
      </c>
      <c r="L19">
        <f>MEDIAN(H:H)</f>
        <v>221.5</v>
      </c>
      <c r="M19">
        <f>MEDIAN(I:I)</f>
        <v>1000</v>
      </c>
    </row>
    <row r="20" spans="1:13" x14ac:dyDescent="0.25">
      <c r="A20" s="11" t="s">
        <v>202</v>
      </c>
      <c r="B20" s="7">
        <v>10.9</v>
      </c>
      <c r="C20" s="11">
        <v>200</v>
      </c>
      <c r="D20">
        <v>37.5</v>
      </c>
      <c r="E20">
        <v>30.5</v>
      </c>
      <c r="H20" s="11">
        <v>25</v>
      </c>
      <c r="J20" t="s">
        <v>181</v>
      </c>
      <c r="K20">
        <f>STDEV(G:G)</f>
        <v>171.23231964692488</v>
      </c>
      <c r="L20">
        <f>STDEV(H:H)</f>
        <v>356.28711990369391</v>
      </c>
      <c r="M20">
        <f>STDEV(I:I)</f>
        <v>633.66394879304914</v>
      </c>
    </row>
    <row r="21" spans="1:13" x14ac:dyDescent="0.25">
      <c r="A21" s="11" t="s">
        <v>92</v>
      </c>
      <c r="B21" s="7">
        <v>11</v>
      </c>
      <c r="C21" s="11">
        <v>230</v>
      </c>
      <c r="D21">
        <v>36</v>
      </c>
      <c r="E21">
        <v>26</v>
      </c>
      <c r="H21" s="11">
        <v>50</v>
      </c>
    </row>
    <row r="22" spans="1:13" x14ac:dyDescent="0.25">
      <c r="A22" s="11" t="s">
        <v>98</v>
      </c>
      <c r="B22" s="7">
        <v>11.3</v>
      </c>
      <c r="C22" s="11">
        <v>130</v>
      </c>
      <c r="D22">
        <v>35</v>
      </c>
      <c r="E22">
        <v>35</v>
      </c>
      <c r="H22" s="11">
        <v>625</v>
      </c>
    </row>
    <row r="23" spans="1:13" x14ac:dyDescent="0.25">
      <c r="A23" s="11" t="s">
        <v>93</v>
      </c>
      <c r="B23" s="7">
        <v>11.4</v>
      </c>
      <c r="C23" s="11">
        <v>300</v>
      </c>
      <c r="D23">
        <v>34</v>
      </c>
      <c r="E23">
        <v>23.5</v>
      </c>
      <c r="H23" s="11">
        <v>700</v>
      </c>
    </row>
    <row r="24" spans="1:13" x14ac:dyDescent="0.25">
      <c r="A24" s="11" t="s">
        <v>96</v>
      </c>
      <c r="B24" s="7">
        <v>12</v>
      </c>
      <c r="C24" s="11">
        <v>200</v>
      </c>
      <c r="D24">
        <v>33</v>
      </c>
      <c r="E24">
        <v>30.5</v>
      </c>
      <c r="H24" s="11">
        <v>731</v>
      </c>
    </row>
    <row r="25" spans="1:13" x14ac:dyDescent="0.25">
      <c r="A25" s="11" t="s">
        <v>203</v>
      </c>
      <c r="B25" s="7">
        <v>12.2</v>
      </c>
      <c r="C25" s="11">
        <v>65.5</v>
      </c>
      <c r="D25">
        <v>32</v>
      </c>
      <c r="E25">
        <v>41</v>
      </c>
      <c r="H25" s="11">
        <v>442</v>
      </c>
    </row>
    <row r="26" spans="1:13" x14ac:dyDescent="0.25">
      <c r="A26" s="11" t="s">
        <v>204</v>
      </c>
      <c r="B26" s="7">
        <v>13.3</v>
      </c>
      <c r="C26" s="11">
        <v>50</v>
      </c>
      <c r="D26">
        <v>30.5</v>
      </c>
      <c r="E26">
        <v>48</v>
      </c>
      <c r="H26" s="11">
        <v>750</v>
      </c>
    </row>
    <row r="27" spans="1:13" x14ac:dyDescent="0.25">
      <c r="A27" s="11" t="s">
        <v>205</v>
      </c>
      <c r="B27" s="7">
        <v>13.3</v>
      </c>
      <c r="C27" s="11">
        <v>70</v>
      </c>
      <c r="D27">
        <v>30.5</v>
      </c>
      <c r="E27">
        <v>40</v>
      </c>
      <c r="H27" s="11">
        <v>400</v>
      </c>
    </row>
    <row r="28" spans="1:13" x14ac:dyDescent="0.25">
      <c r="A28" s="11" t="s">
        <v>101</v>
      </c>
      <c r="B28" s="7">
        <v>15.3</v>
      </c>
      <c r="C28" s="11">
        <v>50</v>
      </c>
      <c r="D28">
        <v>29</v>
      </c>
      <c r="E28">
        <v>48</v>
      </c>
      <c r="H28" s="11">
        <v>750</v>
      </c>
    </row>
    <row r="29" spans="1:13" x14ac:dyDescent="0.25">
      <c r="A29" s="11" t="s">
        <v>104</v>
      </c>
      <c r="B29" s="7">
        <v>15.8</v>
      </c>
      <c r="C29" s="11">
        <v>412</v>
      </c>
      <c r="D29">
        <v>27.5</v>
      </c>
      <c r="E29">
        <v>19</v>
      </c>
      <c r="H29" s="11">
        <v>1325</v>
      </c>
    </row>
    <row r="30" spans="1:13" x14ac:dyDescent="0.25">
      <c r="A30" s="11" t="s">
        <v>206</v>
      </c>
      <c r="B30" s="7">
        <v>15.8</v>
      </c>
      <c r="C30" s="11">
        <v>460</v>
      </c>
      <c r="D30">
        <v>27.5</v>
      </c>
      <c r="E30">
        <v>15</v>
      </c>
      <c r="H30" s="11">
        <v>56</v>
      </c>
    </row>
    <row r="31" spans="1:13" x14ac:dyDescent="0.25">
      <c r="A31" s="11" t="s">
        <v>207</v>
      </c>
      <c r="B31" s="7">
        <v>19.5</v>
      </c>
      <c r="C31" s="11">
        <v>60</v>
      </c>
      <c r="D31">
        <v>26</v>
      </c>
      <c r="E31">
        <v>44</v>
      </c>
      <c r="H31" s="11">
        <v>35</v>
      </c>
    </row>
    <row r="32" spans="1:13" x14ac:dyDescent="0.25">
      <c r="A32" s="11" t="s">
        <v>99</v>
      </c>
      <c r="B32" s="7">
        <f>(21.3+15+26.4)/3</f>
        <v>20.9</v>
      </c>
      <c r="C32" s="11">
        <v>300</v>
      </c>
      <c r="D32">
        <v>25</v>
      </c>
      <c r="E32">
        <v>23.5</v>
      </c>
      <c r="H32" s="11">
        <v>833</v>
      </c>
    </row>
    <row r="33" spans="1:8" x14ac:dyDescent="0.25">
      <c r="A33" s="11" t="s">
        <v>208</v>
      </c>
      <c r="B33" s="7">
        <v>24.6</v>
      </c>
      <c r="C33" s="11">
        <v>50</v>
      </c>
      <c r="D33">
        <v>23.5</v>
      </c>
      <c r="E33">
        <v>48</v>
      </c>
      <c r="H33" s="11">
        <v>200</v>
      </c>
    </row>
    <row r="34" spans="1:8" x14ac:dyDescent="0.25">
      <c r="A34" s="11" t="s">
        <v>209</v>
      </c>
      <c r="B34" s="7">
        <v>24.6</v>
      </c>
      <c r="C34" s="11">
        <v>50</v>
      </c>
      <c r="D34">
        <v>23.5</v>
      </c>
      <c r="E34">
        <v>48</v>
      </c>
      <c r="H34" s="11">
        <v>1100</v>
      </c>
    </row>
    <row r="35" spans="1:8" x14ac:dyDescent="0.25">
      <c r="A35" s="11" t="s">
        <v>210</v>
      </c>
      <c r="B35" s="7">
        <v>25.4</v>
      </c>
      <c r="C35" s="11">
        <v>450</v>
      </c>
      <c r="D35">
        <v>22</v>
      </c>
      <c r="E35">
        <v>16.5</v>
      </c>
      <c r="H35" s="11">
        <v>1100</v>
      </c>
    </row>
    <row r="36" spans="1:8" x14ac:dyDescent="0.25">
      <c r="A36" s="11" t="s">
        <v>211</v>
      </c>
      <c r="B36" s="7">
        <v>26.3</v>
      </c>
      <c r="C36" s="11">
        <v>25</v>
      </c>
      <c r="D36">
        <v>21</v>
      </c>
      <c r="E36">
        <v>55</v>
      </c>
    </row>
    <row r="37" spans="1:8" x14ac:dyDescent="0.25">
      <c r="A37" s="11" t="s">
        <v>212</v>
      </c>
      <c r="B37" s="7">
        <v>27</v>
      </c>
      <c r="C37" s="11">
        <v>50</v>
      </c>
      <c r="D37">
        <v>19.5</v>
      </c>
      <c r="E37">
        <v>48</v>
      </c>
    </row>
    <row r="38" spans="1:8" x14ac:dyDescent="0.25">
      <c r="A38" s="11" t="s">
        <v>91</v>
      </c>
      <c r="B38" s="7">
        <v>27</v>
      </c>
      <c r="C38" s="11">
        <v>625</v>
      </c>
      <c r="D38">
        <v>19.5</v>
      </c>
      <c r="E38">
        <v>12</v>
      </c>
    </row>
    <row r="39" spans="1:8" x14ac:dyDescent="0.25">
      <c r="A39" s="11" t="s">
        <v>213</v>
      </c>
      <c r="B39" s="7">
        <v>30</v>
      </c>
      <c r="C39" s="11">
        <v>700</v>
      </c>
      <c r="D39">
        <v>18</v>
      </c>
      <c r="E39">
        <v>11</v>
      </c>
    </row>
    <row r="40" spans="1:8" x14ac:dyDescent="0.25">
      <c r="A40" s="11" t="s">
        <v>86</v>
      </c>
      <c r="B40" s="7">
        <v>31</v>
      </c>
      <c r="C40" s="11">
        <v>731</v>
      </c>
      <c r="D40">
        <v>17</v>
      </c>
      <c r="E40">
        <v>10</v>
      </c>
    </row>
    <row r="41" spans="1:8" x14ac:dyDescent="0.25">
      <c r="A41" s="11" t="s">
        <v>96</v>
      </c>
      <c r="B41" s="7">
        <v>33.5</v>
      </c>
      <c r="C41" s="11">
        <v>442</v>
      </c>
      <c r="D41">
        <v>16</v>
      </c>
      <c r="E41">
        <v>18</v>
      </c>
    </row>
    <row r="42" spans="1:8" x14ac:dyDescent="0.25">
      <c r="A42" s="11" t="s">
        <v>214</v>
      </c>
      <c r="B42" s="7">
        <v>45</v>
      </c>
      <c r="C42" s="11">
        <v>750</v>
      </c>
      <c r="D42">
        <v>15</v>
      </c>
      <c r="E42">
        <v>8.5</v>
      </c>
    </row>
    <row r="43" spans="1:8" x14ac:dyDescent="0.25">
      <c r="A43" s="11" t="s">
        <v>215</v>
      </c>
      <c r="B43" s="7">
        <v>46</v>
      </c>
      <c r="C43" s="11">
        <v>400</v>
      </c>
      <c r="D43">
        <v>14</v>
      </c>
      <c r="E43">
        <v>20.5</v>
      </c>
    </row>
    <row r="44" spans="1:8" x14ac:dyDescent="0.25">
      <c r="A44" s="11" t="s">
        <v>216</v>
      </c>
      <c r="B44" s="7">
        <v>51</v>
      </c>
      <c r="C44" s="11">
        <v>750</v>
      </c>
      <c r="D44">
        <v>13</v>
      </c>
      <c r="E44">
        <v>8.5</v>
      </c>
    </row>
    <row r="45" spans="1:8" x14ac:dyDescent="0.25">
      <c r="A45" s="11" t="s">
        <v>217</v>
      </c>
      <c r="B45" s="7">
        <v>54.6</v>
      </c>
      <c r="C45" s="11">
        <v>1325</v>
      </c>
      <c r="D45">
        <v>12</v>
      </c>
      <c r="E45">
        <v>2</v>
      </c>
    </row>
    <row r="46" spans="1:8" x14ac:dyDescent="0.25">
      <c r="A46" s="11" t="s">
        <v>218</v>
      </c>
      <c r="B46" s="7">
        <v>61.6</v>
      </c>
      <c r="C46" s="11">
        <v>56</v>
      </c>
      <c r="D46">
        <v>11</v>
      </c>
      <c r="E46">
        <v>45</v>
      </c>
    </row>
    <row r="47" spans="1:8" x14ac:dyDescent="0.25">
      <c r="A47" s="11" t="s">
        <v>219</v>
      </c>
      <c r="B47" s="7">
        <v>64.3</v>
      </c>
      <c r="C47" s="11">
        <v>35</v>
      </c>
      <c r="D47">
        <v>10</v>
      </c>
      <c r="E47">
        <v>51</v>
      </c>
    </row>
    <row r="48" spans="1:8" x14ac:dyDescent="0.25">
      <c r="A48" s="11" t="s">
        <v>103</v>
      </c>
      <c r="B48" s="7">
        <v>64.7</v>
      </c>
      <c r="C48" s="11">
        <v>833</v>
      </c>
      <c r="D48">
        <v>9</v>
      </c>
      <c r="E48">
        <v>7</v>
      </c>
    </row>
    <row r="49" spans="1:6" x14ac:dyDescent="0.25">
      <c r="A49" s="11" t="s">
        <v>95</v>
      </c>
      <c r="B49" s="7">
        <v>66</v>
      </c>
      <c r="C49" s="11">
        <v>200</v>
      </c>
      <c r="D49">
        <v>8</v>
      </c>
      <c r="E49">
        <v>30.5</v>
      </c>
    </row>
    <row r="50" spans="1:6" x14ac:dyDescent="0.25">
      <c r="A50" s="11" t="s">
        <v>220</v>
      </c>
      <c r="B50" s="7">
        <v>98</v>
      </c>
      <c r="C50" s="11">
        <v>1100</v>
      </c>
      <c r="D50">
        <v>6.5</v>
      </c>
      <c r="E50">
        <v>4</v>
      </c>
    </row>
    <row r="51" spans="1:6" x14ac:dyDescent="0.25">
      <c r="A51" s="11" t="s">
        <v>221</v>
      </c>
      <c r="B51" s="7">
        <v>98</v>
      </c>
      <c r="C51" s="11">
        <v>1100</v>
      </c>
      <c r="D51">
        <v>6.5</v>
      </c>
      <c r="E51">
        <v>4</v>
      </c>
    </row>
    <row r="52" spans="1:6" x14ac:dyDescent="0.25">
      <c r="A52" s="11" t="s">
        <v>89</v>
      </c>
      <c r="B52" s="7">
        <v>100</v>
      </c>
      <c r="C52" s="11">
        <v>450</v>
      </c>
      <c r="D52">
        <v>5</v>
      </c>
      <c r="E52">
        <v>16.5</v>
      </c>
    </row>
    <row r="53" spans="1:6" x14ac:dyDescent="0.25">
      <c r="A53" s="11" t="s">
        <v>222</v>
      </c>
      <c r="B53" s="7">
        <v>145.5</v>
      </c>
      <c r="C53" s="11">
        <v>1100</v>
      </c>
      <c r="D53">
        <v>4</v>
      </c>
      <c r="E53">
        <v>4</v>
      </c>
    </row>
    <row r="54" spans="1:6" x14ac:dyDescent="0.25">
      <c r="A54" s="11" t="s">
        <v>223</v>
      </c>
      <c r="B54" s="7">
        <v>166.3</v>
      </c>
      <c r="C54" s="11">
        <v>1000</v>
      </c>
      <c r="D54">
        <v>3</v>
      </c>
      <c r="E54">
        <v>6</v>
      </c>
    </row>
    <row r="55" spans="1:6" x14ac:dyDescent="0.25">
      <c r="A55" s="11" t="s">
        <v>105</v>
      </c>
      <c r="B55" s="7">
        <v>168</v>
      </c>
      <c r="C55" s="11">
        <v>200</v>
      </c>
      <c r="D55">
        <v>2</v>
      </c>
      <c r="E55">
        <v>30.5</v>
      </c>
    </row>
    <row r="56" spans="1:6" x14ac:dyDescent="0.25">
      <c r="A56" s="11" t="s">
        <v>108</v>
      </c>
      <c r="B56" s="7">
        <v>540</v>
      </c>
      <c r="C56" s="11">
        <v>1830</v>
      </c>
      <c r="D56">
        <v>1</v>
      </c>
      <c r="E56">
        <v>1</v>
      </c>
    </row>
    <row r="57" spans="1:6" x14ac:dyDescent="0.25">
      <c r="D57" t="s">
        <v>152</v>
      </c>
      <c r="E57">
        <f>CORREL(B2:B56,C2:C56)</f>
        <v>0.68842943377956523</v>
      </c>
    </row>
    <row r="58" spans="1:6" x14ac:dyDescent="0.25">
      <c r="D58" t="s">
        <v>174</v>
      </c>
      <c r="E58">
        <f>CORREL(D2:D56,E2:E56)</f>
        <v>0.49070772116339911</v>
      </c>
    </row>
    <row r="59" spans="1:6" x14ac:dyDescent="0.25">
      <c r="D59" t="s">
        <v>267</v>
      </c>
      <c r="E59" s="12">
        <v>6.2961370805234696E-9</v>
      </c>
    </row>
    <row r="60" spans="1:6" x14ac:dyDescent="0.25">
      <c r="D60" t="s">
        <v>266</v>
      </c>
      <c r="E60">
        <f>_xlfn.T.DIST.2T(F60,55)</f>
        <v>1.3735773679383491E-4</v>
      </c>
      <c r="F60">
        <f>(E58*SQRT(55-2))/(SQRT(1-E58^2))</f>
        <v>4.0999733128209508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74"/>
  <sheetViews>
    <sheetView workbookViewId="0">
      <selection activeCell="AE1" sqref="AE1:AP1048576"/>
    </sheetView>
  </sheetViews>
  <sheetFormatPr defaultRowHeight="13.2" x14ac:dyDescent="0.25"/>
  <cols>
    <col min="8" max="12" width="8.88671875" style="16"/>
    <col min="13" max="13" width="12.33203125" style="16" bestFit="1" customWidth="1"/>
  </cols>
  <sheetData>
    <row r="1" spans="1:42" x14ac:dyDescent="0.25">
      <c r="A1" t="s">
        <v>258</v>
      </c>
      <c r="P1" t="s">
        <v>256</v>
      </c>
      <c r="AE1" t="s">
        <v>251</v>
      </c>
    </row>
    <row r="2" spans="1:42" x14ac:dyDescent="0.25">
      <c r="A2" t="s">
        <v>6</v>
      </c>
      <c r="B2" t="s">
        <v>16</v>
      </c>
      <c r="C2" t="s">
        <v>23</v>
      </c>
      <c r="D2" t="s">
        <v>6</v>
      </c>
      <c r="P2" t="s">
        <v>233</v>
      </c>
      <c r="Q2" t="s">
        <v>16</v>
      </c>
      <c r="R2" t="s">
        <v>23</v>
      </c>
      <c r="AE2" t="s">
        <v>6</v>
      </c>
      <c r="AF2" t="s">
        <v>16</v>
      </c>
      <c r="AG2" t="s">
        <v>23</v>
      </c>
      <c r="AH2" t="s">
        <v>233</v>
      </c>
    </row>
    <row r="3" spans="1:42" x14ac:dyDescent="0.25">
      <c r="A3" s="2">
        <v>0.6</v>
      </c>
      <c r="B3" s="2">
        <v>0.25</v>
      </c>
      <c r="C3" s="2">
        <v>1.5</v>
      </c>
      <c r="D3" s="2">
        <v>0.6</v>
      </c>
      <c r="E3" s="2"/>
      <c r="G3" t="s">
        <v>153</v>
      </c>
      <c r="H3"/>
      <c r="I3"/>
      <c r="J3"/>
      <c r="K3"/>
      <c r="L3"/>
      <c r="M3"/>
      <c r="P3" s="2">
        <v>3</v>
      </c>
      <c r="Q3" s="2">
        <v>0.5</v>
      </c>
      <c r="R3" s="2">
        <v>0.75</v>
      </c>
      <c r="V3" t="s">
        <v>153</v>
      </c>
      <c r="AE3" s="2">
        <v>0.2</v>
      </c>
      <c r="AF3" s="2">
        <v>0.25</v>
      </c>
      <c r="AG3" s="2">
        <v>1</v>
      </c>
      <c r="AH3" s="2">
        <v>0.2</v>
      </c>
    </row>
    <row r="4" spans="1:42" x14ac:dyDescent="0.25">
      <c r="A4" s="2">
        <v>1.5</v>
      </c>
      <c r="B4" s="2">
        <v>1</v>
      </c>
      <c r="C4" s="2">
        <v>1</v>
      </c>
      <c r="D4" s="2">
        <v>1.5</v>
      </c>
      <c r="E4" s="2"/>
      <c r="H4"/>
      <c r="I4"/>
      <c r="J4"/>
      <c r="K4"/>
      <c r="L4"/>
      <c r="M4"/>
      <c r="P4" s="2">
        <v>0.8</v>
      </c>
      <c r="Q4" s="2">
        <v>0.25</v>
      </c>
      <c r="R4" s="2">
        <v>0.5</v>
      </c>
      <c r="AE4" s="2">
        <v>0.4</v>
      </c>
      <c r="AF4" s="2">
        <v>1</v>
      </c>
      <c r="AG4" s="2">
        <v>0.25</v>
      </c>
      <c r="AH4" s="2">
        <v>0.4</v>
      </c>
      <c r="AJ4" t="s">
        <v>153</v>
      </c>
    </row>
    <row r="5" spans="1:42" ht="13.8" thickBot="1" x14ac:dyDescent="0.3">
      <c r="A5" s="2">
        <v>1.5</v>
      </c>
      <c r="B5" s="2">
        <v>0.75</v>
      </c>
      <c r="C5" s="2">
        <v>0.5</v>
      </c>
      <c r="D5" s="2">
        <v>1.5</v>
      </c>
      <c r="E5" s="2"/>
      <c r="G5" t="s">
        <v>154</v>
      </c>
      <c r="H5"/>
      <c r="I5"/>
      <c r="J5"/>
      <c r="K5"/>
      <c r="L5"/>
      <c r="M5"/>
      <c r="P5" s="2">
        <v>0.8</v>
      </c>
      <c r="Q5" s="2">
        <v>8</v>
      </c>
      <c r="R5" s="2">
        <v>1</v>
      </c>
      <c r="V5" t="s">
        <v>154</v>
      </c>
      <c r="AE5" s="2">
        <v>0.1</v>
      </c>
      <c r="AF5" s="2">
        <v>0.75</v>
      </c>
      <c r="AG5" s="2">
        <v>5</v>
      </c>
      <c r="AH5" s="2">
        <v>0.1</v>
      </c>
    </row>
    <row r="6" spans="1:42" ht="13.8" thickBot="1" x14ac:dyDescent="0.3">
      <c r="A6" s="2">
        <v>1.5</v>
      </c>
      <c r="B6" s="2">
        <v>0.75</v>
      </c>
      <c r="C6" s="2">
        <v>0.75</v>
      </c>
      <c r="D6" s="2">
        <v>1.5</v>
      </c>
      <c r="E6" s="2"/>
      <c r="G6" s="10" t="s">
        <v>155</v>
      </c>
      <c r="H6" s="10" t="s">
        <v>156</v>
      </c>
      <c r="I6" s="10" t="s">
        <v>157</v>
      </c>
      <c r="J6" s="10" t="s">
        <v>158</v>
      </c>
      <c r="K6" s="10" t="s">
        <v>159</v>
      </c>
      <c r="L6"/>
      <c r="M6"/>
      <c r="P6" s="2">
        <v>0.5</v>
      </c>
      <c r="Q6" s="2">
        <v>7</v>
      </c>
      <c r="R6" s="2">
        <v>0.5</v>
      </c>
      <c r="V6" s="10" t="s">
        <v>155</v>
      </c>
      <c r="W6" s="10" t="s">
        <v>156</v>
      </c>
      <c r="X6" s="10" t="s">
        <v>157</v>
      </c>
      <c r="Y6" s="10" t="s">
        <v>158</v>
      </c>
      <c r="Z6" s="10" t="s">
        <v>159</v>
      </c>
      <c r="AE6" s="2">
        <v>0.15</v>
      </c>
      <c r="AF6" s="2">
        <v>0.75</v>
      </c>
      <c r="AG6" s="2">
        <v>0.5</v>
      </c>
      <c r="AH6" s="2">
        <v>0.15</v>
      </c>
      <c r="AJ6" t="s">
        <v>154</v>
      </c>
    </row>
    <row r="7" spans="1:42" x14ac:dyDescent="0.25">
      <c r="A7" s="2">
        <v>0.3</v>
      </c>
      <c r="B7" s="2">
        <v>0.75</v>
      </c>
      <c r="C7" s="2">
        <v>0.75</v>
      </c>
      <c r="D7" s="2">
        <v>0.3</v>
      </c>
      <c r="E7" s="2"/>
      <c r="G7" s="8" t="s">
        <v>6</v>
      </c>
      <c r="H7" s="8">
        <v>695</v>
      </c>
      <c r="I7" s="8">
        <v>1860.5000000000005</v>
      </c>
      <c r="J7" s="8">
        <v>2.6769784172661879</v>
      </c>
      <c r="K7" s="8">
        <v>137.79352183670932</v>
      </c>
      <c r="L7"/>
      <c r="M7"/>
      <c r="P7" s="2">
        <v>0.5</v>
      </c>
      <c r="Q7" s="2">
        <v>7</v>
      </c>
      <c r="R7" s="2">
        <v>0.75</v>
      </c>
      <c r="V7" s="8" t="s">
        <v>233</v>
      </c>
      <c r="W7" s="8">
        <v>314</v>
      </c>
      <c r="X7" s="8">
        <v>1255.1500000000005</v>
      </c>
      <c r="Y7" s="8">
        <v>3.997292993630575</v>
      </c>
      <c r="Z7" s="8">
        <v>87.003990252538628</v>
      </c>
      <c r="AE7" s="2">
        <v>0.1</v>
      </c>
      <c r="AF7" s="2">
        <v>0.75</v>
      </c>
      <c r="AH7" s="2">
        <v>0.1</v>
      </c>
      <c r="AJ7" s="10" t="s">
        <v>155</v>
      </c>
      <c r="AK7" s="10" t="s">
        <v>156</v>
      </c>
      <c r="AL7" s="10" t="s">
        <v>157</v>
      </c>
      <c r="AM7" s="10" t="s">
        <v>158</v>
      </c>
      <c r="AN7" s="10" t="s">
        <v>159</v>
      </c>
    </row>
    <row r="8" spans="1:42" x14ac:dyDescent="0.25">
      <c r="A8" s="2">
        <v>0.3</v>
      </c>
      <c r="B8" s="2">
        <v>1</v>
      </c>
      <c r="C8" s="2">
        <v>0.5</v>
      </c>
      <c r="D8" s="2">
        <v>0.3</v>
      </c>
      <c r="E8" s="2"/>
      <c r="G8" s="8" t="s">
        <v>16</v>
      </c>
      <c r="H8" s="8">
        <v>1349</v>
      </c>
      <c r="I8" s="8">
        <v>4832.9950000000026</v>
      </c>
      <c r="J8" s="8">
        <v>3.5826501111934785</v>
      </c>
      <c r="K8" s="8">
        <v>27.359268064430651</v>
      </c>
      <c r="L8"/>
      <c r="M8"/>
      <c r="P8" s="2">
        <v>3.5</v>
      </c>
      <c r="Q8" s="2">
        <v>38</v>
      </c>
      <c r="R8" s="2">
        <v>1</v>
      </c>
      <c r="V8" s="8" t="s">
        <v>16</v>
      </c>
      <c r="W8" s="8">
        <v>891</v>
      </c>
      <c r="X8" s="8">
        <v>2636.9999999999991</v>
      </c>
      <c r="Y8" s="8">
        <v>2.9595959595959584</v>
      </c>
      <c r="Z8" s="8">
        <v>25.638692926455558</v>
      </c>
      <c r="AE8" s="2">
        <v>0.1</v>
      </c>
      <c r="AF8" s="2">
        <v>1</v>
      </c>
      <c r="AH8" s="2">
        <v>0.1</v>
      </c>
      <c r="AJ8" s="8" t="s">
        <v>6</v>
      </c>
      <c r="AK8" s="8">
        <v>172</v>
      </c>
      <c r="AL8" s="8">
        <v>465.34999999999985</v>
      </c>
      <c r="AM8" s="8">
        <v>2.7055232558139526</v>
      </c>
      <c r="AN8" s="8">
        <v>119.36450878892971</v>
      </c>
    </row>
    <row r="9" spans="1:42" ht="13.8" thickBot="1" x14ac:dyDescent="0.3">
      <c r="A9" s="2">
        <v>0.9</v>
      </c>
      <c r="B9" s="2">
        <v>1</v>
      </c>
      <c r="C9" s="2">
        <v>0.5</v>
      </c>
      <c r="D9" s="2">
        <v>0.9</v>
      </c>
      <c r="E9" s="2"/>
      <c r="G9" s="9" t="s">
        <v>23</v>
      </c>
      <c r="H9" s="9">
        <v>387</v>
      </c>
      <c r="I9" s="9">
        <v>3357.7499999999995</v>
      </c>
      <c r="J9" s="9">
        <v>8.6763565891472858</v>
      </c>
      <c r="K9" s="9">
        <v>129.44458850463914</v>
      </c>
      <c r="L9"/>
      <c r="M9"/>
      <c r="P9" s="2">
        <v>1.2</v>
      </c>
      <c r="Q9" s="2">
        <v>15</v>
      </c>
      <c r="R9" s="2">
        <v>0.6</v>
      </c>
      <c r="V9" s="9" t="s">
        <v>23</v>
      </c>
      <c r="W9" s="9">
        <v>143</v>
      </c>
      <c r="X9" s="9">
        <v>538.70000000000016</v>
      </c>
      <c r="Y9" s="9">
        <v>3.7671328671328683</v>
      </c>
      <c r="Z9" s="9">
        <v>248.56260932729236</v>
      </c>
      <c r="AE9" s="2">
        <v>0.2</v>
      </c>
      <c r="AF9" s="2">
        <v>1</v>
      </c>
      <c r="AH9" s="2">
        <v>0.2</v>
      </c>
      <c r="AJ9" s="8" t="s">
        <v>16</v>
      </c>
      <c r="AK9" s="8">
        <v>372</v>
      </c>
      <c r="AL9" s="8">
        <v>932.58</v>
      </c>
      <c r="AM9" s="8">
        <v>2.5069354838709677</v>
      </c>
      <c r="AN9" s="8">
        <v>12.135196513346667</v>
      </c>
    </row>
    <row r="10" spans="1:42" ht="13.8" thickBot="1" x14ac:dyDescent="0.3">
      <c r="A10" s="2">
        <v>0.6</v>
      </c>
      <c r="B10" s="2">
        <v>0.75</v>
      </c>
      <c r="C10" s="2">
        <v>0.25</v>
      </c>
      <c r="D10" s="2">
        <v>0.6</v>
      </c>
      <c r="E10" s="2"/>
      <c r="H10"/>
      <c r="I10"/>
      <c r="J10"/>
      <c r="K10"/>
      <c r="L10"/>
      <c r="M10"/>
      <c r="P10" s="2">
        <v>0.2</v>
      </c>
      <c r="Q10" s="2">
        <v>30</v>
      </c>
      <c r="R10" s="2">
        <v>0.6</v>
      </c>
      <c r="AE10" s="2">
        <v>0.15</v>
      </c>
      <c r="AF10" s="2">
        <v>0.75</v>
      </c>
      <c r="AH10" s="2">
        <v>0.15</v>
      </c>
      <c r="AJ10" s="9" t="s">
        <v>23</v>
      </c>
      <c r="AK10" s="9">
        <v>4</v>
      </c>
      <c r="AL10" s="9">
        <v>6.75</v>
      </c>
      <c r="AM10" s="9">
        <v>1.6875</v>
      </c>
      <c r="AN10" s="9">
        <v>4.973958333333333</v>
      </c>
    </row>
    <row r="11" spans="1:42" ht="13.8" thickBot="1" x14ac:dyDescent="0.3">
      <c r="A11" s="2">
        <v>0.9</v>
      </c>
      <c r="B11" s="2">
        <v>0.5</v>
      </c>
      <c r="C11" s="2">
        <v>0.25</v>
      </c>
      <c r="D11" s="2">
        <v>0.9</v>
      </c>
      <c r="E11" s="2"/>
      <c r="H11"/>
      <c r="I11"/>
      <c r="J11"/>
      <c r="K11"/>
      <c r="L11"/>
      <c r="M11"/>
      <c r="P11" s="2">
        <v>0.1</v>
      </c>
      <c r="Q11" s="2">
        <v>3</v>
      </c>
      <c r="R11" s="2">
        <v>0.5</v>
      </c>
      <c r="AE11" s="2">
        <v>0.1</v>
      </c>
      <c r="AF11" s="2">
        <v>0.5</v>
      </c>
      <c r="AH11" s="2">
        <v>0.1</v>
      </c>
    </row>
    <row r="12" spans="1:42" ht="13.8" thickBot="1" x14ac:dyDescent="0.3">
      <c r="A12" s="2">
        <v>0.6</v>
      </c>
      <c r="B12" s="2">
        <v>0.75</v>
      </c>
      <c r="C12" s="2">
        <v>0.25</v>
      </c>
      <c r="D12" s="2">
        <v>0.6</v>
      </c>
      <c r="E12" s="2"/>
      <c r="G12" t="s">
        <v>160</v>
      </c>
      <c r="H12"/>
      <c r="I12"/>
      <c r="J12"/>
      <c r="K12"/>
      <c r="L12"/>
      <c r="M12"/>
      <c r="P12" s="2">
        <v>0.3</v>
      </c>
      <c r="Q12" s="2">
        <v>3</v>
      </c>
      <c r="R12" s="2">
        <v>0.5</v>
      </c>
      <c r="V12" t="s">
        <v>160</v>
      </c>
      <c r="AA12" s="10" t="s">
        <v>166</v>
      </c>
      <c r="AB12" s="10" t="s">
        <v>167</v>
      </c>
      <c r="AE12" s="2">
        <v>0.05</v>
      </c>
      <c r="AF12" s="2">
        <v>0.75</v>
      </c>
      <c r="AH12" s="2">
        <v>0.05</v>
      </c>
    </row>
    <row r="13" spans="1:42" ht="13.8" thickBot="1" x14ac:dyDescent="0.3">
      <c r="A13" s="2">
        <v>0.9</v>
      </c>
      <c r="B13" s="2">
        <v>0.5</v>
      </c>
      <c r="C13" s="2">
        <v>1</v>
      </c>
      <c r="D13" s="2">
        <v>0.9</v>
      </c>
      <c r="E13" s="2"/>
      <c r="G13" s="10" t="s">
        <v>161</v>
      </c>
      <c r="H13" s="10" t="s">
        <v>162</v>
      </c>
      <c r="I13" s="10" t="s">
        <v>163</v>
      </c>
      <c r="J13" s="10" t="s">
        <v>164</v>
      </c>
      <c r="K13" s="10" t="s">
        <v>165</v>
      </c>
      <c r="L13" s="10" t="s">
        <v>166</v>
      </c>
      <c r="M13" s="10" t="s">
        <v>167</v>
      </c>
      <c r="P13" s="2">
        <v>8.15</v>
      </c>
      <c r="Q13" s="2">
        <v>10</v>
      </c>
      <c r="R13" s="2">
        <v>0.25</v>
      </c>
      <c r="V13" s="10" t="s">
        <v>161</v>
      </c>
      <c r="W13" s="10" t="s">
        <v>162</v>
      </c>
      <c r="X13" s="10" t="s">
        <v>163</v>
      </c>
      <c r="Y13" s="10" t="s">
        <v>164</v>
      </c>
      <c r="Z13" s="10" t="s">
        <v>165</v>
      </c>
      <c r="AA13" s="8">
        <v>0.10468282450290523</v>
      </c>
      <c r="AB13" s="8">
        <v>3.0024146174757442</v>
      </c>
      <c r="AE13" s="2">
        <v>0.15</v>
      </c>
      <c r="AF13" s="2">
        <v>0.5</v>
      </c>
      <c r="AH13" s="2">
        <v>0.15</v>
      </c>
      <c r="AJ13" t="s">
        <v>160</v>
      </c>
    </row>
    <row r="14" spans="1:42" x14ac:dyDescent="0.25">
      <c r="A14" s="2">
        <v>0.6</v>
      </c>
      <c r="B14" s="2">
        <v>0.5</v>
      </c>
      <c r="C14" s="2">
        <v>0.25</v>
      </c>
      <c r="D14" s="2">
        <v>0.6</v>
      </c>
      <c r="E14" s="2"/>
      <c r="G14" s="8" t="s">
        <v>168</v>
      </c>
      <c r="H14" s="8">
        <v>9870.4732182084699</v>
      </c>
      <c r="I14" s="8">
        <v>2</v>
      </c>
      <c r="J14" s="8">
        <v>4935.236609104235</v>
      </c>
      <c r="K14" s="8">
        <v>65.66806513165848</v>
      </c>
      <c r="L14" s="8">
        <v>0</v>
      </c>
      <c r="M14" s="8">
        <v>2.9994315315137259</v>
      </c>
      <c r="P14" s="2">
        <v>4</v>
      </c>
      <c r="Q14" s="2">
        <v>10</v>
      </c>
      <c r="R14" s="2">
        <v>0.5</v>
      </c>
      <c r="V14" s="8" t="s">
        <v>168</v>
      </c>
      <c r="W14" s="8">
        <v>286.89283343301213</v>
      </c>
      <c r="X14" s="8">
        <v>2</v>
      </c>
      <c r="Y14" s="8">
        <v>143.44641671650606</v>
      </c>
      <c r="Z14" s="8">
        <v>2.260611252654865</v>
      </c>
      <c r="AA14" s="8"/>
      <c r="AB14" s="8"/>
      <c r="AE14" s="2">
        <v>0.15</v>
      </c>
      <c r="AF14" s="2">
        <v>0.5</v>
      </c>
      <c r="AH14" s="2">
        <v>0.15</v>
      </c>
      <c r="AJ14" s="10" t="s">
        <v>161</v>
      </c>
      <c r="AK14" s="10" t="s">
        <v>162</v>
      </c>
      <c r="AL14" s="10" t="s">
        <v>163</v>
      </c>
      <c r="AM14" s="10" t="s">
        <v>164</v>
      </c>
      <c r="AN14" s="10" t="s">
        <v>165</v>
      </c>
      <c r="AO14" s="10" t="s">
        <v>166</v>
      </c>
      <c r="AP14" s="10" t="s">
        <v>167</v>
      </c>
    </row>
    <row r="15" spans="1:42" x14ac:dyDescent="0.25">
      <c r="A15" s="2">
        <v>0.4</v>
      </c>
      <c r="B15" s="2">
        <v>1.5</v>
      </c>
      <c r="C15" s="2">
        <v>0.2</v>
      </c>
      <c r="D15" s="2">
        <v>0.4</v>
      </c>
      <c r="E15" s="2"/>
      <c r="G15" s="8" t="s">
        <v>169</v>
      </c>
      <c r="H15" s="8">
        <v>182474.60866831927</v>
      </c>
      <c r="I15" s="8">
        <v>2428</v>
      </c>
      <c r="J15" s="8">
        <v>75.154286930938738</v>
      </c>
      <c r="K15" s="8"/>
      <c r="L15" s="8"/>
      <c r="M15" s="8"/>
      <c r="P15" s="2">
        <v>1</v>
      </c>
      <c r="Q15" s="2">
        <v>4</v>
      </c>
      <c r="R15" s="2">
        <v>0.4</v>
      </c>
      <c r="V15" s="8" t="s">
        <v>169</v>
      </c>
      <c r="W15" s="8">
        <v>85346.576178065574</v>
      </c>
      <c r="X15" s="8">
        <v>1345</v>
      </c>
      <c r="Y15" s="8">
        <v>63.454703478115668</v>
      </c>
      <c r="Z15" s="8"/>
      <c r="AA15" s="8"/>
      <c r="AB15" s="8"/>
      <c r="AE15" s="2">
        <v>0.1</v>
      </c>
      <c r="AF15" s="2">
        <v>1.5</v>
      </c>
      <c r="AH15" s="2">
        <v>0.1</v>
      </c>
      <c r="AJ15" s="8" t="s">
        <v>168</v>
      </c>
      <c r="AK15" s="8">
        <v>7.7290532326587709</v>
      </c>
      <c r="AL15" s="8">
        <v>2</v>
      </c>
      <c r="AM15" s="8">
        <v>3.8645266163293854</v>
      </c>
      <c r="AN15" s="8">
        <v>8.4488619195132827E-2</v>
      </c>
      <c r="AO15" s="8">
        <v>0.9189941483522176</v>
      </c>
      <c r="AP15" s="8">
        <v>3.0122595932055853</v>
      </c>
    </row>
    <row r="16" spans="1:42" ht="13.8" thickBot="1" x14ac:dyDescent="0.3">
      <c r="A16" s="2">
        <v>0.8</v>
      </c>
      <c r="B16" s="2">
        <v>10</v>
      </c>
      <c r="C16" s="2">
        <v>4</v>
      </c>
      <c r="D16" s="2">
        <v>0.8</v>
      </c>
      <c r="E16" s="2"/>
      <c r="G16" s="8"/>
      <c r="H16" s="8"/>
      <c r="I16" s="8"/>
      <c r="J16" s="8"/>
      <c r="K16" s="8"/>
      <c r="L16" s="8"/>
      <c r="M16" s="8"/>
      <c r="P16" s="2">
        <v>0.5</v>
      </c>
      <c r="Q16" s="2">
        <v>4</v>
      </c>
      <c r="R16" s="2">
        <v>0.1</v>
      </c>
      <c r="V16" s="8"/>
      <c r="W16" s="8"/>
      <c r="X16" s="8"/>
      <c r="Y16" s="8"/>
      <c r="Z16" s="8"/>
      <c r="AA16" s="9"/>
      <c r="AB16" s="9"/>
      <c r="AE16" s="2">
        <v>0.1</v>
      </c>
      <c r="AF16" s="2">
        <v>2</v>
      </c>
      <c r="AH16" s="2">
        <v>0.1</v>
      </c>
      <c r="AJ16" s="8" t="s">
        <v>169</v>
      </c>
      <c r="AK16" s="8">
        <v>24928.410784358588</v>
      </c>
      <c r="AL16" s="8">
        <v>545</v>
      </c>
      <c r="AM16" s="8">
        <v>45.740203274052455</v>
      </c>
      <c r="AN16" s="8"/>
      <c r="AO16" s="8"/>
      <c r="AP16" s="8"/>
    </row>
    <row r="17" spans="1:42" ht="13.8" thickBot="1" x14ac:dyDescent="0.3">
      <c r="A17" s="2">
        <v>0.9</v>
      </c>
      <c r="B17" s="2">
        <v>8</v>
      </c>
      <c r="C17" s="2">
        <v>0.6</v>
      </c>
      <c r="D17" s="2">
        <v>0.9</v>
      </c>
      <c r="E17" s="2"/>
      <c r="G17" s="9" t="s">
        <v>170</v>
      </c>
      <c r="H17" s="9">
        <v>192345.08188652774</v>
      </c>
      <c r="I17" s="9">
        <v>2430</v>
      </c>
      <c r="J17" s="9"/>
      <c r="K17" s="9"/>
      <c r="L17" s="9"/>
      <c r="M17" s="9"/>
      <c r="P17" s="2">
        <v>0.25</v>
      </c>
      <c r="Q17" s="2">
        <v>2.5</v>
      </c>
      <c r="R17" s="2">
        <v>0.1</v>
      </c>
      <c r="V17" s="9" t="s">
        <v>170</v>
      </c>
      <c r="W17" s="9">
        <v>85633.469011498586</v>
      </c>
      <c r="X17" s="9">
        <v>1347</v>
      </c>
      <c r="Y17" s="9"/>
      <c r="Z17" s="9"/>
      <c r="AE17" s="2">
        <v>0.15</v>
      </c>
      <c r="AF17" s="2">
        <v>1.5</v>
      </c>
      <c r="AH17" s="2">
        <v>0.15</v>
      </c>
      <c r="AJ17" s="8"/>
      <c r="AK17" s="8"/>
      <c r="AL17" s="8"/>
      <c r="AM17" s="8"/>
      <c r="AN17" s="8"/>
      <c r="AO17" s="8"/>
      <c r="AP17" s="8"/>
    </row>
    <row r="18" spans="1:42" ht="13.8" thickBot="1" x14ac:dyDescent="0.3">
      <c r="A18" s="2">
        <v>0.9</v>
      </c>
      <c r="B18" s="2">
        <v>10</v>
      </c>
      <c r="C18" s="2">
        <v>1</v>
      </c>
      <c r="D18" s="2">
        <v>0.9</v>
      </c>
      <c r="E18" s="2"/>
      <c r="P18" s="2">
        <v>1.25</v>
      </c>
      <c r="Q18" s="2">
        <v>5</v>
      </c>
      <c r="R18" s="2">
        <v>0.1</v>
      </c>
      <c r="AE18" s="2">
        <v>0.15</v>
      </c>
      <c r="AF18" s="2">
        <v>1</v>
      </c>
      <c r="AH18" s="2">
        <v>0.15</v>
      </c>
      <c r="AJ18" s="9" t="s">
        <v>170</v>
      </c>
      <c r="AK18" s="9">
        <v>24936.139837591247</v>
      </c>
      <c r="AL18" s="9">
        <v>547</v>
      </c>
      <c r="AM18" s="9"/>
      <c r="AN18" s="9"/>
      <c r="AO18" s="9"/>
      <c r="AP18" s="9"/>
    </row>
    <row r="19" spans="1:42" x14ac:dyDescent="0.25">
      <c r="A19" s="2">
        <v>0.8</v>
      </c>
      <c r="B19" s="2">
        <v>15</v>
      </c>
      <c r="C19" s="2">
        <v>1</v>
      </c>
      <c r="D19" s="2">
        <v>0.8</v>
      </c>
      <c r="E19" s="2"/>
      <c r="P19" s="2">
        <v>0.4</v>
      </c>
      <c r="Q19" s="2">
        <v>5</v>
      </c>
      <c r="R19" s="2">
        <v>0.25</v>
      </c>
      <c r="AE19" s="2">
        <v>0.15</v>
      </c>
      <c r="AF19" s="2">
        <v>1</v>
      </c>
      <c r="AH19" s="2">
        <v>0.15</v>
      </c>
    </row>
    <row r="20" spans="1:42" x14ac:dyDescent="0.25">
      <c r="A20" s="2">
        <v>1.2</v>
      </c>
      <c r="B20" s="2">
        <v>15</v>
      </c>
      <c r="C20" s="2">
        <v>1</v>
      </c>
      <c r="D20" s="2">
        <v>1.2</v>
      </c>
      <c r="E20" s="2"/>
      <c r="G20" t="s">
        <v>234</v>
      </c>
      <c r="H20"/>
      <c r="I20"/>
      <c r="P20" s="2">
        <v>0.4</v>
      </c>
      <c r="Q20" s="2">
        <v>5</v>
      </c>
      <c r="R20" s="2">
        <v>0.15</v>
      </c>
      <c r="V20" t="s">
        <v>234</v>
      </c>
      <c r="AE20" s="2">
        <v>0.1</v>
      </c>
      <c r="AF20" s="2">
        <v>1.5</v>
      </c>
      <c r="AH20" s="2">
        <v>0.1</v>
      </c>
      <c r="AJ20" t="s">
        <v>234</v>
      </c>
    </row>
    <row r="21" spans="1:42" ht="13.8" thickBot="1" x14ac:dyDescent="0.3">
      <c r="A21" s="2">
        <v>0.9</v>
      </c>
      <c r="B21" s="2">
        <v>17</v>
      </c>
      <c r="C21" s="2">
        <v>0.6</v>
      </c>
      <c r="D21" s="2">
        <v>0.9</v>
      </c>
      <c r="E21" s="2"/>
      <c r="H21"/>
      <c r="I21"/>
      <c r="P21" s="2">
        <v>1</v>
      </c>
      <c r="Q21" s="2">
        <v>6</v>
      </c>
      <c r="R21" s="2">
        <v>0.2</v>
      </c>
      <c r="AB21">
        <f>W30*3</f>
        <v>2.1559320593054952E-2</v>
      </c>
      <c r="AE21" s="2">
        <v>2.5000000000000001E-2</v>
      </c>
      <c r="AF21" s="2">
        <v>1.5</v>
      </c>
      <c r="AH21" s="2">
        <v>2.5000000000000001E-2</v>
      </c>
    </row>
    <row r="22" spans="1:42" x14ac:dyDescent="0.25">
      <c r="A22" s="2">
        <v>1.2</v>
      </c>
      <c r="B22" s="2">
        <v>7.5</v>
      </c>
      <c r="C22" s="2">
        <v>1.5</v>
      </c>
      <c r="D22" s="2">
        <v>1.2</v>
      </c>
      <c r="E22" s="2"/>
      <c r="G22" s="10"/>
      <c r="H22" s="10" t="s">
        <v>6</v>
      </c>
      <c r="I22" s="10" t="s">
        <v>16</v>
      </c>
      <c r="J22" s="17"/>
      <c r="K22" s="16" t="s">
        <v>257</v>
      </c>
      <c r="M22" s="16">
        <f>H30*3</f>
        <v>2.4200755329775087E-2</v>
      </c>
      <c r="P22" s="2">
        <v>0.5</v>
      </c>
      <c r="Q22" s="2">
        <v>7</v>
      </c>
      <c r="R22" s="2">
        <v>0.15</v>
      </c>
      <c r="V22" s="10"/>
      <c r="W22" s="10" t="s">
        <v>233</v>
      </c>
      <c r="X22" s="10" t="s">
        <v>16</v>
      </c>
      <c r="Z22" t="s">
        <v>254</v>
      </c>
      <c r="AE22" s="2">
        <v>2.5000000000000001E-2</v>
      </c>
      <c r="AF22" s="2">
        <v>1.5</v>
      </c>
      <c r="AH22" s="2">
        <v>2.5000000000000001E-2</v>
      </c>
      <c r="AJ22" s="10"/>
      <c r="AK22" s="10" t="s">
        <v>6</v>
      </c>
      <c r="AL22" s="10" t="s">
        <v>16</v>
      </c>
      <c r="AN22" t="s">
        <v>235</v>
      </c>
      <c r="AP22">
        <f>AK30*3</f>
        <v>1.1262906562635884</v>
      </c>
    </row>
    <row r="23" spans="1:42" x14ac:dyDescent="0.25">
      <c r="A23" s="2">
        <v>1.2</v>
      </c>
      <c r="B23" s="2">
        <v>7.5</v>
      </c>
      <c r="C23" s="2">
        <v>2</v>
      </c>
      <c r="D23" s="2">
        <v>1.2</v>
      </c>
      <c r="E23" s="2"/>
      <c r="G23" s="8" t="s">
        <v>236</v>
      </c>
      <c r="H23" s="8">
        <v>2.6769784172661879</v>
      </c>
      <c r="I23" s="8">
        <v>3.5826501111934785</v>
      </c>
      <c r="J23" s="8"/>
      <c r="P23" s="2">
        <v>3.8</v>
      </c>
      <c r="Q23" s="2">
        <v>4</v>
      </c>
      <c r="R23" s="2">
        <v>0.15</v>
      </c>
      <c r="V23" s="8" t="s">
        <v>236</v>
      </c>
      <c r="W23" s="8">
        <v>3.997292993630575</v>
      </c>
      <c r="X23" s="8">
        <v>2.9595959595959584</v>
      </c>
      <c r="AE23" s="2">
        <v>0.1</v>
      </c>
      <c r="AF23" s="2">
        <v>1.5</v>
      </c>
      <c r="AH23" s="2">
        <v>0.1</v>
      </c>
      <c r="AJ23" s="8" t="s">
        <v>236</v>
      </c>
      <c r="AK23" s="8">
        <v>2.7055232558139526</v>
      </c>
      <c r="AL23" s="8">
        <v>2.5069354838709677</v>
      </c>
    </row>
    <row r="24" spans="1:42" x14ac:dyDescent="0.25">
      <c r="A24" s="2">
        <v>0.5</v>
      </c>
      <c r="B24" s="2">
        <v>15</v>
      </c>
      <c r="C24" s="2">
        <v>4</v>
      </c>
      <c r="D24" s="2">
        <v>0.5</v>
      </c>
      <c r="E24" s="2"/>
      <c r="G24" s="8" t="s">
        <v>159</v>
      </c>
      <c r="H24" s="8">
        <v>137.79352183670932</v>
      </c>
      <c r="I24" s="8">
        <v>27.359268064430651</v>
      </c>
      <c r="J24" s="8"/>
      <c r="P24" s="2">
        <v>2</v>
      </c>
      <c r="Q24" s="2">
        <v>11.5</v>
      </c>
      <c r="R24" s="2">
        <v>0.1</v>
      </c>
      <c r="V24" s="8" t="s">
        <v>159</v>
      </c>
      <c r="W24" s="8">
        <v>87.003990252538628</v>
      </c>
      <c r="X24" s="8">
        <v>25.638692926455558</v>
      </c>
      <c r="AE24" s="2">
        <v>0.1</v>
      </c>
      <c r="AF24" s="2">
        <v>1.5</v>
      </c>
      <c r="AH24" s="2">
        <v>0.1</v>
      </c>
      <c r="AJ24" s="8" t="s">
        <v>159</v>
      </c>
      <c r="AK24" s="8">
        <v>119.36450878892971</v>
      </c>
      <c r="AL24" s="8">
        <v>12.135196513346667</v>
      </c>
    </row>
    <row r="25" spans="1:42" x14ac:dyDescent="0.25">
      <c r="A25" s="2">
        <v>0.4</v>
      </c>
      <c r="B25" s="2">
        <v>2.5</v>
      </c>
      <c r="C25" s="2">
        <v>1.5</v>
      </c>
      <c r="D25" s="2">
        <v>0.4</v>
      </c>
      <c r="E25" s="2"/>
      <c r="G25" s="8" t="s">
        <v>237</v>
      </c>
      <c r="H25" s="8">
        <v>695</v>
      </c>
      <c r="I25" s="8">
        <v>1349</v>
      </c>
      <c r="J25" s="8"/>
      <c r="P25" s="2">
        <v>0.2</v>
      </c>
      <c r="Q25" s="2">
        <v>12</v>
      </c>
      <c r="R25" s="2">
        <v>0.2</v>
      </c>
      <c r="V25" s="8" t="s">
        <v>237</v>
      </c>
      <c r="W25" s="8">
        <v>314</v>
      </c>
      <c r="X25" s="8">
        <v>891</v>
      </c>
      <c r="AE25" s="2">
        <v>0.05</v>
      </c>
      <c r="AF25" s="2">
        <v>2</v>
      </c>
      <c r="AH25" s="2">
        <v>0.05</v>
      </c>
      <c r="AJ25" s="8" t="s">
        <v>237</v>
      </c>
      <c r="AK25" s="8">
        <v>172</v>
      </c>
      <c r="AL25" s="8">
        <v>372</v>
      </c>
    </row>
    <row r="26" spans="1:42" x14ac:dyDescent="0.25">
      <c r="A26" s="2">
        <v>0.2</v>
      </c>
      <c r="B26" s="2">
        <v>2</v>
      </c>
      <c r="C26" s="2">
        <v>1</v>
      </c>
      <c r="D26" s="2">
        <v>0.2</v>
      </c>
      <c r="E26" s="2"/>
      <c r="G26" s="8" t="s">
        <v>238</v>
      </c>
      <c r="H26" s="8">
        <v>64.891771550209981</v>
      </c>
      <c r="I26" s="8"/>
      <c r="J26" s="8"/>
      <c r="P26" s="2">
        <v>0.4</v>
      </c>
      <c r="Q26" s="2">
        <v>11</v>
      </c>
      <c r="R26" s="2">
        <v>0.15</v>
      </c>
      <c r="V26" s="8" t="s">
        <v>238</v>
      </c>
      <c r="W26" s="8">
        <v>41.604892480124718</v>
      </c>
      <c r="X26" s="8"/>
      <c r="AE26" s="2">
        <v>0.05</v>
      </c>
      <c r="AF26" s="2">
        <v>0.5</v>
      </c>
      <c r="AH26" s="2">
        <v>0.05</v>
      </c>
      <c r="AJ26" s="8" t="s">
        <v>238</v>
      </c>
      <c r="AK26" s="8">
        <v>45.965846696233569</v>
      </c>
      <c r="AL26" s="8"/>
    </row>
    <row r="27" spans="1:42" x14ac:dyDescent="0.25">
      <c r="A27" s="2">
        <v>0.1</v>
      </c>
      <c r="B27" s="2">
        <v>4</v>
      </c>
      <c r="C27" s="2">
        <v>1.2</v>
      </c>
      <c r="D27" s="2">
        <v>0.1</v>
      </c>
      <c r="E27" s="2"/>
      <c r="G27" s="8" t="s">
        <v>239</v>
      </c>
      <c r="H27" s="8">
        <v>0</v>
      </c>
      <c r="I27" s="8"/>
      <c r="J27" s="8"/>
      <c r="P27" s="2">
        <v>1.25</v>
      </c>
      <c r="Q27" s="2">
        <v>38</v>
      </c>
      <c r="R27" s="2">
        <v>0.15</v>
      </c>
      <c r="V27" s="8" t="s">
        <v>239</v>
      </c>
      <c r="W27" s="8">
        <v>0</v>
      </c>
      <c r="X27" s="8"/>
      <c r="AE27" s="2">
        <v>0.05</v>
      </c>
      <c r="AF27" s="2">
        <v>1</v>
      </c>
      <c r="AH27" s="2">
        <v>0.05</v>
      </c>
      <c r="AJ27" s="8" t="s">
        <v>239</v>
      </c>
      <c r="AK27" s="8">
        <v>0</v>
      </c>
      <c r="AL27" s="8"/>
    </row>
    <row r="28" spans="1:42" x14ac:dyDescent="0.25">
      <c r="A28" s="2">
        <v>0.1</v>
      </c>
      <c r="B28" s="2">
        <v>2</v>
      </c>
      <c r="C28" s="2">
        <v>2.2000000000000002</v>
      </c>
      <c r="D28" s="2">
        <v>0.1</v>
      </c>
      <c r="E28" s="2"/>
      <c r="G28" s="8" t="s">
        <v>163</v>
      </c>
      <c r="H28" s="8">
        <v>2042</v>
      </c>
      <c r="I28" s="8"/>
      <c r="J28" s="8"/>
      <c r="P28" s="2">
        <v>1</v>
      </c>
      <c r="Q28" s="2">
        <v>6</v>
      </c>
      <c r="R28" s="2">
        <v>0.2</v>
      </c>
      <c r="V28" s="8" t="s">
        <v>163</v>
      </c>
      <c r="W28" s="8">
        <v>1203</v>
      </c>
      <c r="X28" s="8"/>
      <c r="AE28" s="2">
        <v>0.05</v>
      </c>
      <c r="AF28" s="2">
        <v>5</v>
      </c>
      <c r="AH28" s="2">
        <v>0.05</v>
      </c>
      <c r="AJ28" s="8" t="s">
        <v>163</v>
      </c>
      <c r="AK28" s="8">
        <v>542</v>
      </c>
      <c r="AL28" s="8"/>
    </row>
    <row r="29" spans="1:42" x14ac:dyDescent="0.25">
      <c r="A29" s="2">
        <v>0.1</v>
      </c>
      <c r="B29" s="2">
        <v>5</v>
      </c>
      <c r="C29" s="2">
        <v>0.75</v>
      </c>
      <c r="D29" s="2">
        <v>0.1</v>
      </c>
      <c r="E29" s="2"/>
      <c r="G29" s="8" t="s">
        <v>240</v>
      </c>
      <c r="H29" s="8">
        <v>-2.4078748496037337</v>
      </c>
      <c r="I29" s="8"/>
      <c r="J29" s="8"/>
      <c r="P29" s="2">
        <v>0.15</v>
      </c>
      <c r="Q29" s="2">
        <v>1</v>
      </c>
      <c r="R29" s="2">
        <v>0.2</v>
      </c>
      <c r="V29" s="8" t="s">
        <v>240</v>
      </c>
      <c r="W29" s="8">
        <v>2.451368076098206</v>
      </c>
      <c r="X29" s="8"/>
      <c r="AE29" s="2">
        <v>0.05</v>
      </c>
      <c r="AF29" s="2">
        <v>7</v>
      </c>
      <c r="AH29" s="2">
        <v>0.05</v>
      </c>
      <c r="AJ29" s="8" t="s">
        <v>240</v>
      </c>
      <c r="AK29" s="8">
        <v>0.31766627808430287</v>
      </c>
      <c r="AL29" s="8"/>
    </row>
    <row r="30" spans="1:42" x14ac:dyDescent="0.25">
      <c r="A30" s="2">
        <v>0.5</v>
      </c>
      <c r="B30" s="2">
        <v>3</v>
      </c>
      <c r="C30" s="2">
        <v>0.75</v>
      </c>
      <c r="D30" s="2">
        <v>0.5</v>
      </c>
      <c r="E30" s="2"/>
      <c r="G30" s="8" t="s">
        <v>241</v>
      </c>
      <c r="H30" s="8">
        <v>8.0669184432583616E-3</v>
      </c>
      <c r="I30" s="8"/>
      <c r="J30" s="8"/>
      <c r="P30" s="2">
        <v>0.25</v>
      </c>
      <c r="Q30" s="2">
        <v>0.5</v>
      </c>
      <c r="R30" s="2">
        <v>0.2</v>
      </c>
      <c r="V30" s="8" t="s">
        <v>241</v>
      </c>
      <c r="W30" s="8">
        <v>7.1864401976849844E-3</v>
      </c>
      <c r="X30" s="8"/>
      <c r="AE30" s="2">
        <v>0.05</v>
      </c>
      <c r="AF30" s="2">
        <v>25</v>
      </c>
      <c r="AH30" s="2">
        <v>0.05</v>
      </c>
      <c r="AJ30" s="8" t="s">
        <v>241</v>
      </c>
      <c r="AK30" s="8">
        <v>0.37543021875452948</v>
      </c>
      <c r="AL30" s="8"/>
    </row>
    <row r="31" spans="1:42" x14ac:dyDescent="0.25">
      <c r="A31" s="2">
        <v>0.2</v>
      </c>
      <c r="B31" s="2">
        <v>2.5</v>
      </c>
      <c r="C31" s="2">
        <v>0.75</v>
      </c>
      <c r="D31" s="2">
        <v>0.2</v>
      </c>
      <c r="E31" s="2"/>
      <c r="G31" s="8" t="s">
        <v>242</v>
      </c>
      <c r="H31" s="8">
        <v>1.6456001817405952</v>
      </c>
      <c r="I31" s="8"/>
      <c r="J31" s="8"/>
      <c r="P31" s="2">
        <v>0.4</v>
      </c>
      <c r="Q31" s="2">
        <v>0.5</v>
      </c>
      <c r="R31" s="2">
        <v>0.2</v>
      </c>
      <c r="V31" s="8" t="s">
        <v>242</v>
      </c>
      <c r="W31" s="8">
        <v>1.6461212498758853</v>
      </c>
      <c r="X31" s="8"/>
      <c r="AE31" s="2">
        <v>0.1</v>
      </c>
      <c r="AF31" s="2">
        <v>0.1</v>
      </c>
      <c r="AH31" s="2">
        <v>0.1</v>
      </c>
      <c r="AJ31" s="8" t="s">
        <v>242</v>
      </c>
      <c r="AK31" s="8">
        <v>1.6476698498246158</v>
      </c>
      <c r="AL31" s="8"/>
    </row>
    <row r="32" spans="1:42" x14ac:dyDescent="0.25">
      <c r="A32" s="2">
        <v>0.1</v>
      </c>
      <c r="B32" s="2">
        <v>3</v>
      </c>
      <c r="C32" s="2">
        <v>1.5</v>
      </c>
      <c r="D32" s="2">
        <v>0.1</v>
      </c>
      <c r="E32" s="2"/>
      <c r="G32" s="8" t="s">
        <v>243</v>
      </c>
      <c r="H32" s="8">
        <v>1.6133836886516723E-2</v>
      </c>
      <c r="I32" s="8"/>
      <c r="J32" s="8"/>
      <c r="P32" s="2">
        <v>0.25</v>
      </c>
      <c r="Q32" s="2">
        <v>0.5</v>
      </c>
      <c r="R32" s="2">
        <v>0.15</v>
      </c>
      <c r="V32" s="8" t="s">
        <v>243</v>
      </c>
      <c r="W32" s="8">
        <v>1.4372880395369969E-2</v>
      </c>
      <c r="X32" s="8"/>
      <c r="AE32" s="2">
        <v>0.1</v>
      </c>
      <c r="AF32" s="2">
        <v>0.1</v>
      </c>
      <c r="AH32" s="2">
        <v>0.1</v>
      </c>
      <c r="AJ32" s="8" t="s">
        <v>243</v>
      </c>
      <c r="AK32" s="8">
        <v>0.75086043750905895</v>
      </c>
      <c r="AL32" s="8"/>
    </row>
    <row r="33" spans="1:42" ht="13.8" thickBot="1" x14ac:dyDescent="0.3">
      <c r="A33" s="2">
        <v>1.2</v>
      </c>
      <c r="B33" s="2">
        <v>8</v>
      </c>
      <c r="C33" s="2">
        <v>1.2</v>
      </c>
      <c r="D33" s="2">
        <v>1.2</v>
      </c>
      <c r="E33" s="2"/>
      <c r="G33" s="9" t="s">
        <v>244</v>
      </c>
      <c r="H33" s="9">
        <v>1.961126400831009</v>
      </c>
      <c r="I33" s="9"/>
      <c r="J33" s="8"/>
      <c r="P33" s="2">
        <v>0.8</v>
      </c>
      <c r="Q33" s="2">
        <v>0.5</v>
      </c>
      <c r="R33" s="2">
        <v>0.15</v>
      </c>
      <c r="V33" s="9" t="s">
        <v>244</v>
      </c>
      <c r="W33" s="9">
        <v>1.9619378990985497</v>
      </c>
      <c r="X33" s="9"/>
      <c r="AE33" s="2">
        <v>0.05</v>
      </c>
      <c r="AF33" s="2">
        <v>1</v>
      </c>
      <c r="AH33" s="2">
        <v>0.05</v>
      </c>
      <c r="AJ33" s="9" t="s">
        <v>244</v>
      </c>
      <c r="AK33" s="9">
        <v>1.9643504928475539</v>
      </c>
      <c r="AL33" s="9"/>
    </row>
    <row r="34" spans="1:42" x14ac:dyDescent="0.25">
      <c r="A34" s="2">
        <v>0.25</v>
      </c>
      <c r="B34" s="2">
        <v>10</v>
      </c>
      <c r="C34" s="2">
        <v>0.2</v>
      </c>
      <c r="D34" s="2">
        <v>0.25</v>
      </c>
      <c r="E34" s="2"/>
      <c r="P34" s="2">
        <v>0.4</v>
      </c>
      <c r="Q34" s="2">
        <v>0.75</v>
      </c>
      <c r="R34" s="2">
        <v>0.2</v>
      </c>
      <c r="AE34" s="2">
        <v>0.1</v>
      </c>
      <c r="AF34" s="2">
        <v>1</v>
      </c>
      <c r="AH34" s="2">
        <v>0.1</v>
      </c>
    </row>
    <row r="35" spans="1:42" x14ac:dyDescent="0.25">
      <c r="A35" s="2">
        <v>0.2</v>
      </c>
      <c r="B35" s="2">
        <v>2.5</v>
      </c>
      <c r="C35" s="2">
        <v>0.2</v>
      </c>
      <c r="D35" s="2">
        <v>0.2</v>
      </c>
      <c r="E35" s="2"/>
      <c r="P35" s="2">
        <v>2</v>
      </c>
      <c r="Q35" s="2">
        <v>0.75</v>
      </c>
      <c r="R35" s="2">
        <v>0.75</v>
      </c>
      <c r="V35" t="s">
        <v>234</v>
      </c>
      <c r="AE35" s="2">
        <v>0.1</v>
      </c>
      <c r="AF35" s="2">
        <v>6.5</v>
      </c>
      <c r="AH35" s="2">
        <v>0.1</v>
      </c>
    </row>
    <row r="36" spans="1:42" ht="13.8" thickBot="1" x14ac:dyDescent="0.3">
      <c r="A36" s="2">
        <v>0.5</v>
      </c>
      <c r="B36" s="2">
        <v>3</v>
      </c>
      <c r="C36" s="2">
        <v>0.2</v>
      </c>
      <c r="D36" s="2">
        <v>0.5</v>
      </c>
      <c r="E36" s="2"/>
      <c r="G36" t="s">
        <v>234</v>
      </c>
      <c r="H36"/>
      <c r="I36"/>
      <c r="P36" s="2">
        <v>0.4</v>
      </c>
      <c r="Q36" s="2">
        <v>0.75</v>
      </c>
      <c r="R36" s="2">
        <v>0.2</v>
      </c>
      <c r="AB36">
        <f>W45*3</f>
        <v>0.34880138587762605</v>
      </c>
      <c r="AE36" s="2">
        <v>0.4</v>
      </c>
      <c r="AF36" s="2">
        <v>0.9</v>
      </c>
      <c r="AH36" s="2">
        <v>0.4</v>
      </c>
      <c r="AJ36" t="s">
        <v>234</v>
      </c>
    </row>
    <row r="37" spans="1:42" ht="13.8" thickBot="1" x14ac:dyDescent="0.3">
      <c r="A37" s="2">
        <v>0.15</v>
      </c>
      <c r="B37" s="2">
        <v>5</v>
      </c>
      <c r="C37" s="2">
        <v>1.5</v>
      </c>
      <c r="D37" s="2">
        <v>0.15</v>
      </c>
      <c r="E37" s="2"/>
      <c r="H37"/>
      <c r="I37"/>
      <c r="J37" s="17"/>
      <c r="P37" s="2">
        <v>2</v>
      </c>
      <c r="Q37" s="2">
        <v>1.5</v>
      </c>
      <c r="R37" s="2">
        <v>0.2</v>
      </c>
      <c r="V37" s="10"/>
      <c r="W37" s="10" t="s">
        <v>16</v>
      </c>
      <c r="X37" s="10" t="s">
        <v>23</v>
      </c>
      <c r="Z37" t="s">
        <v>254</v>
      </c>
      <c r="AE37" s="2">
        <v>0.4</v>
      </c>
      <c r="AF37" s="2">
        <v>1.5</v>
      </c>
      <c r="AH37" s="2">
        <v>0.4</v>
      </c>
    </row>
    <row r="38" spans="1:42" x14ac:dyDescent="0.25">
      <c r="A38" s="2">
        <v>2</v>
      </c>
      <c r="B38" s="2">
        <v>2</v>
      </c>
      <c r="C38" s="2">
        <v>0.3</v>
      </c>
      <c r="D38" s="2">
        <v>2</v>
      </c>
      <c r="E38" s="2"/>
      <c r="G38" s="10"/>
      <c r="H38" s="10" t="s">
        <v>16</v>
      </c>
      <c r="I38" s="10" t="s">
        <v>23</v>
      </c>
      <c r="J38" s="8"/>
      <c r="K38" s="16" t="s">
        <v>257</v>
      </c>
      <c r="M38" s="16">
        <f>H46*3</f>
        <v>4.0047244659122096E-34</v>
      </c>
      <c r="P38" s="2">
        <v>1</v>
      </c>
      <c r="Q38" s="2">
        <v>0.5</v>
      </c>
      <c r="R38" s="2">
        <v>0.15</v>
      </c>
      <c r="V38" s="8" t="s">
        <v>236</v>
      </c>
      <c r="W38" s="8">
        <v>2.9595959595959584</v>
      </c>
      <c r="X38" s="8">
        <v>3.7671328671328683</v>
      </c>
      <c r="AE38" s="2">
        <v>0.5</v>
      </c>
      <c r="AF38" s="2">
        <v>1.3</v>
      </c>
      <c r="AH38" s="2">
        <v>0.5</v>
      </c>
      <c r="AJ38" s="10"/>
      <c r="AK38" s="10" t="s">
        <v>16</v>
      </c>
      <c r="AL38" s="10" t="s">
        <v>23</v>
      </c>
      <c r="AN38" t="s">
        <v>235</v>
      </c>
      <c r="AP38">
        <f>AK46*3</f>
        <v>0.95894912443697788</v>
      </c>
    </row>
    <row r="39" spans="1:42" x14ac:dyDescent="0.25">
      <c r="A39" s="2">
        <v>2.75</v>
      </c>
      <c r="B39" s="2">
        <v>5</v>
      </c>
      <c r="C39" s="2">
        <v>0.3</v>
      </c>
      <c r="D39" s="2">
        <v>2.75</v>
      </c>
      <c r="E39" s="2"/>
      <c r="G39" s="8" t="s">
        <v>236</v>
      </c>
      <c r="H39" s="8">
        <v>3.5826501111934785</v>
      </c>
      <c r="I39" s="8">
        <v>8.6763565891472858</v>
      </c>
      <c r="J39" s="8"/>
      <c r="P39" s="2">
        <v>0.3</v>
      </c>
      <c r="Q39" s="2">
        <v>0.5</v>
      </c>
      <c r="R39" s="2">
        <v>0.1</v>
      </c>
      <c r="V39" s="8" t="s">
        <v>159</v>
      </c>
      <c r="W39" s="8">
        <v>25.638692926455558</v>
      </c>
      <c r="X39" s="8">
        <v>248.56260932729236</v>
      </c>
      <c r="AE39" s="2">
        <v>0.25</v>
      </c>
      <c r="AF39" s="2">
        <v>0.5</v>
      </c>
      <c r="AH39" s="2">
        <v>0.25</v>
      </c>
      <c r="AJ39" s="8" t="s">
        <v>236</v>
      </c>
      <c r="AK39" s="8">
        <v>2.5069354838709677</v>
      </c>
      <c r="AL39" s="8">
        <v>1.6875</v>
      </c>
    </row>
    <row r="40" spans="1:42" x14ac:dyDescent="0.25">
      <c r="A40" s="2">
        <v>4</v>
      </c>
      <c r="B40" s="2">
        <v>5</v>
      </c>
      <c r="C40" s="2">
        <v>1.5</v>
      </c>
      <c r="D40" s="2">
        <v>4</v>
      </c>
      <c r="E40" s="2"/>
      <c r="G40" s="8" t="s">
        <v>159</v>
      </c>
      <c r="H40" s="8">
        <v>27.359268064430651</v>
      </c>
      <c r="I40" s="8">
        <v>129.44458850463914</v>
      </c>
      <c r="J40" s="8"/>
      <c r="P40" s="2">
        <v>0.5</v>
      </c>
      <c r="Q40" s="2">
        <v>1.75</v>
      </c>
      <c r="R40" s="2">
        <v>0.1</v>
      </c>
      <c r="V40" s="8" t="s">
        <v>237</v>
      </c>
      <c r="W40" s="8">
        <v>891</v>
      </c>
      <c r="X40" s="8">
        <v>143</v>
      </c>
      <c r="AE40" s="2">
        <v>0.4</v>
      </c>
      <c r="AF40" s="2">
        <v>0.75</v>
      </c>
      <c r="AH40" s="2">
        <v>0.4</v>
      </c>
      <c r="AJ40" s="8" t="s">
        <v>159</v>
      </c>
      <c r="AK40" s="8">
        <v>12.135196513346667</v>
      </c>
      <c r="AL40" s="8">
        <v>4.973958333333333</v>
      </c>
    </row>
    <row r="41" spans="1:42" x14ac:dyDescent="0.25">
      <c r="A41" s="2">
        <v>1</v>
      </c>
      <c r="B41" s="2">
        <v>5</v>
      </c>
      <c r="C41" s="2">
        <v>0.25</v>
      </c>
      <c r="D41" s="2">
        <v>1</v>
      </c>
      <c r="E41" s="2"/>
      <c r="G41" s="8" t="s">
        <v>237</v>
      </c>
      <c r="H41" s="8">
        <v>1349</v>
      </c>
      <c r="I41" s="8">
        <v>387</v>
      </c>
      <c r="J41" s="8"/>
      <c r="P41" s="2">
        <v>0.3</v>
      </c>
      <c r="Q41" s="2">
        <v>2</v>
      </c>
      <c r="R41" s="2">
        <v>0.1</v>
      </c>
      <c r="V41" s="8" t="s">
        <v>238</v>
      </c>
      <c r="W41" s="8">
        <v>56.312332586260617</v>
      </c>
      <c r="X41" s="8"/>
      <c r="AE41" s="2">
        <v>0.1</v>
      </c>
      <c r="AF41" s="2">
        <v>0.25</v>
      </c>
      <c r="AH41" s="2">
        <v>0.1</v>
      </c>
      <c r="AJ41" s="8" t="s">
        <v>237</v>
      </c>
      <c r="AK41" s="8">
        <v>372</v>
      </c>
      <c r="AL41" s="8">
        <v>4</v>
      </c>
    </row>
    <row r="42" spans="1:42" x14ac:dyDescent="0.25">
      <c r="A42" s="2">
        <v>8</v>
      </c>
      <c r="B42" s="2">
        <v>5</v>
      </c>
      <c r="C42" s="2">
        <v>1</v>
      </c>
      <c r="D42" s="2">
        <v>8</v>
      </c>
      <c r="E42" s="2"/>
      <c r="G42" s="8" t="s">
        <v>238</v>
      </c>
      <c r="H42" s="8">
        <v>50.08414331813335</v>
      </c>
      <c r="I42" s="8"/>
      <c r="J42" s="8"/>
      <c r="P42" s="2">
        <v>0.5</v>
      </c>
      <c r="Q42" s="2">
        <v>0.75</v>
      </c>
      <c r="R42" s="2">
        <v>0.05</v>
      </c>
      <c r="V42" s="8" t="s">
        <v>239</v>
      </c>
      <c r="W42" s="8">
        <v>0</v>
      </c>
      <c r="X42" s="8"/>
      <c r="AE42" s="2">
        <v>0.3</v>
      </c>
      <c r="AF42" s="2">
        <v>2</v>
      </c>
      <c r="AH42" s="2">
        <v>0.3</v>
      </c>
      <c r="AJ42" s="8" t="s">
        <v>238</v>
      </c>
      <c r="AK42" s="8">
        <v>12.077753426341213</v>
      </c>
      <c r="AL42" s="8"/>
    </row>
    <row r="43" spans="1:42" x14ac:dyDescent="0.25">
      <c r="A43" s="2">
        <v>10</v>
      </c>
      <c r="B43" s="2">
        <v>5</v>
      </c>
      <c r="C43" s="2">
        <v>1</v>
      </c>
      <c r="D43" s="2">
        <v>10</v>
      </c>
      <c r="E43" s="2"/>
      <c r="G43" s="8" t="s">
        <v>239</v>
      </c>
      <c r="H43" s="8">
        <v>0</v>
      </c>
      <c r="I43" s="8"/>
      <c r="J43" s="8"/>
      <c r="P43" s="2">
        <v>0.4</v>
      </c>
      <c r="Q43" s="2">
        <v>0.75</v>
      </c>
      <c r="R43" s="2">
        <v>0.5</v>
      </c>
      <c r="V43" s="8" t="s">
        <v>163</v>
      </c>
      <c r="W43" s="8">
        <v>1032</v>
      </c>
      <c r="X43" s="8"/>
      <c r="AE43" s="2">
        <v>0.25</v>
      </c>
      <c r="AF43" s="2">
        <v>0.5</v>
      </c>
      <c r="AH43" s="2">
        <v>0.25</v>
      </c>
      <c r="AJ43" s="8" t="s">
        <v>239</v>
      </c>
      <c r="AK43" s="8">
        <v>0</v>
      </c>
      <c r="AL43" s="8"/>
    </row>
    <row r="44" spans="1:42" x14ac:dyDescent="0.25">
      <c r="A44" s="2">
        <v>2</v>
      </c>
      <c r="B44" s="2">
        <v>2</v>
      </c>
      <c r="C44" s="2">
        <v>0.3</v>
      </c>
      <c r="D44" s="2">
        <v>2</v>
      </c>
      <c r="E44" s="2"/>
      <c r="G44" s="8" t="s">
        <v>163</v>
      </c>
      <c r="H44" s="8">
        <v>1734</v>
      </c>
      <c r="I44" s="8"/>
      <c r="J44" s="8"/>
      <c r="P44" s="2">
        <v>0.6</v>
      </c>
      <c r="Q44" s="2">
        <v>2.5</v>
      </c>
      <c r="R44" s="2">
        <v>0.6</v>
      </c>
      <c r="V44" s="8" t="s">
        <v>240</v>
      </c>
      <c r="W44" s="8">
        <v>-1.1945579505832844</v>
      </c>
      <c r="X44" s="8"/>
      <c r="AE44" s="2">
        <v>0.25</v>
      </c>
      <c r="AF44" s="2">
        <v>0.2</v>
      </c>
      <c r="AH44" s="2">
        <v>0.25</v>
      </c>
      <c r="AJ44" s="8" t="s">
        <v>163</v>
      </c>
      <c r="AK44" s="8">
        <v>374</v>
      </c>
      <c r="AL44" s="8"/>
    </row>
    <row r="45" spans="1:42" x14ac:dyDescent="0.25">
      <c r="A45" s="2">
        <v>2</v>
      </c>
      <c r="B45" s="2">
        <v>2</v>
      </c>
      <c r="C45" s="2">
        <v>1.25</v>
      </c>
      <c r="D45" s="2">
        <v>2</v>
      </c>
      <c r="E45" s="2"/>
      <c r="G45" s="8" t="s">
        <v>240</v>
      </c>
      <c r="H45" s="8">
        <v>-12.481603647659828</v>
      </c>
      <c r="I45" s="8"/>
      <c r="J45" s="8"/>
      <c r="P45" s="2">
        <v>0.6</v>
      </c>
      <c r="Q45" s="2">
        <v>0.5</v>
      </c>
      <c r="R45" s="2">
        <v>0.5</v>
      </c>
      <c r="V45" s="8" t="s">
        <v>241</v>
      </c>
      <c r="W45" s="8">
        <v>0.11626712862587535</v>
      </c>
      <c r="X45" s="8"/>
      <c r="AE45" s="2">
        <v>0.25</v>
      </c>
      <c r="AF45" s="2">
        <v>0.2</v>
      </c>
      <c r="AH45" s="2">
        <v>0.25</v>
      </c>
      <c r="AJ45" s="8" t="s">
        <v>240</v>
      </c>
      <c r="AK45" s="8">
        <v>0.46906089710518378</v>
      </c>
      <c r="AL45" s="8"/>
    </row>
    <row r="46" spans="1:42" x14ac:dyDescent="0.25">
      <c r="A46" s="2">
        <v>2</v>
      </c>
      <c r="B46" s="2">
        <v>7.5</v>
      </c>
      <c r="C46" s="2">
        <v>4.5</v>
      </c>
      <c r="D46" s="2">
        <v>2</v>
      </c>
      <c r="E46" s="2"/>
      <c r="G46" s="8" t="s">
        <v>241</v>
      </c>
      <c r="H46" s="8">
        <v>1.3349081553040697E-34</v>
      </c>
      <c r="I46" s="8"/>
      <c r="J46" s="8"/>
      <c r="P46" s="2">
        <v>2</v>
      </c>
      <c r="Q46" s="2">
        <v>1.5</v>
      </c>
      <c r="R46" s="2">
        <v>2.1</v>
      </c>
      <c r="V46" s="8" t="s">
        <v>242</v>
      </c>
      <c r="W46" s="8">
        <v>1.6463314818318722</v>
      </c>
      <c r="X46" s="8"/>
      <c r="AE46" s="2">
        <v>0.25</v>
      </c>
      <c r="AF46" s="2">
        <v>0.5</v>
      </c>
      <c r="AH46" s="2">
        <v>0.25</v>
      </c>
      <c r="AJ46" s="8" t="s">
        <v>241</v>
      </c>
      <c r="AK46" s="8">
        <v>0.31964970814565929</v>
      </c>
      <c r="AL46" s="8"/>
    </row>
    <row r="47" spans="1:42" x14ac:dyDescent="0.25">
      <c r="A47" s="2">
        <v>2</v>
      </c>
      <c r="B47" s="2">
        <v>2.5</v>
      </c>
      <c r="C47" s="2">
        <v>0.3</v>
      </c>
      <c r="D47" s="2">
        <v>2</v>
      </c>
      <c r="E47" s="2"/>
      <c r="G47" s="8" t="s">
        <v>242</v>
      </c>
      <c r="H47" s="8">
        <v>1.6457328590779581</v>
      </c>
      <c r="I47" s="8"/>
      <c r="J47" s="8"/>
      <c r="P47" s="2">
        <v>0.6</v>
      </c>
      <c r="Q47" s="2">
        <v>1.5</v>
      </c>
      <c r="R47" s="2">
        <v>0.5</v>
      </c>
      <c r="V47" s="8" t="s">
        <v>243</v>
      </c>
      <c r="W47" s="8">
        <v>0.2325342572517507</v>
      </c>
      <c r="X47" s="8"/>
      <c r="AE47" s="2">
        <v>0.25</v>
      </c>
      <c r="AF47" s="2">
        <v>0.2</v>
      </c>
      <c r="AH47" s="2">
        <v>0.25</v>
      </c>
      <c r="AJ47" s="8" t="s">
        <v>242</v>
      </c>
      <c r="AK47" s="8">
        <v>1.6489380481218523</v>
      </c>
      <c r="AL47" s="8"/>
    </row>
    <row r="48" spans="1:42" ht="13.8" thickBot="1" x14ac:dyDescent="0.3">
      <c r="A48" s="2">
        <v>2</v>
      </c>
      <c r="B48" s="2">
        <v>7.5</v>
      </c>
      <c r="C48" s="2">
        <v>0.8</v>
      </c>
      <c r="D48" s="2">
        <v>2</v>
      </c>
      <c r="E48" s="2"/>
      <c r="G48" s="8" t="s">
        <v>243</v>
      </c>
      <c r="H48" s="8">
        <v>2.6698163106081394E-34</v>
      </c>
      <c r="I48" s="8"/>
      <c r="J48" s="8"/>
      <c r="P48" s="2">
        <v>0.75</v>
      </c>
      <c r="Q48" s="2">
        <v>0.5</v>
      </c>
      <c r="R48" s="2">
        <v>0.15</v>
      </c>
      <c r="V48" s="9" t="s">
        <v>244</v>
      </c>
      <c r="W48" s="9">
        <v>1.96226534947301</v>
      </c>
      <c r="X48" s="9"/>
      <c r="AE48" s="2">
        <v>0.15</v>
      </c>
      <c r="AF48" s="2">
        <v>1.2</v>
      </c>
      <c r="AH48" s="2">
        <v>0.15</v>
      </c>
      <c r="AJ48" s="8" t="s">
        <v>243</v>
      </c>
      <c r="AK48" s="8">
        <v>0.63929941629131859</v>
      </c>
      <c r="AL48" s="8"/>
    </row>
    <row r="49" spans="1:42" ht="13.8" thickBot="1" x14ac:dyDescent="0.3">
      <c r="A49" s="2">
        <v>2</v>
      </c>
      <c r="B49" s="2">
        <v>5</v>
      </c>
      <c r="C49" s="2">
        <v>0.2</v>
      </c>
      <c r="D49" s="2">
        <v>2</v>
      </c>
      <c r="E49" s="2"/>
      <c r="G49" s="9" t="s">
        <v>244</v>
      </c>
      <c r="H49" s="9">
        <v>1.961333015577658</v>
      </c>
      <c r="I49" s="9"/>
      <c r="P49" s="2">
        <v>1.75</v>
      </c>
      <c r="Q49" s="2">
        <v>0.75</v>
      </c>
      <c r="R49" s="2">
        <v>0.15</v>
      </c>
      <c r="AE49" s="2">
        <v>1.1000000000000001</v>
      </c>
      <c r="AF49" s="2">
        <v>2</v>
      </c>
      <c r="AH49" s="2">
        <v>1.1000000000000001</v>
      </c>
      <c r="AJ49" s="9" t="s">
        <v>244</v>
      </c>
      <c r="AK49" s="9">
        <v>1.966327183258552</v>
      </c>
      <c r="AL49" s="9"/>
    </row>
    <row r="50" spans="1:42" x14ac:dyDescent="0.25">
      <c r="A50" s="2">
        <v>2</v>
      </c>
      <c r="B50" s="2">
        <v>10</v>
      </c>
      <c r="C50" s="2">
        <v>1.5</v>
      </c>
      <c r="D50" s="2">
        <v>2</v>
      </c>
      <c r="E50" s="2"/>
      <c r="P50" s="2">
        <v>2.25</v>
      </c>
      <c r="Q50" s="2">
        <v>0.75</v>
      </c>
      <c r="R50" s="2">
        <v>0.2</v>
      </c>
      <c r="V50" t="s">
        <v>234</v>
      </c>
      <c r="AE50" s="2">
        <v>0.2</v>
      </c>
      <c r="AF50" s="2">
        <v>2</v>
      </c>
      <c r="AH50" s="2">
        <v>0.2</v>
      </c>
    </row>
    <row r="51" spans="1:42" ht="13.8" thickBot="1" x14ac:dyDescent="0.3">
      <c r="A51" s="2">
        <v>1.5</v>
      </c>
      <c r="B51" s="2">
        <v>12</v>
      </c>
      <c r="C51" s="2">
        <v>0.5</v>
      </c>
      <c r="D51" s="2">
        <v>1.5</v>
      </c>
      <c r="E51" s="2"/>
      <c r="P51" s="2">
        <v>1.9</v>
      </c>
      <c r="Q51" s="2">
        <v>1.25</v>
      </c>
      <c r="R51" s="2">
        <v>1</v>
      </c>
      <c r="AB51">
        <f>W60*3</f>
        <v>1.2686736950815594</v>
      </c>
      <c r="AE51" s="2">
        <v>0.5</v>
      </c>
      <c r="AF51" s="2">
        <v>0.2</v>
      </c>
      <c r="AH51" s="2">
        <v>0.5</v>
      </c>
    </row>
    <row r="52" spans="1:42" x14ac:dyDescent="0.25">
      <c r="A52" s="2">
        <v>1.5</v>
      </c>
      <c r="B52" s="2">
        <v>5</v>
      </c>
      <c r="C52" s="2">
        <v>0.4</v>
      </c>
      <c r="D52" s="2">
        <v>1.5</v>
      </c>
      <c r="E52" s="2"/>
      <c r="G52" t="s">
        <v>234</v>
      </c>
      <c r="H52"/>
      <c r="I52"/>
      <c r="J52" s="17"/>
      <c r="P52" s="2">
        <v>2.2999999999999998</v>
      </c>
      <c r="Q52" s="2">
        <v>0.75</v>
      </c>
      <c r="R52" s="2">
        <v>0.1</v>
      </c>
      <c r="V52" s="10"/>
      <c r="W52" s="10" t="s">
        <v>23</v>
      </c>
      <c r="X52" s="10" t="s">
        <v>233</v>
      </c>
      <c r="Z52" t="s">
        <v>254</v>
      </c>
      <c r="AE52" s="2">
        <v>1</v>
      </c>
      <c r="AF52" s="2">
        <v>1.5</v>
      </c>
      <c r="AH52" s="2">
        <v>1</v>
      </c>
      <c r="AJ52" t="s">
        <v>234</v>
      </c>
    </row>
    <row r="53" spans="1:42" ht="13.8" thickBot="1" x14ac:dyDescent="0.3">
      <c r="A53" s="2">
        <v>1.5</v>
      </c>
      <c r="B53" s="2">
        <v>0.5</v>
      </c>
      <c r="C53" s="2">
        <v>0.2</v>
      </c>
      <c r="D53" s="2">
        <v>1.5</v>
      </c>
      <c r="E53" s="2"/>
      <c r="H53"/>
      <c r="I53"/>
      <c r="J53" s="8"/>
      <c r="P53" s="2">
        <v>2.5</v>
      </c>
      <c r="Q53" s="2">
        <v>5</v>
      </c>
      <c r="R53" s="2">
        <v>0.6</v>
      </c>
      <c r="V53" s="8" t="s">
        <v>236</v>
      </c>
      <c r="W53" s="8">
        <v>3.7671328671328683</v>
      </c>
      <c r="X53" s="8">
        <v>3.997292993630575</v>
      </c>
      <c r="AE53" s="2">
        <v>1.25</v>
      </c>
      <c r="AF53" s="2">
        <v>1</v>
      </c>
      <c r="AH53" s="2">
        <v>1.25</v>
      </c>
    </row>
    <row r="54" spans="1:42" x14ac:dyDescent="0.25">
      <c r="A54" s="2">
        <v>1</v>
      </c>
      <c r="B54" s="2">
        <v>1.5</v>
      </c>
      <c r="C54" s="2">
        <v>0.4</v>
      </c>
      <c r="D54" s="2">
        <v>1</v>
      </c>
      <c r="E54" s="2"/>
      <c r="G54" s="10"/>
      <c r="H54" s="10" t="s">
        <v>23</v>
      </c>
      <c r="I54" s="10" t="s">
        <v>6</v>
      </c>
      <c r="J54" s="8"/>
      <c r="K54" s="16" t="s">
        <v>257</v>
      </c>
      <c r="M54" s="16">
        <f>H62*3</f>
        <v>1.5395243306702476E-15</v>
      </c>
      <c r="P54" s="2">
        <v>1.2</v>
      </c>
      <c r="Q54" s="2">
        <v>1.5</v>
      </c>
      <c r="R54" s="2">
        <v>0.1</v>
      </c>
      <c r="V54" s="8" t="s">
        <v>159</v>
      </c>
      <c r="W54" s="8">
        <v>248.56260932729236</v>
      </c>
      <c r="X54" s="8">
        <v>87.003990252538628</v>
      </c>
      <c r="AE54" s="2">
        <v>0.25</v>
      </c>
      <c r="AF54" s="2">
        <v>1.5</v>
      </c>
      <c r="AH54" s="2">
        <v>0.25</v>
      </c>
      <c r="AJ54" s="10"/>
      <c r="AK54" s="10" t="s">
        <v>23</v>
      </c>
      <c r="AL54" s="10" t="s">
        <v>233</v>
      </c>
    </row>
    <row r="55" spans="1:42" x14ac:dyDescent="0.25">
      <c r="A55" s="2">
        <v>1</v>
      </c>
      <c r="B55" s="2">
        <v>5</v>
      </c>
      <c r="C55" s="2">
        <v>0.5</v>
      </c>
      <c r="D55" s="2">
        <v>1</v>
      </c>
      <c r="E55" s="2"/>
      <c r="G55" s="8" t="s">
        <v>236</v>
      </c>
      <c r="H55" s="8">
        <v>8.6763565891472858</v>
      </c>
      <c r="I55" s="8">
        <v>2.6769784172661879</v>
      </c>
      <c r="J55" s="8"/>
      <c r="P55" s="2">
        <v>2.75</v>
      </c>
      <c r="Q55" s="2">
        <v>1.5</v>
      </c>
      <c r="R55" s="2">
        <v>0.15</v>
      </c>
      <c r="V55" s="8" t="s">
        <v>237</v>
      </c>
      <c r="W55" s="8">
        <v>143</v>
      </c>
      <c r="X55" s="8">
        <v>314</v>
      </c>
      <c r="AE55" s="2">
        <v>1.5</v>
      </c>
      <c r="AF55" s="2">
        <v>2</v>
      </c>
      <c r="AH55" s="2">
        <v>1.5</v>
      </c>
      <c r="AJ55" s="8" t="s">
        <v>236</v>
      </c>
      <c r="AK55" s="8">
        <v>1.6875</v>
      </c>
      <c r="AL55" s="8">
        <v>2.7055232558139526</v>
      </c>
      <c r="AN55" t="s">
        <v>235</v>
      </c>
      <c r="AP55">
        <f>AK62*3</f>
        <v>1.2792621351258819</v>
      </c>
    </row>
    <row r="56" spans="1:42" x14ac:dyDescent="0.25">
      <c r="A56" s="2">
        <v>1.1000000000000001</v>
      </c>
      <c r="B56" s="2">
        <v>15</v>
      </c>
      <c r="C56" s="2">
        <v>0.8</v>
      </c>
      <c r="D56" s="2">
        <v>1.1000000000000001</v>
      </c>
      <c r="E56" s="2"/>
      <c r="G56" s="8" t="s">
        <v>159</v>
      </c>
      <c r="H56" s="8">
        <v>129.44458850463914</v>
      </c>
      <c r="I56" s="8">
        <v>137.79352183670932</v>
      </c>
      <c r="J56" s="8"/>
      <c r="P56" s="2">
        <v>0.5</v>
      </c>
      <c r="Q56" s="2">
        <v>1</v>
      </c>
      <c r="R56" s="2">
        <v>0.1</v>
      </c>
      <c r="V56" s="8" t="s">
        <v>238</v>
      </c>
      <c r="W56" s="8">
        <v>137.42448235938485</v>
      </c>
      <c r="X56" s="8"/>
      <c r="AE56" s="2">
        <v>1.25</v>
      </c>
      <c r="AF56" s="2">
        <v>2</v>
      </c>
      <c r="AH56" s="2">
        <v>1.25</v>
      </c>
      <c r="AJ56" s="8" t="s">
        <v>159</v>
      </c>
      <c r="AK56" s="8">
        <v>4.973958333333333</v>
      </c>
      <c r="AL56" s="8">
        <v>119.36450878892971</v>
      </c>
    </row>
    <row r="57" spans="1:42" x14ac:dyDescent="0.25">
      <c r="A57" s="2">
        <v>1.1000000000000001</v>
      </c>
      <c r="B57" s="2">
        <v>1</v>
      </c>
      <c r="C57" s="2">
        <v>1.5</v>
      </c>
      <c r="D57" s="2">
        <v>1.1000000000000001</v>
      </c>
      <c r="E57" s="2"/>
      <c r="G57" s="8" t="s">
        <v>237</v>
      </c>
      <c r="H57" s="8">
        <v>387</v>
      </c>
      <c r="I57" s="8">
        <v>695</v>
      </c>
      <c r="J57" s="8"/>
      <c r="P57" s="2">
        <v>3.5</v>
      </c>
      <c r="Q57" s="2">
        <v>1</v>
      </c>
      <c r="R57" s="2">
        <v>0.1</v>
      </c>
      <c r="V57" s="8" t="s">
        <v>239</v>
      </c>
      <c r="W57" s="8">
        <v>0</v>
      </c>
      <c r="X57" s="8"/>
      <c r="AE57" s="2">
        <v>0.8</v>
      </c>
      <c r="AF57" s="2">
        <v>1.5</v>
      </c>
      <c r="AH57" s="2">
        <v>0.8</v>
      </c>
      <c r="AJ57" s="8" t="s">
        <v>237</v>
      </c>
      <c r="AK57" s="8">
        <v>4</v>
      </c>
      <c r="AL57" s="8">
        <v>172</v>
      </c>
    </row>
    <row r="58" spans="1:42" x14ac:dyDescent="0.25">
      <c r="A58" s="2">
        <v>1</v>
      </c>
      <c r="B58" s="2">
        <v>4</v>
      </c>
      <c r="C58" s="2">
        <v>0.8</v>
      </c>
      <c r="D58" s="2">
        <v>1</v>
      </c>
      <c r="E58" s="2"/>
      <c r="G58" s="8" t="s">
        <v>238</v>
      </c>
      <c r="H58" s="8">
        <v>134.80955121987682</v>
      </c>
      <c r="I58" s="8"/>
      <c r="J58" s="8"/>
      <c r="P58" s="2">
        <v>3</v>
      </c>
      <c r="Q58" s="2">
        <v>1</v>
      </c>
      <c r="R58" s="2">
        <v>0.75</v>
      </c>
      <c r="V58" s="8" t="s">
        <v>163</v>
      </c>
      <c r="W58" s="8">
        <v>455</v>
      </c>
      <c r="X58" s="8"/>
      <c r="AE58" s="2">
        <v>0.2</v>
      </c>
      <c r="AF58" s="2">
        <v>2</v>
      </c>
      <c r="AH58" s="2">
        <v>0.2</v>
      </c>
      <c r="AJ58" s="8" t="s">
        <v>238</v>
      </c>
      <c r="AK58" s="8">
        <v>117.39225791900563</v>
      </c>
      <c r="AL58" s="8"/>
    </row>
    <row r="59" spans="1:42" x14ac:dyDescent="0.25">
      <c r="A59" s="2">
        <v>1</v>
      </c>
      <c r="B59" s="2">
        <v>3</v>
      </c>
      <c r="C59" s="2">
        <v>1</v>
      </c>
      <c r="D59" s="2">
        <v>1</v>
      </c>
      <c r="E59" s="2"/>
      <c r="G59" s="8" t="s">
        <v>239</v>
      </c>
      <c r="H59" s="8">
        <v>0</v>
      </c>
      <c r="I59" s="8"/>
      <c r="J59" s="8"/>
      <c r="P59" s="2">
        <v>1.2</v>
      </c>
      <c r="Q59" s="2">
        <v>2</v>
      </c>
      <c r="R59" s="2">
        <v>0.25</v>
      </c>
      <c r="V59" s="8" t="s">
        <v>240</v>
      </c>
      <c r="W59" s="8">
        <v>-0.19461341584060082</v>
      </c>
      <c r="X59" s="8"/>
      <c r="AE59" s="2">
        <v>0.2</v>
      </c>
      <c r="AF59" s="2">
        <v>0.75</v>
      </c>
      <c r="AH59" s="2">
        <v>0.2</v>
      </c>
      <c r="AJ59" s="8" t="s">
        <v>239</v>
      </c>
      <c r="AK59" s="8">
        <v>0</v>
      </c>
      <c r="AL59" s="8"/>
    </row>
    <row r="60" spans="1:42" x14ac:dyDescent="0.25">
      <c r="A60" s="2">
        <v>1.3</v>
      </c>
      <c r="B60" s="2">
        <v>2</v>
      </c>
      <c r="C60" s="2">
        <v>2</v>
      </c>
      <c r="D60" s="2">
        <v>1.3</v>
      </c>
      <c r="E60" s="2"/>
      <c r="G60" s="8" t="s">
        <v>163</v>
      </c>
      <c r="H60" s="8">
        <v>1080</v>
      </c>
      <c r="I60" s="8"/>
      <c r="J60" s="8"/>
      <c r="P60" s="2">
        <v>1.2</v>
      </c>
      <c r="Q60" s="2">
        <v>4</v>
      </c>
      <c r="R60" s="2">
        <v>0.15</v>
      </c>
      <c r="V60" s="8" t="s">
        <v>241</v>
      </c>
      <c r="W60" s="8">
        <v>0.42289123169385312</v>
      </c>
      <c r="X60" s="8"/>
      <c r="AE60" s="2">
        <v>0.2</v>
      </c>
      <c r="AF60" s="2">
        <v>0.75</v>
      </c>
      <c r="AH60" s="2">
        <v>0.2</v>
      </c>
      <c r="AJ60" s="8" t="s">
        <v>163</v>
      </c>
      <c r="AK60" s="8">
        <v>174</v>
      </c>
      <c r="AL60" s="8"/>
    </row>
    <row r="61" spans="1:42" x14ac:dyDescent="0.25">
      <c r="A61" s="2">
        <v>1.1000000000000001</v>
      </c>
      <c r="B61" s="2">
        <v>2</v>
      </c>
      <c r="C61" s="2">
        <v>0.8</v>
      </c>
      <c r="D61" s="2">
        <v>1.1000000000000001</v>
      </c>
      <c r="E61" s="2"/>
      <c r="G61" s="8" t="s">
        <v>240</v>
      </c>
      <c r="H61" s="8">
        <v>8.1466706946952794</v>
      </c>
      <c r="I61" s="8"/>
      <c r="J61" s="8"/>
      <c r="P61" s="2">
        <v>0.3</v>
      </c>
      <c r="Q61" s="2">
        <v>0.25</v>
      </c>
      <c r="R61" s="2">
        <v>0.15</v>
      </c>
      <c r="V61" s="8" t="s">
        <v>242</v>
      </c>
      <c r="W61" s="8">
        <v>1.6482094406342198</v>
      </c>
      <c r="X61" s="8"/>
      <c r="AE61" s="2">
        <v>1</v>
      </c>
      <c r="AF61" s="2">
        <v>4</v>
      </c>
      <c r="AH61" s="2">
        <v>1</v>
      </c>
      <c r="AJ61" s="8" t="s">
        <v>240</v>
      </c>
      <c r="AK61" s="8">
        <v>-0.18577011777501409</v>
      </c>
      <c r="AL61" s="8"/>
    </row>
    <row r="62" spans="1:42" x14ac:dyDescent="0.25">
      <c r="A62" s="2">
        <v>1.1000000000000001</v>
      </c>
      <c r="B62" s="2">
        <v>3</v>
      </c>
      <c r="C62" s="2">
        <v>0.3</v>
      </c>
      <c r="D62" s="2">
        <v>1.1000000000000001</v>
      </c>
      <c r="E62" s="2"/>
      <c r="G62" s="8" t="s">
        <v>241</v>
      </c>
      <c r="H62" s="8">
        <v>5.1317477689008257E-16</v>
      </c>
      <c r="I62" s="8"/>
      <c r="J62" s="8"/>
      <c r="P62" s="2">
        <v>0.75</v>
      </c>
      <c r="Q62" s="2">
        <v>0.5</v>
      </c>
      <c r="R62" s="2">
        <v>0.15</v>
      </c>
      <c r="V62" s="8" t="s">
        <v>243</v>
      </c>
      <c r="W62" s="8">
        <v>0.84578246338770624</v>
      </c>
      <c r="X62" s="8"/>
      <c r="AE62" s="2">
        <v>0.6</v>
      </c>
      <c r="AF62" s="2">
        <v>4</v>
      </c>
      <c r="AH62" s="2">
        <v>0.6</v>
      </c>
      <c r="AJ62" s="8" t="s">
        <v>241</v>
      </c>
      <c r="AK62" s="8">
        <v>0.42642071170862733</v>
      </c>
      <c r="AL62" s="8"/>
    </row>
    <row r="63" spans="1:42" ht="13.8" thickBot="1" x14ac:dyDescent="0.3">
      <c r="A63" s="2">
        <v>1.1000000000000001</v>
      </c>
      <c r="B63" s="2">
        <v>10</v>
      </c>
      <c r="C63" s="2">
        <v>0.5</v>
      </c>
      <c r="D63" s="2">
        <v>1.1000000000000001</v>
      </c>
      <c r="E63" s="2"/>
      <c r="G63" s="8" t="s">
        <v>242</v>
      </c>
      <c r="H63" s="8">
        <v>1.6462657426860652</v>
      </c>
      <c r="I63" s="8"/>
      <c r="J63" s="8"/>
      <c r="P63" s="2">
        <v>0.75</v>
      </c>
      <c r="Q63" s="2">
        <v>0.75</v>
      </c>
      <c r="R63" s="2">
        <v>0.1</v>
      </c>
      <c r="V63" s="9" t="s">
        <v>244</v>
      </c>
      <c r="W63" s="9">
        <v>1.9651914282465597</v>
      </c>
      <c r="X63" s="9"/>
      <c r="AE63" s="2">
        <v>1</v>
      </c>
      <c r="AF63" s="2">
        <v>2</v>
      </c>
      <c r="AH63" s="2">
        <v>1</v>
      </c>
      <c r="AJ63" s="8" t="s">
        <v>242</v>
      </c>
      <c r="AK63" s="8">
        <v>1.6536580165162231</v>
      </c>
      <c r="AL63" s="8"/>
    </row>
    <row r="64" spans="1:42" x14ac:dyDescent="0.25">
      <c r="A64" s="2">
        <v>1.1000000000000001</v>
      </c>
      <c r="B64" s="2">
        <v>1</v>
      </c>
      <c r="C64" s="2">
        <v>1.2</v>
      </c>
      <c r="D64" s="2">
        <v>1.1000000000000001</v>
      </c>
      <c r="E64" s="2"/>
      <c r="G64" s="8" t="s">
        <v>243</v>
      </c>
      <c r="H64" s="8">
        <v>1.0263495537801651E-15</v>
      </c>
      <c r="I64" s="8"/>
      <c r="P64" s="2">
        <v>0.5</v>
      </c>
      <c r="Q64" s="2">
        <v>0.5</v>
      </c>
      <c r="R64" s="2">
        <v>0.15</v>
      </c>
      <c r="AE64" s="2">
        <v>0.2</v>
      </c>
      <c r="AF64" s="2">
        <v>3</v>
      </c>
      <c r="AH64" s="2">
        <v>0.2</v>
      </c>
      <c r="AJ64" s="8" t="s">
        <v>243</v>
      </c>
      <c r="AK64" s="8">
        <v>0.85284142341725466</v>
      </c>
      <c r="AL64" s="8"/>
    </row>
    <row r="65" spans="1:38" ht="13.8" thickBot="1" x14ac:dyDescent="0.3">
      <c r="A65" s="2">
        <v>1</v>
      </c>
      <c r="B65" s="2">
        <v>10</v>
      </c>
      <c r="C65" s="2">
        <v>1.75</v>
      </c>
      <c r="D65" s="2">
        <v>1</v>
      </c>
      <c r="E65" s="2"/>
      <c r="G65" s="9" t="s">
        <v>244</v>
      </c>
      <c r="H65" s="9">
        <v>1.9621629538432239</v>
      </c>
      <c r="I65" s="9"/>
      <c r="P65" s="2">
        <v>1.6</v>
      </c>
      <c r="Q65" s="2">
        <v>0.5</v>
      </c>
      <c r="R65" s="2">
        <v>1</v>
      </c>
      <c r="V65" t="s">
        <v>245</v>
      </c>
      <c r="X65">
        <f>MEDIAN(P:P)</f>
        <v>1.35</v>
      </c>
      <c r="AE65" s="2">
        <v>0.2</v>
      </c>
      <c r="AF65" s="2">
        <v>2</v>
      </c>
      <c r="AH65" s="2">
        <v>0.2</v>
      </c>
      <c r="AJ65" s="9" t="s">
        <v>244</v>
      </c>
      <c r="AK65" s="9">
        <v>1.9736914397560745</v>
      </c>
      <c r="AL65" s="9"/>
    </row>
    <row r="66" spans="1:38" x14ac:dyDescent="0.25">
      <c r="A66" s="2">
        <v>1.5</v>
      </c>
      <c r="B66" s="2">
        <v>15</v>
      </c>
      <c r="C66" s="2">
        <v>1</v>
      </c>
      <c r="D66" s="2">
        <v>1.5</v>
      </c>
      <c r="E66" s="2"/>
      <c r="P66" s="2">
        <v>0.5</v>
      </c>
      <c r="Q66" s="2">
        <v>2</v>
      </c>
      <c r="R66" s="2">
        <v>0.4</v>
      </c>
      <c r="V66" t="s">
        <v>246</v>
      </c>
      <c r="X66">
        <f>MEDIAN(Q:Q)</f>
        <v>1.2</v>
      </c>
      <c r="AE66" s="2">
        <v>1.5</v>
      </c>
      <c r="AF66" s="2">
        <v>10</v>
      </c>
      <c r="AH66" s="2">
        <v>1.5</v>
      </c>
    </row>
    <row r="67" spans="1:38" x14ac:dyDescent="0.25">
      <c r="A67" s="2">
        <v>0.75</v>
      </c>
      <c r="B67" s="2">
        <v>15</v>
      </c>
      <c r="C67" s="2">
        <v>0.25</v>
      </c>
      <c r="D67" s="2">
        <v>0.75</v>
      </c>
      <c r="E67" s="2"/>
      <c r="G67" t="s">
        <v>245</v>
      </c>
      <c r="I67" s="16">
        <f>MEDIAN(A:A)</f>
        <v>1</v>
      </c>
      <c r="P67" s="2">
        <v>2</v>
      </c>
      <c r="Q67" s="2">
        <v>0.25</v>
      </c>
      <c r="R67" s="2">
        <v>0.1</v>
      </c>
      <c r="V67" t="s">
        <v>247</v>
      </c>
      <c r="X67">
        <f>MEDIAN(R:R)</f>
        <v>0.25</v>
      </c>
      <c r="AE67" s="2">
        <v>0.2</v>
      </c>
      <c r="AF67" s="2">
        <v>1</v>
      </c>
      <c r="AH67" s="2">
        <v>0.2</v>
      </c>
    </row>
    <row r="68" spans="1:38" x14ac:dyDescent="0.25">
      <c r="A68" s="2">
        <v>3</v>
      </c>
      <c r="B68" s="2">
        <v>6</v>
      </c>
      <c r="C68" s="2">
        <v>0.25</v>
      </c>
      <c r="D68" s="2">
        <v>3</v>
      </c>
      <c r="E68" s="2"/>
      <c r="G68" t="s">
        <v>246</v>
      </c>
      <c r="I68" s="16">
        <f>MEDIAN(B:B)</f>
        <v>2</v>
      </c>
      <c r="P68" s="2">
        <v>1.7</v>
      </c>
      <c r="Q68" s="2">
        <v>0.75</v>
      </c>
      <c r="R68" s="2">
        <v>0.15</v>
      </c>
      <c r="AE68" s="2">
        <v>1</v>
      </c>
      <c r="AF68" s="2">
        <v>7</v>
      </c>
      <c r="AH68" s="2">
        <v>1</v>
      </c>
    </row>
    <row r="69" spans="1:38" x14ac:dyDescent="0.25">
      <c r="A69" s="2">
        <v>0.5</v>
      </c>
      <c r="B69" s="2">
        <v>7</v>
      </c>
      <c r="C69" s="2">
        <v>0.25</v>
      </c>
      <c r="D69" s="2">
        <v>0.5</v>
      </c>
      <c r="E69" s="2"/>
      <c r="G69" t="s">
        <v>247</v>
      </c>
      <c r="I69" s="16">
        <f>MEDIAN(C:C)</f>
        <v>5</v>
      </c>
      <c r="P69" s="2">
        <v>2</v>
      </c>
      <c r="Q69" s="2">
        <v>0.75</v>
      </c>
      <c r="R69" s="2">
        <v>2</v>
      </c>
      <c r="V69" t="s">
        <v>248</v>
      </c>
      <c r="X69">
        <f>STDEV(P:P)</f>
        <v>9.3275929506244335</v>
      </c>
      <c r="AE69" s="2">
        <v>1.6</v>
      </c>
      <c r="AF69" s="2">
        <v>1.5</v>
      </c>
      <c r="AH69" s="2">
        <v>1.6</v>
      </c>
      <c r="AJ69" t="s">
        <v>245</v>
      </c>
      <c r="AL69">
        <f>MEDIAN(AE:AE)</f>
        <v>0.27500000000000002</v>
      </c>
    </row>
    <row r="70" spans="1:38" x14ac:dyDescent="0.25">
      <c r="A70" s="2">
        <v>0.75</v>
      </c>
      <c r="B70" s="2">
        <v>2.5</v>
      </c>
      <c r="C70" s="2">
        <v>0.25</v>
      </c>
      <c r="D70" s="2">
        <v>0.75</v>
      </c>
      <c r="E70" s="2"/>
      <c r="P70" s="2">
        <v>5</v>
      </c>
      <c r="Q70" s="2">
        <v>0.75</v>
      </c>
      <c r="R70" s="2">
        <v>1</v>
      </c>
      <c r="V70" t="s">
        <v>249</v>
      </c>
      <c r="X70">
        <f>STDEV(Q:Q)</f>
        <v>5.0634664930712789</v>
      </c>
      <c r="AE70" s="2">
        <v>0.3</v>
      </c>
      <c r="AF70" s="2">
        <v>2</v>
      </c>
      <c r="AH70" s="2">
        <v>0.3</v>
      </c>
      <c r="AJ70" t="s">
        <v>246</v>
      </c>
      <c r="AL70">
        <f>MEDIAN(AF:AF)</f>
        <v>1.5</v>
      </c>
    </row>
    <row r="71" spans="1:38" x14ac:dyDescent="0.25">
      <c r="A71" s="2">
        <v>1</v>
      </c>
      <c r="B71" s="2">
        <v>12</v>
      </c>
      <c r="C71" s="2">
        <v>0.5</v>
      </c>
      <c r="D71" s="2">
        <v>1</v>
      </c>
      <c r="E71" s="2"/>
      <c r="G71" t="s">
        <v>248</v>
      </c>
      <c r="I71" s="16">
        <f>STDEV(A:A)</f>
        <v>11.738548540458881</v>
      </c>
      <c r="P71" s="2">
        <v>4</v>
      </c>
      <c r="Q71" s="2">
        <v>0.75</v>
      </c>
      <c r="R71" s="2">
        <v>0.5</v>
      </c>
      <c r="V71" t="s">
        <v>250</v>
      </c>
      <c r="X71">
        <f>STDEV(R:R)</f>
        <v>15.765868492642337</v>
      </c>
      <c r="AE71" s="2">
        <v>0.75</v>
      </c>
      <c r="AF71" s="2">
        <v>4</v>
      </c>
      <c r="AH71" s="2">
        <v>0.75</v>
      </c>
      <c r="AJ71" t="s">
        <v>247</v>
      </c>
      <c r="AL71">
        <f>MEDIAN(AG:AG)</f>
        <v>0.75</v>
      </c>
    </row>
    <row r="72" spans="1:38" x14ac:dyDescent="0.25">
      <c r="A72" s="2">
        <v>1</v>
      </c>
      <c r="B72" s="2">
        <v>3</v>
      </c>
      <c r="C72" s="2">
        <v>0.5</v>
      </c>
      <c r="D72" s="2">
        <v>1</v>
      </c>
      <c r="E72" s="2"/>
      <c r="G72" t="s">
        <v>249</v>
      </c>
      <c r="I72" s="16">
        <f>STDEV(B:B)</f>
        <v>5.2306087661409597</v>
      </c>
      <c r="P72" s="2">
        <v>1.3</v>
      </c>
      <c r="Q72" s="2">
        <v>1.5</v>
      </c>
      <c r="R72" s="2">
        <v>1</v>
      </c>
      <c r="AE72" s="2">
        <v>1.2</v>
      </c>
      <c r="AF72" s="2">
        <v>0.5</v>
      </c>
      <c r="AH72" s="2">
        <v>1.2</v>
      </c>
    </row>
    <row r="73" spans="1:38" x14ac:dyDescent="0.25">
      <c r="A73" s="2">
        <v>1</v>
      </c>
      <c r="B73" s="2">
        <v>9</v>
      </c>
      <c r="C73" s="2">
        <v>0.2</v>
      </c>
      <c r="D73" s="2">
        <v>1</v>
      </c>
      <c r="E73" s="2"/>
      <c r="G73" t="s">
        <v>250</v>
      </c>
      <c r="I73" s="16">
        <f>STDEV(C:C)</f>
        <v>11.377371774915291</v>
      </c>
      <c r="P73" s="2">
        <v>1</v>
      </c>
      <c r="Q73" s="2">
        <v>1.5</v>
      </c>
      <c r="R73" s="2">
        <v>0.5</v>
      </c>
      <c r="AE73" s="2">
        <v>0.6</v>
      </c>
      <c r="AF73" s="2">
        <v>2</v>
      </c>
      <c r="AH73" s="2">
        <v>0.6</v>
      </c>
      <c r="AJ73" t="s">
        <v>248</v>
      </c>
      <c r="AL73">
        <f>STDEV(AE:AE)</f>
        <v>10.925406573163752</v>
      </c>
    </row>
    <row r="74" spans="1:38" x14ac:dyDescent="0.25">
      <c r="A74" s="2">
        <v>1</v>
      </c>
      <c r="B74" s="2">
        <v>1</v>
      </c>
      <c r="C74" s="2">
        <v>0.5</v>
      </c>
      <c r="D74" s="2">
        <v>1</v>
      </c>
      <c r="E74" s="2"/>
      <c r="P74" s="2">
        <v>0.5</v>
      </c>
      <c r="Q74" s="2">
        <v>0.25</v>
      </c>
      <c r="R74" s="2">
        <v>1</v>
      </c>
      <c r="AE74" s="2">
        <v>0.3</v>
      </c>
      <c r="AF74" s="2">
        <v>0.5</v>
      </c>
      <c r="AH74" s="2">
        <v>0.3</v>
      </c>
      <c r="AJ74" t="s">
        <v>249</v>
      </c>
      <c r="AL74">
        <f>STDEV(AF:AF)</f>
        <v>3.4835608955990232</v>
      </c>
    </row>
    <row r="75" spans="1:38" x14ac:dyDescent="0.25">
      <c r="A75" s="2">
        <v>1</v>
      </c>
      <c r="B75" s="2">
        <v>16</v>
      </c>
      <c r="C75" s="2">
        <v>0.3</v>
      </c>
      <c r="D75" s="2">
        <v>1</v>
      </c>
      <c r="E75" s="2"/>
      <c r="P75" s="2">
        <v>0.6</v>
      </c>
      <c r="Q75" s="2">
        <v>1.5</v>
      </c>
      <c r="R75" s="2">
        <v>0.15</v>
      </c>
      <c r="AE75" s="2">
        <v>2.75</v>
      </c>
      <c r="AF75" s="2">
        <v>0.5</v>
      </c>
      <c r="AH75" s="2">
        <v>2.75</v>
      </c>
      <c r="AJ75" t="s">
        <v>250</v>
      </c>
      <c r="AL75">
        <f>STDEV(AG:AG)</f>
        <v>2.2302372818454392</v>
      </c>
    </row>
    <row r="76" spans="1:38" x14ac:dyDescent="0.25">
      <c r="A76" s="2">
        <v>1</v>
      </c>
      <c r="B76" s="2">
        <v>4</v>
      </c>
      <c r="C76" s="2">
        <v>0.3</v>
      </c>
      <c r="D76" s="2">
        <v>1</v>
      </c>
      <c r="E76" s="2"/>
      <c r="P76" s="2">
        <v>0.5</v>
      </c>
      <c r="Q76" s="2">
        <v>1.5</v>
      </c>
      <c r="R76" s="2">
        <v>1</v>
      </c>
      <c r="AE76" s="2">
        <v>3</v>
      </c>
      <c r="AF76" s="2">
        <v>2</v>
      </c>
      <c r="AH76" s="2">
        <v>3</v>
      </c>
    </row>
    <row r="77" spans="1:38" x14ac:dyDescent="0.25">
      <c r="A77" s="2">
        <v>0.5</v>
      </c>
      <c r="B77" s="2">
        <v>9</v>
      </c>
      <c r="C77" s="2">
        <v>0.5</v>
      </c>
      <c r="D77" s="2">
        <v>0.5</v>
      </c>
      <c r="E77" s="2"/>
      <c r="P77" s="2">
        <v>0.5</v>
      </c>
      <c r="Q77" s="2">
        <v>3</v>
      </c>
      <c r="R77" s="2">
        <v>1</v>
      </c>
      <c r="AE77" s="2">
        <v>0.5</v>
      </c>
      <c r="AF77" s="2">
        <v>1</v>
      </c>
      <c r="AH77" s="2">
        <v>0.5</v>
      </c>
    </row>
    <row r="78" spans="1:38" x14ac:dyDescent="0.25">
      <c r="A78" s="2">
        <v>1</v>
      </c>
      <c r="B78" s="2">
        <v>5</v>
      </c>
      <c r="C78" s="2">
        <v>0.5</v>
      </c>
      <c r="D78" s="2">
        <v>1</v>
      </c>
      <c r="E78" s="2"/>
      <c r="P78" s="2">
        <v>0.5</v>
      </c>
      <c r="Q78" s="2">
        <v>5</v>
      </c>
      <c r="R78" s="2">
        <v>1</v>
      </c>
      <c r="AE78" s="2">
        <v>0.2</v>
      </c>
      <c r="AF78" s="2">
        <v>3.8</v>
      </c>
      <c r="AH78" s="2">
        <v>0.2</v>
      </c>
    </row>
    <row r="79" spans="1:38" x14ac:dyDescent="0.25">
      <c r="A79" s="2">
        <v>0.5</v>
      </c>
      <c r="B79" s="2">
        <v>6.5</v>
      </c>
      <c r="C79" s="2">
        <v>1.2</v>
      </c>
      <c r="D79" s="2">
        <v>0.5</v>
      </c>
      <c r="E79" s="2"/>
      <c r="P79" s="2">
        <v>0.5</v>
      </c>
      <c r="Q79" s="2">
        <v>5</v>
      </c>
      <c r="R79" s="2">
        <v>0.5</v>
      </c>
      <c r="AE79" s="2">
        <v>0.3</v>
      </c>
      <c r="AF79" s="2">
        <v>0.3</v>
      </c>
      <c r="AH79" s="2">
        <v>0.3</v>
      </c>
    </row>
    <row r="80" spans="1:38" x14ac:dyDescent="0.25">
      <c r="A80" s="2">
        <v>0.4</v>
      </c>
      <c r="B80" s="2">
        <v>7</v>
      </c>
      <c r="C80" s="2">
        <v>0.25</v>
      </c>
      <c r="D80" s="2">
        <v>0.4</v>
      </c>
      <c r="E80" s="2"/>
      <c r="P80" s="2">
        <v>0.6</v>
      </c>
      <c r="Q80" s="2">
        <v>6</v>
      </c>
      <c r="R80" s="2">
        <v>0.25</v>
      </c>
      <c r="AE80" s="2">
        <v>0.2</v>
      </c>
      <c r="AF80" s="2">
        <v>0.2</v>
      </c>
      <c r="AH80" s="2">
        <v>0.2</v>
      </c>
    </row>
    <row r="81" spans="1:34" x14ac:dyDescent="0.25">
      <c r="A81" s="2">
        <v>1.25</v>
      </c>
      <c r="B81" s="2">
        <v>3</v>
      </c>
      <c r="C81" s="2">
        <v>0.25</v>
      </c>
      <c r="D81" s="2">
        <v>1.25</v>
      </c>
      <c r="E81" s="2"/>
      <c r="P81" s="2">
        <v>3</v>
      </c>
      <c r="Q81" s="2">
        <v>2</v>
      </c>
      <c r="R81" s="2">
        <v>0.25</v>
      </c>
      <c r="AE81" s="2">
        <v>0.4</v>
      </c>
      <c r="AF81" s="2">
        <v>0.5</v>
      </c>
      <c r="AH81" s="2">
        <v>0.4</v>
      </c>
    </row>
    <row r="82" spans="1:34" x14ac:dyDescent="0.25">
      <c r="A82" s="2">
        <v>0.75</v>
      </c>
      <c r="B82" s="2">
        <v>9</v>
      </c>
      <c r="C82" s="2">
        <v>1</v>
      </c>
      <c r="D82" s="2">
        <v>0.75</v>
      </c>
      <c r="E82" s="2"/>
      <c r="P82" s="2">
        <v>0.25</v>
      </c>
      <c r="Q82" s="2">
        <v>6</v>
      </c>
      <c r="R82" s="2">
        <v>0.2</v>
      </c>
      <c r="AE82" s="2">
        <v>0.05</v>
      </c>
      <c r="AF82" s="2">
        <v>0.2</v>
      </c>
      <c r="AH82" s="2">
        <v>0.05</v>
      </c>
    </row>
    <row r="83" spans="1:34" x14ac:dyDescent="0.25">
      <c r="A83" s="2">
        <v>0.75</v>
      </c>
      <c r="B83" s="2">
        <v>3</v>
      </c>
      <c r="C83" s="2">
        <v>0.75</v>
      </c>
      <c r="D83" s="2">
        <v>0.75</v>
      </c>
      <c r="E83" s="2"/>
      <c r="P83" s="2">
        <v>1</v>
      </c>
      <c r="Q83" s="2">
        <v>2.5</v>
      </c>
      <c r="R83" s="2">
        <v>0.75</v>
      </c>
      <c r="AE83" s="2">
        <v>0.05</v>
      </c>
      <c r="AF83" s="2">
        <v>0.4</v>
      </c>
      <c r="AH83" s="2">
        <v>0.05</v>
      </c>
    </row>
    <row r="84" spans="1:34" x14ac:dyDescent="0.25">
      <c r="A84" s="2">
        <v>1.1000000000000001</v>
      </c>
      <c r="B84" s="2">
        <v>2.5</v>
      </c>
      <c r="C84" s="2">
        <v>0.75</v>
      </c>
      <c r="D84" s="2">
        <v>1.1000000000000001</v>
      </c>
      <c r="E84" s="2"/>
      <c r="P84" s="2">
        <v>1</v>
      </c>
      <c r="Q84" s="2">
        <v>0.25</v>
      </c>
      <c r="R84" s="2">
        <v>0.75</v>
      </c>
      <c r="AE84" s="2">
        <v>0.05</v>
      </c>
      <c r="AF84" s="2">
        <v>0.4</v>
      </c>
      <c r="AH84" s="2">
        <v>0.05</v>
      </c>
    </row>
    <row r="85" spans="1:34" x14ac:dyDescent="0.25">
      <c r="A85" s="2">
        <v>0.9</v>
      </c>
      <c r="B85" s="2">
        <v>5</v>
      </c>
      <c r="C85" s="2">
        <v>0.25</v>
      </c>
      <c r="D85" s="2">
        <v>0.9</v>
      </c>
      <c r="E85" s="2"/>
      <c r="P85" s="2">
        <v>1</v>
      </c>
      <c r="Q85" s="2">
        <v>0.25</v>
      </c>
      <c r="R85" s="2">
        <v>0.05</v>
      </c>
      <c r="AE85" s="2">
        <v>0.15</v>
      </c>
      <c r="AF85" s="2">
        <v>0.2</v>
      </c>
      <c r="AH85" s="2">
        <v>0.15</v>
      </c>
    </row>
    <row r="86" spans="1:34" x14ac:dyDescent="0.25">
      <c r="A86" s="2">
        <v>0.75</v>
      </c>
      <c r="B86" s="2">
        <v>7</v>
      </c>
      <c r="C86" s="2">
        <v>0.75</v>
      </c>
      <c r="D86" s="2">
        <v>0.75</v>
      </c>
      <c r="E86" s="2"/>
      <c r="P86" s="2">
        <v>0.5</v>
      </c>
      <c r="Q86" s="2">
        <v>0.75</v>
      </c>
      <c r="R86" s="2">
        <v>0.05</v>
      </c>
      <c r="AE86" s="2">
        <v>0.25</v>
      </c>
      <c r="AF86" s="2">
        <v>0.3</v>
      </c>
      <c r="AH86" s="2">
        <v>0.25</v>
      </c>
    </row>
    <row r="87" spans="1:34" x14ac:dyDescent="0.25">
      <c r="A87" s="2">
        <v>1.1000000000000001</v>
      </c>
      <c r="B87" s="2">
        <v>2</v>
      </c>
      <c r="C87" s="2">
        <v>0.25</v>
      </c>
      <c r="D87" s="2">
        <v>1.1000000000000001</v>
      </c>
      <c r="E87" s="2"/>
      <c r="P87" s="2">
        <v>0.1</v>
      </c>
      <c r="Q87" s="2">
        <v>0.25</v>
      </c>
      <c r="R87" s="2">
        <v>0.05</v>
      </c>
      <c r="AE87" s="2">
        <v>0.05</v>
      </c>
      <c r="AF87" s="2">
        <v>0.9</v>
      </c>
      <c r="AH87" s="2">
        <v>0.05</v>
      </c>
    </row>
    <row r="88" spans="1:34" x14ac:dyDescent="0.25">
      <c r="A88" s="2">
        <v>0.5</v>
      </c>
      <c r="B88" s="2">
        <v>3</v>
      </c>
      <c r="C88" s="2">
        <v>0.25</v>
      </c>
      <c r="D88" s="2">
        <v>0.5</v>
      </c>
      <c r="E88" s="2"/>
      <c r="P88" s="2">
        <v>0.05</v>
      </c>
      <c r="Q88" s="2">
        <v>2</v>
      </c>
      <c r="R88" s="2">
        <v>0.05</v>
      </c>
      <c r="AE88" s="2">
        <v>0.2</v>
      </c>
      <c r="AF88" s="2">
        <v>1.25</v>
      </c>
      <c r="AH88" s="2">
        <v>0.2</v>
      </c>
    </row>
    <row r="89" spans="1:34" x14ac:dyDescent="0.25">
      <c r="A89" s="2">
        <v>2</v>
      </c>
      <c r="B89" s="2">
        <v>4</v>
      </c>
      <c r="C89" s="2">
        <v>2.5</v>
      </c>
      <c r="D89" s="2">
        <v>2</v>
      </c>
      <c r="E89" s="2"/>
      <c r="P89" s="2">
        <v>0.05</v>
      </c>
      <c r="Q89" s="2">
        <v>1.5</v>
      </c>
      <c r="R89" s="2">
        <v>0.1</v>
      </c>
      <c r="AE89" s="2">
        <v>0.05</v>
      </c>
      <c r="AF89" s="2">
        <v>1.25</v>
      </c>
      <c r="AH89" s="2">
        <v>0.05</v>
      </c>
    </row>
    <row r="90" spans="1:34" x14ac:dyDescent="0.25">
      <c r="A90" s="2">
        <v>0.5</v>
      </c>
      <c r="B90" s="2">
        <v>2</v>
      </c>
      <c r="C90" s="2">
        <v>3.5</v>
      </c>
      <c r="D90" s="2">
        <v>0.5</v>
      </c>
      <c r="E90" s="2"/>
      <c r="P90" s="2">
        <v>0.05</v>
      </c>
      <c r="Q90" s="2">
        <v>6</v>
      </c>
      <c r="R90" s="2">
        <v>0.1</v>
      </c>
      <c r="AE90" s="2">
        <v>0.05</v>
      </c>
      <c r="AF90" s="2">
        <v>0.2</v>
      </c>
      <c r="AH90" s="2">
        <v>0.05</v>
      </c>
    </row>
    <row r="91" spans="1:34" x14ac:dyDescent="0.25">
      <c r="A91" s="2">
        <v>0.4</v>
      </c>
      <c r="B91" s="2">
        <v>2</v>
      </c>
      <c r="C91" s="2">
        <v>2.5</v>
      </c>
      <c r="D91" s="2">
        <v>0.4</v>
      </c>
      <c r="E91" s="2"/>
      <c r="P91" s="2">
        <v>0.25</v>
      </c>
      <c r="Q91" s="2">
        <v>3</v>
      </c>
      <c r="R91" s="2">
        <v>0.1</v>
      </c>
      <c r="AE91" s="2">
        <v>0.2</v>
      </c>
      <c r="AF91" s="2">
        <v>1</v>
      </c>
      <c r="AH91" s="2">
        <v>0.2</v>
      </c>
    </row>
    <row r="92" spans="1:34" x14ac:dyDescent="0.25">
      <c r="A92" s="2">
        <v>1</v>
      </c>
      <c r="B92" s="2">
        <v>4</v>
      </c>
      <c r="C92" s="2">
        <v>1</v>
      </c>
      <c r="D92" s="2">
        <v>1</v>
      </c>
      <c r="E92" s="2"/>
      <c r="P92" s="2">
        <v>0.15</v>
      </c>
      <c r="Q92" s="2">
        <v>1</v>
      </c>
      <c r="R92" s="2">
        <v>0.75</v>
      </c>
      <c r="AE92" s="2">
        <v>0.05</v>
      </c>
      <c r="AF92" s="2">
        <v>0.3</v>
      </c>
      <c r="AH92" s="2">
        <v>0.05</v>
      </c>
    </row>
    <row r="93" spans="1:34" x14ac:dyDescent="0.25">
      <c r="A93" s="2">
        <v>0.6</v>
      </c>
      <c r="B93" s="2">
        <v>1</v>
      </c>
      <c r="C93" s="2">
        <v>1.5</v>
      </c>
      <c r="D93" s="2">
        <v>0.6</v>
      </c>
      <c r="E93" s="2"/>
      <c r="P93" s="2">
        <v>0.1</v>
      </c>
      <c r="Q93" s="2">
        <v>0.25</v>
      </c>
      <c r="R93" s="2">
        <v>0.2</v>
      </c>
      <c r="AE93" s="2">
        <v>0.1</v>
      </c>
      <c r="AF93" s="2">
        <v>0.6</v>
      </c>
      <c r="AH93" s="2">
        <v>0.1</v>
      </c>
    </row>
    <row r="94" spans="1:34" x14ac:dyDescent="0.25">
      <c r="A94" s="2">
        <v>1.25</v>
      </c>
      <c r="B94" s="2">
        <v>2</v>
      </c>
      <c r="C94" s="2">
        <v>1.1000000000000001</v>
      </c>
      <c r="D94" s="2">
        <v>1.25</v>
      </c>
      <c r="E94" s="2"/>
      <c r="P94" s="2">
        <v>0.05</v>
      </c>
      <c r="Q94" s="2">
        <v>0.25</v>
      </c>
      <c r="R94" s="2">
        <v>1.5</v>
      </c>
      <c r="AE94" s="2">
        <v>0.05</v>
      </c>
      <c r="AF94" s="2">
        <v>1</v>
      </c>
      <c r="AH94" s="2">
        <v>0.05</v>
      </c>
    </row>
    <row r="95" spans="1:34" x14ac:dyDescent="0.25">
      <c r="A95" s="2">
        <v>1.75</v>
      </c>
      <c r="B95" s="2">
        <v>1</v>
      </c>
      <c r="C95" s="2">
        <v>0.9</v>
      </c>
      <c r="D95" s="2">
        <v>1.75</v>
      </c>
      <c r="E95" s="2"/>
      <c r="P95" s="2">
        <v>0.25</v>
      </c>
      <c r="Q95" s="2">
        <v>0.1</v>
      </c>
      <c r="R95" s="2">
        <v>0.1</v>
      </c>
      <c r="AE95" s="2">
        <v>0.05</v>
      </c>
      <c r="AF95" s="2">
        <v>1</v>
      </c>
      <c r="AH95" s="2">
        <v>0.05</v>
      </c>
    </row>
    <row r="96" spans="1:34" x14ac:dyDescent="0.25">
      <c r="A96" s="2">
        <v>0.75</v>
      </c>
      <c r="B96" s="2">
        <v>1</v>
      </c>
      <c r="C96" s="2">
        <v>1.5</v>
      </c>
      <c r="D96" s="2">
        <v>0.75</v>
      </c>
      <c r="E96" s="2"/>
      <c r="P96" s="2">
        <v>0.5</v>
      </c>
      <c r="Q96" s="2">
        <v>0.1</v>
      </c>
      <c r="R96" s="2">
        <v>0.1</v>
      </c>
      <c r="AE96" s="2">
        <v>0.05</v>
      </c>
      <c r="AF96" s="2">
        <v>1.5</v>
      </c>
      <c r="AH96" s="2">
        <v>0.05</v>
      </c>
    </row>
    <row r="97" spans="1:34" x14ac:dyDescent="0.25">
      <c r="A97" s="2">
        <v>3</v>
      </c>
      <c r="B97" s="2">
        <v>1</v>
      </c>
      <c r="C97" s="2">
        <v>1</v>
      </c>
      <c r="D97" s="2">
        <v>3</v>
      </c>
      <c r="E97" s="2"/>
      <c r="P97" s="2">
        <v>0.4</v>
      </c>
      <c r="Q97" s="2">
        <v>1.9</v>
      </c>
      <c r="R97" s="2">
        <v>0.2</v>
      </c>
      <c r="AE97" s="2">
        <v>0.05</v>
      </c>
      <c r="AF97" s="2">
        <v>1</v>
      </c>
      <c r="AH97" s="2">
        <v>0.05</v>
      </c>
    </row>
    <row r="98" spans="1:34" x14ac:dyDescent="0.25">
      <c r="A98" s="2">
        <v>1.4</v>
      </c>
      <c r="B98" s="2">
        <v>0.5</v>
      </c>
      <c r="C98" s="2">
        <v>3</v>
      </c>
      <c r="D98" s="2">
        <v>1.4</v>
      </c>
      <c r="E98" s="2"/>
      <c r="P98" s="2">
        <v>0.3</v>
      </c>
      <c r="Q98" s="2">
        <v>3</v>
      </c>
      <c r="R98" s="2">
        <v>0.2</v>
      </c>
      <c r="AE98" s="2">
        <v>0.05</v>
      </c>
      <c r="AF98" s="2">
        <v>2.5</v>
      </c>
      <c r="AH98" s="2">
        <v>0.05</v>
      </c>
    </row>
    <row r="99" spans="1:34" x14ac:dyDescent="0.25">
      <c r="A99" s="2">
        <v>0.4</v>
      </c>
      <c r="B99" s="2">
        <v>0.5</v>
      </c>
      <c r="C99" s="2">
        <v>0.75</v>
      </c>
      <c r="D99" s="2">
        <v>0.4</v>
      </c>
      <c r="E99" s="2"/>
      <c r="P99" s="2">
        <v>0.05</v>
      </c>
      <c r="Q99" s="2">
        <v>1</v>
      </c>
      <c r="R99" s="2">
        <v>0.75</v>
      </c>
      <c r="AE99" s="2">
        <v>0.2</v>
      </c>
      <c r="AF99" s="2">
        <v>3</v>
      </c>
      <c r="AH99" s="2">
        <v>0.2</v>
      </c>
    </row>
    <row r="100" spans="1:34" x14ac:dyDescent="0.25">
      <c r="A100" s="2">
        <v>3</v>
      </c>
      <c r="B100" s="2">
        <v>0.5</v>
      </c>
      <c r="C100" s="2">
        <v>0.75</v>
      </c>
      <c r="D100" s="2">
        <v>3</v>
      </c>
      <c r="E100" s="2"/>
      <c r="P100" s="2">
        <v>0.05</v>
      </c>
      <c r="Q100" s="2">
        <v>2</v>
      </c>
      <c r="R100" s="2">
        <v>0.5</v>
      </c>
      <c r="AE100" s="2">
        <v>8</v>
      </c>
      <c r="AF100" s="2">
        <v>2</v>
      </c>
      <c r="AH100" s="2">
        <v>8</v>
      </c>
    </row>
    <row r="101" spans="1:34" x14ac:dyDescent="0.25">
      <c r="A101" s="2">
        <v>1</v>
      </c>
      <c r="B101" s="2">
        <v>1</v>
      </c>
      <c r="C101" s="2">
        <v>0.15</v>
      </c>
      <c r="D101" s="2">
        <v>1</v>
      </c>
      <c r="E101" s="2"/>
      <c r="P101" s="2">
        <v>0.05</v>
      </c>
      <c r="Q101" s="2">
        <v>2</v>
      </c>
      <c r="R101" s="2">
        <v>0.5</v>
      </c>
      <c r="AE101" s="2">
        <v>4</v>
      </c>
      <c r="AF101" s="2">
        <v>0.6</v>
      </c>
      <c r="AH101" s="2">
        <v>4</v>
      </c>
    </row>
    <row r="102" spans="1:34" x14ac:dyDescent="0.25">
      <c r="A102" s="2">
        <v>0.5</v>
      </c>
      <c r="B102" s="2">
        <v>1</v>
      </c>
      <c r="C102" s="2">
        <v>0.25</v>
      </c>
      <c r="D102" s="2">
        <v>0.5</v>
      </c>
      <c r="E102" s="2"/>
      <c r="P102" s="2">
        <v>0.15</v>
      </c>
      <c r="Q102" s="2">
        <v>4</v>
      </c>
      <c r="R102" s="2">
        <v>0.15</v>
      </c>
      <c r="AE102" s="2">
        <v>4</v>
      </c>
      <c r="AF102" s="2">
        <v>0.3</v>
      </c>
      <c r="AH102" s="2">
        <v>4</v>
      </c>
    </row>
    <row r="103" spans="1:34" x14ac:dyDescent="0.25">
      <c r="A103" s="2">
        <v>1</v>
      </c>
      <c r="B103" s="2">
        <v>1</v>
      </c>
      <c r="C103" s="2">
        <v>0.15</v>
      </c>
      <c r="D103" s="2">
        <v>1</v>
      </c>
      <c r="E103" s="2"/>
      <c r="P103" s="2">
        <v>16</v>
      </c>
      <c r="Q103" s="2">
        <v>2</v>
      </c>
      <c r="R103" s="2">
        <v>0.5</v>
      </c>
      <c r="AE103" s="2">
        <v>4</v>
      </c>
      <c r="AF103" s="2">
        <v>1.9</v>
      </c>
      <c r="AH103" s="2">
        <v>4</v>
      </c>
    </row>
    <row r="104" spans="1:34" x14ac:dyDescent="0.25">
      <c r="A104" s="2">
        <v>1</v>
      </c>
      <c r="B104" s="2">
        <v>1</v>
      </c>
      <c r="C104" s="2">
        <v>0.4</v>
      </c>
      <c r="D104" s="2">
        <v>1</v>
      </c>
      <c r="E104" s="2"/>
      <c r="P104" s="2">
        <v>20</v>
      </c>
      <c r="Q104" s="2">
        <v>0.25</v>
      </c>
      <c r="R104" s="2">
        <v>0.5</v>
      </c>
      <c r="AE104" s="2">
        <v>4</v>
      </c>
      <c r="AF104" s="2">
        <v>1.1000000000000001</v>
      </c>
      <c r="AH104" s="2">
        <v>4</v>
      </c>
    </row>
    <row r="105" spans="1:34" x14ac:dyDescent="0.25">
      <c r="A105" s="2">
        <v>1.5</v>
      </c>
      <c r="B105" s="2">
        <v>2</v>
      </c>
      <c r="C105" s="2">
        <v>0.5</v>
      </c>
      <c r="D105" s="2">
        <v>1.5</v>
      </c>
      <c r="E105" s="2"/>
      <c r="P105" s="2">
        <v>4</v>
      </c>
      <c r="Q105" s="2">
        <v>0.25</v>
      </c>
      <c r="R105" s="2">
        <v>0.1</v>
      </c>
      <c r="AE105" s="2">
        <v>4</v>
      </c>
      <c r="AF105" s="2">
        <v>0.76</v>
      </c>
      <c r="AH105" s="2">
        <v>4</v>
      </c>
    </row>
    <row r="106" spans="1:34" x14ac:dyDescent="0.25">
      <c r="A106" s="2">
        <v>0.75</v>
      </c>
      <c r="B106" s="2">
        <v>20</v>
      </c>
      <c r="C106" s="2">
        <v>0.5</v>
      </c>
      <c r="D106" s="2">
        <v>0.75</v>
      </c>
      <c r="E106" s="2"/>
      <c r="P106" s="2">
        <v>12</v>
      </c>
      <c r="Q106" s="2">
        <v>0.25</v>
      </c>
      <c r="R106" s="2">
        <v>0.1</v>
      </c>
      <c r="AE106" s="2">
        <v>12</v>
      </c>
      <c r="AF106" s="2">
        <v>0.76</v>
      </c>
      <c r="AH106" s="2">
        <v>12</v>
      </c>
    </row>
    <row r="107" spans="1:34" x14ac:dyDescent="0.25">
      <c r="A107" s="2">
        <v>1</v>
      </c>
      <c r="B107" s="2">
        <v>20</v>
      </c>
      <c r="C107" s="2">
        <v>0.75</v>
      </c>
      <c r="D107" s="2">
        <v>1</v>
      </c>
      <c r="E107" s="2"/>
      <c r="P107" s="2">
        <v>20</v>
      </c>
      <c r="Q107" s="2">
        <v>0.25</v>
      </c>
      <c r="R107" s="2">
        <v>0.15</v>
      </c>
      <c r="AE107" s="2">
        <v>16</v>
      </c>
      <c r="AF107" s="2">
        <v>0.91</v>
      </c>
      <c r="AH107" s="2">
        <v>16</v>
      </c>
    </row>
    <row r="108" spans="1:34" x14ac:dyDescent="0.25">
      <c r="A108" s="2">
        <v>3</v>
      </c>
      <c r="B108" s="2">
        <v>20</v>
      </c>
      <c r="C108" s="2">
        <v>0.15</v>
      </c>
      <c r="D108" s="2">
        <v>3</v>
      </c>
      <c r="E108" s="2"/>
      <c r="P108" s="2">
        <v>28</v>
      </c>
      <c r="Q108" s="2">
        <v>0.25</v>
      </c>
      <c r="R108" s="2">
        <v>0.2</v>
      </c>
      <c r="AE108" s="2">
        <v>4</v>
      </c>
      <c r="AF108" s="2">
        <v>1.25</v>
      </c>
      <c r="AH108" s="2">
        <v>4</v>
      </c>
    </row>
    <row r="109" spans="1:34" x14ac:dyDescent="0.25">
      <c r="A109" s="2">
        <v>2</v>
      </c>
      <c r="B109" s="2">
        <v>20</v>
      </c>
      <c r="C109" s="2">
        <v>2</v>
      </c>
      <c r="D109" s="2">
        <v>2</v>
      </c>
      <c r="E109" s="2"/>
      <c r="P109" s="2">
        <v>4</v>
      </c>
      <c r="Q109" s="2">
        <v>0.75</v>
      </c>
      <c r="R109" s="2">
        <v>0.15</v>
      </c>
      <c r="AE109" s="2">
        <v>16</v>
      </c>
      <c r="AF109" s="2">
        <v>1.25</v>
      </c>
      <c r="AH109" s="2">
        <v>16</v>
      </c>
    </row>
    <row r="110" spans="1:34" x14ac:dyDescent="0.25">
      <c r="A110" s="2">
        <v>3</v>
      </c>
      <c r="B110" s="2">
        <v>20</v>
      </c>
      <c r="C110" s="2">
        <v>1.2</v>
      </c>
      <c r="D110" s="2">
        <v>3</v>
      </c>
      <c r="E110" s="2"/>
      <c r="P110" s="2">
        <v>20</v>
      </c>
      <c r="Q110" s="2">
        <v>0.75</v>
      </c>
      <c r="R110" s="2">
        <v>0.2</v>
      </c>
      <c r="AE110" s="2">
        <v>20</v>
      </c>
      <c r="AF110" s="2">
        <v>2</v>
      </c>
      <c r="AH110" s="2">
        <v>20</v>
      </c>
    </row>
    <row r="111" spans="1:34" x14ac:dyDescent="0.25">
      <c r="A111" s="2">
        <v>2.4</v>
      </c>
      <c r="B111" s="2">
        <v>20</v>
      </c>
      <c r="C111" s="2">
        <v>0.8</v>
      </c>
      <c r="D111" s="2">
        <v>2.4</v>
      </c>
      <c r="E111" s="2"/>
      <c r="P111" s="2">
        <v>12</v>
      </c>
      <c r="Q111" s="2">
        <v>0.75</v>
      </c>
      <c r="R111" s="2">
        <v>0.15</v>
      </c>
      <c r="AE111" s="2">
        <v>40</v>
      </c>
      <c r="AF111" s="2">
        <v>1</v>
      </c>
      <c r="AH111" s="2">
        <v>40</v>
      </c>
    </row>
    <row r="112" spans="1:34" x14ac:dyDescent="0.25">
      <c r="A112" s="2">
        <v>2.4</v>
      </c>
      <c r="B112" s="2">
        <v>18</v>
      </c>
      <c r="C112" s="2">
        <v>1.2</v>
      </c>
      <c r="D112" s="2">
        <v>2.4</v>
      </c>
      <c r="E112" s="2"/>
      <c r="P112" s="2">
        <v>4</v>
      </c>
      <c r="Q112" s="2">
        <v>0.5</v>
      </c>
      <c r="R112" s="2">
        <v>0.2</v>
      </c>
      <c r="AE112" s="2">
        <v>0.4</v>
      </c>
      <c r="AF112" s="2">
        <v>1</v>
      </c>
      <c r="AH112" s="2">
        <v>0.4</v>
      </c>
    </row>
    <row r="113" spans="1:34" x14ac:dyDescent="0.25">
      <c r="A113" s="2">
        <v>1.6</v>
      </c>
      <c r="B113" s="2">
        <v>22</v>
      </c>
      <c r="C113" s="2">
        <v>2.7</v>
      </c>
      <c r="D113" s="2">
        <v>1.6</v>
      </c>
      <c r="E113" s="2"/>
      <c r="P113" s="2">
        <v>4</v>
      </c>
      <c r="Q113" s="2">
        <v>0.5</v>
      </c>
      <c r="R113" s="2">
        <v>0.15</v>
      </c>
      <c r="AE113" s="2">
        <v>0.4</v>
      </c>
      <c r="AF113" s="2">
        <v>2</v>
      </c>
      <c r="AH113" s="2">
        <v>0.4</v>
      </c>
    </row>
    <row r="114" spans="1:34" x14ac:dyDescent="0.25">
      <c r="A114" s="2">
        <v>2</v>
      </c>
      <c r="B114" s="2">
        <v>10</v>
      </c>
      <c r="C114" s="2">
        <v>2</v>
      </c>
      <c r="D114" s="2">
        <v>2</v>
      </c>
      <c r="E114" s="2"/>
      <c r="P114" s="2">
        <v>4</v>
      </c>
      <c r="Q114" s="2">
        <v>0.25</v>
      </c>
      <c r="R114" s="2">
        <v>0.25</v>
      </c>
      <c r="AE114" s="2">
        <v>0.4</v>
      </c>
      <c r="AF114" s="2">
        <v>2</v>
      </c>
      <c r="AH114" s="2">
        <v>0.4</v>
      </c>
    </row>
    <row r="115" spans="1:34" x14ac:dyDescent="0.25">
      <c r="A115" s="2">
        <v>2</v>
      </c>
      <c r="B115" s="2">
        <v>4</v>
      </c>
      <c r="C115" s="2">
        <v>2.5</v>
      </c>
      <c r="D115" s="2">
        <v>2</v>
      </c>
      <c r="E115" s="2"/>
      <c r="P115" s="2">
        <v>4</v>
      </c>
      <c r="Q115" s="2">
        <v>0.25</v>
      </c>
      <c r="R115" s="2">
        <v>0.3</v>
      </c>
      <c r="AE115" s="2">
        <v>0.5</v>
      </c>
      <c r="AF115" s="2">
        <v>1.25</v>
      </c>
      <c r="AH115" s="2">
        <v>0.5</v>
      </c>
    </row>
    <row r="116" spans="1:34" x14ac:dyDescent="0.25">
      <c r="A116" s="2">
        <v>0.2</v>
      </c>
      <c r="B116" s="2">
        <v>4</v>
      </c>
      <c r="C116" s="2">
        <v>5</v>
      </c>
      <c r="D116" s="2">
        <v>0.2</v>
      </c>
      <c r="E116" s="2"/>
      <c r="P116" s="2">
        <v>4</v>
      </c>
      <c r="Q116" s="2">
        <v>0.25</v>
      </c>
      <c r="R116" s="2">
        <v>0.05</v>
      </c>
      <c r="AE116" s="2">
        <v>0.75</v>
      </c>
      <c r="AF116" s="2">
        <v>2</v>
      </c>
      <c r="AH116" s="2">
        <v>0.75</v>
      </c>
    </row>
    <row r="117" spans="1:34" x14ac:dyDescent="0.25">
      <c r="A117" s="2">
        <v>0.5</v>
      </c>
      <c r="B117" s="2">
        <v>3</v>
      </c>
      <c r="C117" s="2">
        <v>0.25</v>
      </c>
      <c r="D117" s="2">
        <v>0.5</v>
      </c>
      <c r="E117" s="2"/>
      <c r="P117" s="2">
        <v>4</v>
      </c>
      <c r="Q117" s="2">
        <v>0.5</v>
      </c>
      <c r="R117" s="2">
        <v>0.1</v>
      </c>
      <c r="AE117" s="2">
        <v>1.25</v>
      </c>
      <c r="AF117" s="2">
        <v>1</v>
      </c>
      <c r="AH117" s="2">
        <v>1.25</v>
      </c>
    </row>
    <row r="118" spans="1:34" x14ac:dyDescent="0.25">
      <c r="A118" s="2">
        <v>0.25</v>
      </c>
      <c r="B118" s="2">
        <v>3</v>
      </c>
      <c r="C118" s="2">
        <v>0.3</v>
      </c>
      <c r="D118" s="2">
        <v>0.25</v>
      </c>
      <c r="E118" s="2"/>
      <c r="P118" s="2">
        <v>4</v>
      </c>
      <c r="Q118" s="2">
        <v>0.5</v>
      </c>
      <c r="R118" s="2">
        <v>0.2</v>
      </c>
      <c r="AE118" s="2">
        <v>1</v>
      </c>
      <c r="AF118" s="2">
        <v>0.1</v>
      </c>
      <c r="AH118" s="2">
        <v>1</v>
      </c>
    </row>
    <row r="119" spans="1:34" x14ac:dyDescent="0.25">
      <c r="A119" s="2">
        <v>0.5</v>
      </c>
      <c r="B119" s="2">
        <v>3</v>
      </c>
      <c r="C119" s="2">
        <v>1</v>
      </c>
      <c r="D119" s="2">
        <v>0.5</v>
      </c>
      <c r="E119" s="2"/>
      <c r="P119" s="2">
        <v>4</v>
      </c>
      <c r="Q119" s="2">
        <v>0.5</v>
      </c>
      <c r="R119" s="2">
        <v>0.2</v>
      </c>
      <c r="AE119" s="2">
        <v>0.75</v>
      </c>
      <c r="AF119" s="2">
        <v>0.2</v>
      </c>
      <c r="AH119" s="2">
        <v>0.75</v>
      </c>
    </row>
    <row r="120" spans="1:34" x14ac:dyDescent="0.25">
      <c r="A120" s="2">
        <v>0.4</v>
      </c>
      <c r="B120" s="2">
        <v>3</v>
      </c>
      <c r="C120" s="2">
        <v>0.1</v>
      </c>
      <c r="D120" s="2">
        <v>0.4</v>
      </c>
      <c r="E120" s="2"/>
      <c r="P120" s="2">
        <v>4</v>
      </c>
      <c r="Q120" s="2">
        <v>0.5</v>
      </c>
      <c r="R120" s="2">
        <v>3</v>
      </c>
      <c r="AE120" s="2">
        <v>1</v>
      </c>
      <c r="AF120" s="2">
        <v>0.1</v>
      </c>
      <c r="AH120" s="2">
        <v>1</v>
      </c>
    </row>
    <row r="121" spans="1:34" x14ac:dyDescent="0.25">
      <c r="A121" s="2">
        <v>0.25</v>
      </c>
      <c r="B121" s="2">
        <v>5</v>
      </c>
      <c r="C121" s="2">
        <v>0.25</v>
      </c>
      <c r="D121" s="2">
        <v>0.25</v>
      </c>
      <c r="E121" s="2"/>
      <c r="P121" s="2">
        <v>22</v>
      </c>
      <c r="Q121" s="2">
        <v>0.5</v>
      </c>
      <c r="R121" s="2">
        <v>4</v>
      </c>
      <c r="AE121" s="2">
        <v>15</v>
      </c>
      <c r="AF121" s="2">
        <v>0.3</v>
      </c>
      <c r="AH121" s="2">
        <v>15</v>
      </c>
    </row>
    <row r="122" spans="1:34" x14ac:dyDescent="0.25">
      <c r="A122" s="2">
        <v>4</v>
      </c>
      <c r="B122" s="2">
        <v>0.75</v>
      </c>
      <c r="C122" s="2">
        <v>0.1</v>
      </c>
      <c r="D122" s="2">
        <v>4</v>
      </c>
      <c r="E122" s="2"/>
      <c r="P122" s="2">
        <v>5</v>
      </c>
      <c r="Q122" s="2">
        <v>0.5</v>
      </c>
      <c r="R122" s="2">
        <v>4</v>
      </c>
      <c r="AE122" s="2">
        <v>85</v>
      </c>
      <c r="AF122" s="2">
        <v>0.05</v>
      </c>
      <c r="AH122" s="2">
        <v>85</v>
      </c>
    </row>
    <row r="123" spans="1:34" x14ac:dyDescent="0.25">
      <c r="A123" s="2">
        <v>3</v>
      </c>
      <c r="B123" s="2">
        <v>1.5</v>
      </c>
      <c r="C123" s="2">
        <v>0.5</v>
      </c>
      <c r="D123" s="2">
        <v>3</v>
      </c>
      <c r="E123" s="2"/>
      <c r="P123" s="2">
        <v>5</v>
      </c>
      <c r="Q123" s="2">
        <v>0.5</v>
      </c>
      <c r="R123" s="2">
        <v>105</v>
      </c>
      <c r="AE123" s="2">
        <v>80</v>
      </c>
      <c r="AF123" s="2">
        <v>0.05</v>
      </c>
      <c r="AH123" s="2">
        <v>80</v>
      </c>
    </row>
    <row r="124" spans="1:34" x14ac:dyDescent="0.25">
      <c r="A124" s="2">
        <v>0.7</v>
      </c>
      <c r="B124" s="2">
        <v>1.25</v>
      </c>
      <c r="C124" s="2">
        <v>0.4</v>
      </c>
      <c r="D124" s="2">
        <v>0.7</v>
      </c>
      <c r="E124" s="2"/>
      <c r="P124" s="2">
        <v>5</v>
      </c>
      <c r="Q124" s="2">
        <v>0.8</v>
      </c>
      <c r="R124" s="2">
        <v>42</v>
      </c>
      <c r="AE124" s="2">
        <v>70</v>
      </c>
      <c r="AF124" s="2">
        <v>0.25</v>
      </c>
      <c r="AH124" s="2">
        <v>70</v>
      </c>
    </row>
    <row r="125" spans="1:34" x14ac:dyDescent="0.25">
      <c r="A125" s="2">
        <v>0.35</v>
      </c>
      <c r="B125" s="2">
        <v>1.5</v>
      </c>
      <c r="C125" s="2">
        <v>0.15</v>
      </c>
      <c r="D125" s="2">
        <v>0.35</v>
      </c>
      <c r="E125" s="2"/>
      <c r="P125" s="2">
        <v>5</v>
      </c>
      <c r="Q125" s="2">
        <v>0.8</v>
      </c>
      <c r="R125" s="2">
        <v>7</v>
      </c>
      <c r="AE125" s="2">
        <v>2</v>
      </c>
      <c r="AF125" s="2">
        <v>0.1</v>
      </c>
      <c r="AH125" s="2">
        <v>2</v>
      </c>
    </row>
    <row r="126" spans="1:34" x14ac:dyDescent="0.25">
      <c r="A126" s="2">
        <v>1</v>
      </c>
      <c r="B126" s="2">
        <v>1.75</v>
      </c>
      <c r="C126" s="2">
        <v>0.2</v>
      </c>
      <c r="D126" s="2">
        <v>1</v>
      </c>
      <c r="E126" s="2"/>
      <c r="P126" s="2">
        <v>4</v>
      </c>
      <c r="Q126" s="2">
        <v>0.5</v>
      </c>
      <c r="R126" s="2">
        <v>92</v>
      </c>
      <c r="AE126" s="2">
        <v>0.5</v>
      </c>
      <c r="AF126" s="2">
        <v>0.2</v>
      </c>
      <c r="AH126" s="2">
        <v>0.5</v>
      </c>
    </row>
    <row r="127" spans="1:34" x14ac:dyDescent="0.25">
      <c r="A127" s="2">
        <v>0.8</v>
      </c>
      <c r="B127" s="2">
        <v>1.5</v>
      </c>
      <c r="C127" s="2">
        <v>0.25</v>
      </c>
      <c r="D127" s="2">
        <v>0.8</v>
      </c>
      <c r="E127" s="2"/>
      <c r="P127" s="2">
        <v>4</v>
      </c>
      <c r="Q127" s="2">
        <v>2</v>
      </c>
      <c r="R127" s="2">
        <v>100</v>
      </c>
      <c r="AE127" s="2">
        <v>0.4</v>
      </c>
      <c r="AF127" s="2">
        <v>0.05</v>
      </c>
      <c r="AH127" s="2">
        <v>0.4</v>
      </c>
    </row>
    <row r="128" spans="1:34" x14ac:dyDescent="0.25">
      <c r="A128" s="2">
        <v>0.3</v>
      </c>
      <c r="B128" s="2">
        <v>1.75</v>
      </c>
      <c r="C128" s="2">
        <v>0.5</v>
      </c>
      <c r="D128" s="2">
        <v>0.3</v>
      </c>
      <c r="E128" s="2"/>
      <c r="P128" s="2">
        <v>4</v>
      </c>
      <c r="Q128" s="2">
        <v>1.5</v>
      </c>
      <c r="R128" s="2">
        <v>47.5</v>
      </c>
      <c r="AE128" s="2">
        <v>4</v>
      </c>
      <c r="AF128" s="2">
        <v>0.1</v>
      </c>
      <c r="AH128" s="2">
        <v>4</v>
      </c>
    </row>
    <row r="129" spans="1:34" x14ac:dyDescent="0.25">
      <c r="A129" s="2">
        <v>0.3</v>
      </c>
      <c r="B129" s="2">
        <v>2</v>
      </c>
      <c r="C129" s="2">
        <v>0.25</v>
      </c>
      <c r="D129" s="2">
        <v>0.3</v>
      </c>
      <c r="E129" s="2"/>
      <c r="P129" s="2">
        <v>4</v>
      </c>
      <c r="Q129" s="2">
        <v>0.2</v>
      </c>
      <c r="R129" s="2">
        <v>60</v>
      </c>
      <c r="AE129" s="2">
        <v>3.5</v>
      </c>
      <c r="AF129" s="2">
        <v>0.35</v>
      </c>
      <c r="AH129" s="2">
        <v>3.5</v>
      </c>
    </row>
    <row r="130" spans="1:34" x14ac:dyDescent="0.25">
      <c r="A130" s="2">
        <v>0.5</v>
      </c>
      <c r="B130" s="2">
        <v>1.5</v>
      </c>
      <c r="C130" s="2">
        <v>0.15</v>
      </c>
      <c r="D130" s="2">
        <v>0.5</v>
      </c>
      <c r="E130" s="2"/>
      <c r="P130" s="2">
        <v>4</v>
      </c>
      <c r="Q130" s="2">
        <v>0.8</v>
      </c>
      <c r="R130" s="2">
        <v>2.5</v>
      </c>
      <c r="AE130" s="2">
        <v>0.5</v>
      </c>
      <c r="AF130" s="2">
        <v>0.05</v>
      </c>
      <c r="AH130" s="2">
        <v>0.5</v>
      </c>
    </row>
    <row r="131" spans="1:34" x14ac:dyDescent="0.25">
      <c r="A131" s="2">
        <v>0.2</v>
      </c>
      <c r="B131" s="2">
        <v>8</v>
      </c>
      <c r="C131" s="2">
        <v>0.15</v>
      </c>
      <c r="D131" s="2">
        <v>0.2</v>
      </c>
      <c r="E131" s="2"/>
      <c r="P131" s="2">
        <v>4</v>
      </c>
      <c r="Q131" s="2">
        <v>0.1</v>
      </c>
      <c r="R131" s="2">
        <v>0.3</v>
      </c>
      <c r="AE131" s="2">
        <v>1</v>
      </c>
      <c r="AF131" s="2">
        <v>0.05</v>
      </c>
      <c r="AH131" s="2">
        <v>1</v>
      </c>
    </row>
    <row r="132" spans="1:34" x14ac:dyDescent="0.25">
      <c r="A132" s="2">
        <v>0.1</v>
      </c>
      <c r="B132" s="2">
        <v>1</v>
      </c>
      <c r="C132" s="2">
        <v>0.15</v>
      </c>
      <c r="D132" s="2">
        <v>0.1</v>
      </c>
      <c r="E132" s="2"/>
      <c r="P132" s="2">
        <v>3</v>
      </c>
      <c r="Q132" s="2">
        <v>0.5</v>
      </c>
      <c r="R132" s="2">
        <v>0.9</v>
      </c>
      <c r="AE132" s="2">
        <v>0.75</v>
      </c>
      <c r="AF132" s="2">
        <v>0.05</v>
      </c>
      <c r="AH132" s="2">
        <v>0.75</v>
      </c>
    </row>
    <row r="133" spans="1:34" x14ac:dyDescent="0.25">
      <c r="A133" s="2">
        <v>0.15</v>
      </c>
      <c r="B133" s="2">
        <v>2.5</v>
      </c>
      <c r="C133" s="2">
        <v>0.5</v>
      </c>
      <c r="D133" s="2">
        <v>0.15</v>
      </c>
      <c r="E133" s="2"/>
      <c r="P133" s="2">
        <v>3</v>
      </c>
      <c r="Q133" s="2">
        <v>0.8</v>
      </c>
      <c r="R133" s="2">
        <v>0.2</v>
      </c>
      <c r="AE133" s="2">
        <v>0.2</v>
      </c>
      <c r="AF133" s="2">
        <v>0.2</v>
      </c>
      <c r="AH133" s="2">
        <v>0.2</v>
      </c>
    </row>
    <row r="134" spans="1:34" x14ac:dyDescent="0.25">
      <c r="A134" s="2">
        <v>0.15</v>
      </c>
      <c r="B134" s="2">
        <v>1</v>
      </c>
      <c r="C134" s="2">
        <v>0.5</v>
      </c>
      <c r="D134" s="2">
        <v>0.15</v>
      </c>
      <c r="E134" s="2"/>
      <c r="P134" s="2">
        <v>4</v>
      </c>
      <c r="Q134" s="2">
        <v>1.2</v>
      </c>
      <c r="R134" s="2">
        <v>0.7</v>
      </c>
      <c r="AE134" s="2">
        <v>0.1</v>
      </c>
      <c r="AF134" s="2">
        <v>1.5</v>
      </c>
      <c r="AH134" s="2">
        <v>0.1</v>
      </c>
    </row>
    <row r="135" spans="1:34" x14ac:dyDescent="0.25">
      <c r="A135" s="2">
        <v>0.15</v>
      </c>
      <c r="B135" s="2">
        <v>2.5</v>
      </c>
      <c r="C135" s="2">
        <v>0.25</v>
      </c>
      <c r="D135" s="2">
        <v>0.15</v>
      </c>
      <c r="E135" s="2"/>
      <c r="P135" s="2">
        <v>15</v>
      </c>
      <c r="Q135" s="2">
        <v>0.9</v>
      </c>
      <c r="R135" s="2">
        <v>2.5</v>
      </c>
      <c r="AE135" s="2">
        <v>0.4</v>
      </c>
      <c r="AF135" s="2">
        <v>0.5</v>
      </c>
      <c r="AH135" s="2">
        <v>0.4</v>
      </c>
    </row>
    <row r="136" spans="1:34" x14ac:dyDescent="0.25">
      <c r="A136" s="2">
        <v>0.1</v>
      </c>
      <c r="B136" s="2">
        <v>2</v>
      </c>
      <c r="C136" s="2">
        <v>0.05</v>
      </c>
      <c r="D136" s="2">
        <v>0.1</v>
      </c>
      <c r="E136" s="2"/>
      <c r="P136" s="2">
        <v>13</v>
      </c>
      <c r="Q136" s="2">
        <v>3</v>
      </c>
      <c r="R136" s="2">
        <v>0.2</v>
      </c>
      <c r="AE136" s="2">
        <v>0.5</v>
      </c>
      <c r="AF136" s="2">
        <v>1</v>
      </c>
      <c r="AH136" s="2">
        <v>0.5</v>
      </c>
    </row>
    <row r="137" spans="1:34" x14ac:dyDescent="0.25">
      <c r="A137" s="2">
        <v>0.15</v>
      </c>
      <c r="B137" s="2">
        <v>2</v>
      </c>
      <c r="C137" s="2">
        <v>0.15</v>
      </c>
      <c r="D137" s="2">
        <v>0.15</v>
      </c>
      <c r="E137" s="2"/>
      <c r="P137" s="2">
        <v>8</v>
      </c>
      <c r="Q137" s="2">
        <v>1.2</v>
      </c>
      <c r="R137" s="2">
        <v>1.2</v>
      </c>
      <c r="AE137" s="2">
        <v>1</v>
      </c>
      <c r="AF137" s="2">
        <v>3</v>
      </c>
      <c r="AH137" s="2">
        <v>1</v>
      </c>
    </row>
    <row r="138" spans="1:34" x14ac:dyDescent="0.25">
      <c r="A138" s="2">
        <v>0.05</v>
      </c>
      <c r="B138" s="2">
        <v>1.5</v>
      </c>
      <c r="C138" s="2">
        <v>0.15</v>
      </c>
      <c r="D138" s="2">
        <v>0.05</v>
      </c>
      <c r="E138" s="2"/>
      <c r="P138" s="2">
        <v>0.3</v>
      </c>
      <c r="Q138" s="2">
        <v>0.8</v>
      </c>
      <c r="R138" s="2">
        <v>3.8</v>
      </c>
      <c r="AE138" s="2">
        <v>0.7</v>
      </c>
      <c r="AF138" s="2">
        <v>0.5</v>
      </c>
      <c r="AH138" s="2">
        <v>0.7</v>
      </c>
    </row>
    <row r="139" spans="1:34" x14ac:dyDescent="0.25">
      <c r="A139" s="2">
        <v>0.1</v>
      </c>
      <c r="B139" s="2">
        <v>1.5</v>
      </c>
      <c r="C139" s="2">
        <v>0.05</v>
      </c>
      <c r="D139" s="2">
        <v>0.1</v>
      </c>
      <c r="E139" s="2"/>
      <c r="P139" s="2">
        <v>10</v>
      </c>
      <c r="Q139" s="2">
        <v>1.2</v>
      </c>
      <c r="R139" s="2">
        <v>6</v>
      </c>
      <c r="AE139" s="2">
        <v>2.5</v>
      </c>
      <c r="AF139" s="2">
        <v>0.5</v>
      </c>
      <c r="AH139" s="2">
        <v>2.5</v>
      </c>
    </row>
    <row r="140" spans="1:34" x14ac:dyDescent="0.25">
      <c r="A140" s="2">
        <v>0.15</v>
      </c>
      <c r="B140" s="2">
        <v>2</v>
      </c>
      <c r="C140" s="2">
        <v>0.05</v>
      </c>
      <c r="D140" s="2">
        <v>0.15</v>
      </c>
      <c r="E140" s="2"/>
      <c r="P140" s="2">
        <v>9</v>
      </c>
      <c r="Q140" s="2">
        <v>0.8</v>
      </c>
      <c r="R140" s="2">
        <v>0.8</v>
      </c>
      <c r="AE140" s="2">
        <v>0.5</v>
      </c>
      <c r="AF140" s="2">
        <v>1</v>
      </c>
      <c r="AH140" s="2">
        <v>0.5</v>
      </c>
    </row>
    <row r="141" spans="1:34" x14ac:dyDescent="0.25">
      <c r="A141" s="2">
        <v>7.4999999999999997E-2</v>
      </c>
      <c r="B141" s="2">
        <v>1</v>
      </c>
      <c r="C141" s="2">
        <v>0.05</v>
      </c>
      <c r="D141" s="2">
        <v>7.4999999999999997E-2</v>
      </c>
      <c r="E141" s="2"/>
      <c r="P141" s="2">
        <v>2.5</v>
      </c>
      <c r="Q141" s="2">
        <v>0.5</v>
      </c>
      <c r="R141" s="2">
        <v>2</v>
      </c>
      <c r="AE141" s="2">
        <v>1</v>
      </c>
      <c r="AF141" s="2">
        <v>2</v>
      </c>
      <c r="AH141" s="2">
        <v>1</v>
      </c>
    </row>
    <row r="142" spans="1:34" x14ac:dyDescent="0.25">
      <c r="A142" s="2">
        <v>7.4999999999999997E-2</v>
      </c>
      <c r="B142" s="2">
        <v>2.5</v>
      </c>
      <c r="C142" s="2">
        <v>0.4</v>
      </c>
      <c r="D142" s="2">
        <v>7.4999999999999997E-2</v>
      </c>
      <c r="E142" s="2"/>
      <c r="P142" s="2">
        <v>0.5</v>
      </c>
      <c r="Q142" s="2">
        <v>1.7</v>
      </c>
      <c r="R142" s="2">
        <v>2.6</v>
      </c>
      <c r="AE142" s="2">
        <v>1</v>
      </c>
      <c r="AF142" s="2">
        <v>3</v>
      </c>
      <c r="AH142" s="2">
        <v>1</v>
      </c>
    </row>
    <row r="143" spans="1:34" x14ac:dyDescent="0.25">
      <c r="A143" s="2">
        <v>0.05</v>
      </c>
      <c r="B143" s="2">
        <v>0.25</v>
      </c>
      <c r="C143" s="2">
        <v>0.05</v>
      </c>
      <c r="D143" s="2">
        <v>0.05</v>
      </c>
      <c r="E143" s="2"/>
      <c r="P143" s="2">
        <v>2</v>
      </c>
      <c r="Q143" s="2">
        <v>1</v>
      </c>
      <c r="R143" s="2">
        <v>2</v>
      </c>
      <c r="AE143" s="2">
        <v>1.5</v>
      </c>
      <c r="AF143" s="2">
        <v>0.5</v>
      </c>
      <c r="AH143" s="2">
        <v>1.5</v>
      </c>
    </row>
    <row r="144" spans="1:34" x14ac:dyDescent="0.25">
      <c r="A144" s="2">
        <v>0.05</v>
      </c>
      <c r="B144" s="2">
        <v>2.5</v>
      </c>
      <c r="C144" s="2">
        <v>0.15</v>
      </c>
      <c r="D144" s="2">
        <v>0.05</v>
      </c>
      <c r="E144" s="2"/>
      <c r="P144" s="2">
        <v>2</v>
      </c>
      <c r="Q144" s="2">
        <v>2.5</v>
      </c>
      <c r="R144" s="2">
        <v>2.2000000000000002</v>
      </c>
      <c r="AE144" s="2">
        <v>1.5</v>
      </c>
      <c r="AF144" s="2">
        <v>0.5</v>
      </c>
      <c r="AH144" s="2">
        <v>1.5</v>
      </c>
    </row>
    <row r="145" spans="1:34" x14ac:dyDescent="0.25">
      <c r="A145" s="2">
        <v>0.05</v>
      </c>
      <c r="B145" s="2">
        <v>2.5</v>
      </c>
      <c r="C145" s="2">
        <v>0.1</v>
      </c>
      <c r="D145" s="2">
        <v>0.05</v>
      </c>
      <c r="E145" s="2"/>
      <c r="P145" s="2">
        <v>3</v>
      </c>
      <c r="Q145" s="2">
        <v>1.25</v>
      </c>
      <c r="R145" s="2">
        <v>2.7</v>
      </c>
      <c r="AE145" s="2">
        <v>1.5</v>
      </c>
      <c r="AF145" s="2">
        <v>1.5</v>
      </c>
      <c r="AH145" s="2">
        <v>1.5</v>
      </c>
    </row>
    <row r="146" spans="1:34" x14ac:dyDescent="0.25">
      <c r="A146" s="2">
        <v>0.05</v>
      </c>
      <c r="B146" s="2">
        <v>1.5</v>
      </c>
      <c r="C146" s="2">
        <v>0.75</v>
      </c>
      <c r="D146" s="2">
        <v>0.05</v>
      </c>
      <c r="E146" s="2"/>
      <c r="P146" s="2">
        <v>0.1</v>
      </c>
      <c r="Q146" s="2">
        <v>0.1</v>
      </c>
      <c r="AE146" s="2">
        <v>0.25</v>
      </c>
      <c r="AF146" s="2">
        <v>0.5</v>
      </c>
      <c r="AH146" s="2">
        <v>0.25</v>
      </c>
    </row>
    <row r="147" spans="1:34" x14ac:dyDescent="0.25">
      <c r="A147" s="2">
        <v>0.05</v>
      </c>
      <c r="B147" s="2">
        <v>1</v>
      </c>
      <c r="C147" s="2">
        <v>0.35</v>
      </c>
      <c r="D147" s="2">
        <v>0.05</v>
      </c>
      <c r="E147" s="2"/>
      <c r="P147" s="2">
        <v>1.4</v>
      </c>
      <c r="Q147" s="2">
        <v>1.5</v>
      </c>
      <c r="AE147" s="2">
        <v>1</v>
      </c>
      <c r="AF147" s="2">
        <v>2</v>
      </c>
      <c r="AH147" s="2">
        <v>1</v>
      </c>
    </row>
    <row r="148" spans="1:34" x14ac:dyDescent="0.25">
      <c r="A148" s="2">
        <v>0.05</v>
      </c>
      <c r="B148" s="2">
        <v>1.5</v>
      </c>
      <c r="C148" s="2">
        <v>0.25</v>
      </c>
      <c r="D148" s="2">
        <v>0.05</v>
      </c>
      <c r="E148" s="2"/>
      <c r="P148" s="2">
        <v>3</v>
      </c>
      <c r="Q148" s="2">
        <v>4.5</v>
      </c>
      <c r="AE148" s="2">
        <v>0.75</v>
      </c>
      <c r="AF148" s="2">
        <v>3</v>
      </c>
      <c r="AH148" s="2">
        <v>0.75</v>
      </c>
    </row>
    <row r="149" spans="1:34" x14ac:dyDescent="0.25">
      <c r="A149" s="2">
        <v>0.1</v>
      </c>
      <c r="B149" s="2">
        <v>1.5</v>
      </c>
      <c r="C149" s="2">
        <v>0.15</v>
      </c>
      <c r="D149" s="2">
        <v>0.1</v>
      </c>
      <c r="E149" s="2"/>
      <c r="P149" s="2">
        <v>4</v>
      </c>
      <c r="Q149" s="2">
        <v>4.5</v>
      </c>
      <c r="AE149" s="2">
        <v>1</v>
      </c>
      <c r="AF149" s="2">
        <v>1</v>
      </c>
      <c r="AH149" s="2">
        <v>1</v>
      </c>
    </row>
    <row r="150" spans="1:34" x14ac:dyDescent="0.25">
      <c r="A150" s="2">
        <v>0.1</v>
      </c>
      <c r="B150" s="2">
        <v>1</v>
      </c>
      <c r="C150" s="2">
        <v>0.15</v>
      </c>
      <c r="D150" s="2">
        <v>0.1</v>
      </c>
      <c r="E150" s="2"/>
      <c r="P150" s="2">
        <v>4</v>
      </c>
      <c r="Q150" s="2">
        <v>3</v>
      </c>
      <c r="AE150" s="2">
        <v>0.25</v>
      </c>
      <c r="AF150" s="2">
        <v>1.5</v>
      </c>
      <c r="AH150" s="2">
        <v>0.25</v>
      </c>
    </row>
    <row r="151" spans="1:34" x14ac:dyDescent="0.25">
      <c r="A151" s="2">
        <v>0.15</v>
      </c>
      <c r="B151" s="2">
        <v>1</v>
      </c>
      <c r="C151" s="2">
        <v>0.15</v>
      </c>
      <c r="D151" s="2">
        <v>0.15</v>
      </c>
      <c r="E151" s="2"/>
      <c r="P151" s="2">
        <v>20</v>
      </c>
      <c r="Q151" s="2">
        <v>3</v>
      </c>
      <c r="AE151" s="2">
        <v>1.5</v>
      </c>
      <c r="AF151" s="2">
        <v>1.5</v>
      </c>
      <c r="AH151" s="2">
        <v>1.5</v>
      </c>
    </row>
    <row r="152" spans="1:34" x14ac:dyDescent="0.25">
      <c r="A152" s="2">
        <v>0.05</v>
      </c>
      <c r="B152" s="2">
        <v>1.5</v>
      </c>
      <c r="C152" s="2">
        <v>0.25</v>
      </c>
      <c r="D152" s="2">
        <v>0.05</v>
      </c>
      <c r="E152" s="2"/>
      <c r="P152" s="2">
        <v>100</v>
      </c>
      <c r="Q152" s="2">
        <v>2</v>
      </c>
      <c r="AE152" s="2">
        <v>0.5</v>
      </c>
      <c r="AF152" s="2">
        <v>0.5</v>
      </c>
      <c r="AH152" s="2">
        <v>0.5</v>
      </c>
    </row>
    <row r="153" spans="1:34" x14ac:dyDescent="0.25">
      <c r="A153" s="2">
        <v>0.05</v>
      </c>
      <c r="B153" s="2">
        <v>1.5</v>
      </c>
      <c r="C153" s="2">
        <v>45</v>
      </c>
      <c r="D153" s="2">
        <v>0.05</v>
      </c>
      <c r="E153" s="2"/>
      <c r="P153" s="2">
        <v>15</v>
      </c>
      <c r="Q153" s="2">
        <v>2</v>
      </c>
      <c r="AE153" s="2">
        <v>0.75</v>
      </c>
      <c r="AF153" s="2">
        <v>0.5</v>
      </c>
      <c r="AH153" s="2">
        <v>0.75</v>
      </c>
    </row>
    <row r="154" spans="1:34" x14ac:dyDescent="0.25">
      <c r="A154" s="2">
        <v>0.2</v>
      </c>
      <c r="B154" s="2">
        <v>1.5</v>
      </c>
      <c r="C154" s="2">
        <v>22</v>
      </c>
      <c r="D154" s="2">
        <v>0.2</v>
      </c>
      <c r="E154" s="2"/>
      <c r="P154" s="2">
        <v>6</v>
      </c>
      <c r="Q154" s="2">
        <v>1.5</v>
      </c>
      <c r="AE154" s="2">
        <v>0.2</v>
      </c>
      <c r="AF154" s="2">
        <v>1</v>
      </c>
      <c r="AH154" s="2">
        <v>0.2</v>
      </c>
    </row>
    <row r="155" spans="1:34" x14ac:dyDescent="0.25">
      <c r="A155" s="2">
        <v>0.4</v>
      </c>
      <c r="B155" s="2">
        <v>1.5</v>
      </c>
      <c r="C155" s="2">
        <v>16</v>
      </c>
      <c r="D155" s="2">
        <v>0.4</v>
      </c>
      <c r="E155" s="2"/>
      <c r="P155" s="2">
        <v>2</v>
      </c>
      <c r="Q155" s="2">
        <v>1</v>
      </c>
      <c r="AE155" s="2">
        <v>0.2</v>
      </c>
      <c r="AF155" s="2">
        <v>0.5</v>
      </c>
      <c r="AH155" s="2">
        <v>0.2</v>
      </c>
    </row>
    <row r="156" spans="1:34" x14ac:dyDescent="0.25">
      <c r="A156" s="2">
        <v>0.1</v>
      </c>
      <c r="B156" s="2">
        <v>1.5</v>
      </c>
      <c r="C156" s="2">
        <v>25</v>
      </c>
      <c r="D156" s="2">
        <v>0.1</v>
      </c>
      <c r="E156" s="2"/>
      <c r="P156" s="2">
        <v>5</v>
      </c>
      <c r="Q156" s="2">
        <v>0.1</v>
      </c>
      <c r="AE156" s="2">
        <v>0.4</v>
      </c>
      <c r="AF156" s="2">
        <v>0.5</v>
      </c>
      <c r="AH156" s="2">
        <v>0.4</v>
      </c>
    </row>
    <row r="157" spans="1:34" x14ac:dyDescent="0.25">
      <c r="A157" s="2">
        <v>0.15</v>
      </c>
      <c r="B157" s="2">
        <v>2</v>
      </c>
      <c r="C157" s="2">
        <v>27.5</v>
      </c>
      <c r="D157" s="2">
        <v>0.15</v>
      </c>
      <c r="E157" s="2"/>
      <c r="P157" s="2">
        <v>0.5</v>
      </c>
      <c r="Q157" s="2">
        <v>0.1</v>
      </c>
      <c r="AE157" s="2">
        <v>0.2</v>
      </c>
      <c r="AF157" s="2">
        <v>0.5</v>
      </c>
      <c r="AH157" s="2">
        <v>0.2</v>
      </c>
    </row>
    <row r="158" spans="1:34" x14ac:dyDescent="0.25">
      <c r="A158" s="2">
        <v>0.1</v>
      </c>
      <c r="B158" s="2">
        <v>1</v>
      </c>
      <c r="C158" s="2">
        <v>30</v>
      </c>
      <c r="D158" s="2">
        <v>0.1</v>
      </c>
      <c r="E158" s="2"/>
      <c r="P158" s="2">
        <v>2</v>
      </c>
      <c r="Q158" s="2">
        <v>0.1</v>
      </c>
      <c r="AE158" s="2">
        <v>0.1</v>
      </c>
      <c r="AF158" s="2">
        <v>2</v>
      </c>
      <c r="AH158" s="2">
        <v>0.1</v>
      </c>
    </row>
    <row r="159" spans="1:34" x14ac:dyDescent="0.25">
      <c r="A159" s="2">
        <v>0.1</v>
      </c>
      <c r="B159" s="2">
        <v>2</v>
      </c>
      <c r="C159" s="2">
        <v>12.5</v>
      </c>
      <c r="D159" s="2">
        <v>0.1</v>
      </c>
      <c r="E159" s="2"/>
      <c r="P159" s="2">
        <v>0.5</v>
      </c>
      <c r="Q159" s="2">
        <v>0.1</v>
      </c>
      <c r="AE159" s="2">
        <v>0.15</v>
      </c>
      <c r="AF159" s="2">
        <v>4</v>
      </c>
      <c r="AH159" s="2">
        <v>0.15</v>
      </c>
    </row>
    <row r="160" spans="1:34" x14ac:dyDescent="0.25">
      <c r="A160" s="2">
        <v>0.2</v>
      </c>
      <c r="B160" s="2">
        <v>2</v>
      </c>
      <c r="C160" s="2">
        <v>12.5</v>
      </c>
      <c r="D160" s="2">
        <v>0.2</v>
      </c>
      <c r="E160" s="2"/>
      <c r="P160" s="2">
        <v>4</v>
      </c>
      <c r="Q160" s="2">
        <v>0.1</v>
      </c>
      <c r="AE160" s="2">
        <v>0.25</v>
      </c>
      <c r="AF160" s="2">
        <v>2</v>
      </c>
      <c r="AH160" s="2">
        <v>0.25</v>
      </c>
    </row>
    <row r="161" spans="1:34" x14ac:dyDescent="0.25">
      <c r="A161" s="2">
        <v>0.15</v>
      </c>
      <c r="B161" s="2">
        <v>2</v>
      </c>
      <c r="C161" s="2">
        <v>10</v>
      </c>
      <c r="D161" s="2">
        <v>0.15</v>
      </c>
      <c r="E161" s="2"/>
      <c r="P161" s="2">
        <v>3.5</v>
      </c>
      <c r="Q161" s="2">
        <v>0.25</v>
      </c>
      <c r="AE161" s="2">
        <v>0.25</v>
      </c>
      <c r="AF161" s="2">
        <v>1</v>
      </c>
      <c r="AH161" s="2">
        <v>0.25</v>
      </c>
    </row>
    <row r="162" spans="1:34" x14ac:dyDescent="0.25">
      <c r="A162" s="2">
        <v>0.1</v>
      </c>
      <c r="B162" s="2">
        <v>1</v>
      </c>
      <c r="C162" s="2">
        <v>5</v>
      </c>
      <c r="D162" s="2">
        <v>0.1</v>
      </c>
      <c r="E162" s="2"/>
      <c r="P162" s="2">
        <v>5</v>
      </c>
      <c r="Q162" s="2">
        <v>0.25</v>
      </c>
      <c r="AE162" s="2">
        <v>0.25</v>
      </c>
      <c r="AF162" s="2">
        <v>1</v>
      </c>
      <c r="AH162" s="2">
        <v>0.25</v>
      </c>
    </row>
    <row r="163" spans="1:34" x14ac:dyDescent="0.25">
      <c r="A163" s="2">
        <v>0.05</v>
      </c>
      <c r="B163" s="2">
        <v>1</v>
      </c>
      <c r="C163" s="2">
        <v>5</v>
      </c>
      <c r="D163" s="2">
        <v>0.05</v>
      </c>
      <c r="E163" s="2"/>
      <c r="P163" s="2">
        <v>5</v>
      </c>
      <c r="Q163" s="2">
        <v>0.1</v>
      </c>
      <c r="AE163" s="2">
        <v>0.5</v>
      </c>
      <c r="AF163" s="2">
        <v>4</v>
      </c>
      <c r="AH163" s="2">
        <v>0.5</v>
      </c>
    </row>
    <row r="164" spans="1:34" x14ac:dyDescent="0.25">
      <c r="A164" s="2">
        <v>0.15</v>
      </c>
      <c r="B164" s="2">
        <v>4</v>
      </c>
      <c r="C164" s="2">
        <v>42</v>
      </c>
      <c r="D164" s="2">
        <v>0.15</v>
      </c>
      <c r="E164" s="2"/>
      <c r="P164" s="2">
        <v>5</v>
      </c>
      <c r="Q164" s="2">
        <v>0.1</v>
      </c>
      <c r="AE164" s="2">
        <v>0.25</v>
      </c>
      <c r="AF164" s="2">
        <v>1</v>
      </c>
      <c r="AH164" s="2">
        <v>0.25</v>
      </c>
    </row>
    <row r="165" spans="1:34" x14ac:dyDescent="0.25">
      <c r="A165" s="2">
        <v>0.15</v>
      </c>
      <c r="B165" s="2">
        <v>3</v>
      </c>
      <c r="C165" s="2">
        <v>9</v>
      </c>
      <c r="D165" s="2">
        <v>0.15</v>
      </c>
      <c r="E165" s="2"/>
      <c r="P165" s="2">
        <v>7.5</v>
      </c>
      <c r="Q165" s="2">
        <v>5.5</v>
      </c>
      <c r="AE165" s="2">
        <v>0.25</v>
      </c>
      <c r="AF165" s="2">
        <v>0.25</v>
      </c>
      <c r="AH165" s="2">
        <v>0.25</v>
      </c>
    </row>
    <row r="166" spans="1:34" x14ac:dyDescent="0.25">
      <c r="A166" s="2">
        <v>0.1</v>
      </c>
      <c r="B166" s="2">
        <v>4</v>
      </c>
      <c r="C166" s="2">
        <v>12.5</v>
      </c>
      <c r="D166" s="2">
        <v>0.1</v>
      </c>
      <c r="E166" s="2"/>
      <c r="P166" s="2">
        <v>3</v>
      </c>
      <c r="Q166" s="2">
        <v>0.5</v>
      </c>
      <c r="AE166" s="2">
        <v>0.25</v>
      </c>
      <c r="AF166" s="2">
        <v>0.5</v>
      </c>
      <c r="AH166" s="2">
        <v>0.25</v>
      </c>
    </row>
    <row r="167" spans="1:34" x14ac:dyDescent="0.25">
      <c r="A167" s="2">
        <v>0.1</v>
      </c>
      <c r="B167" s="2">
        <v>4</v>
      </c>
      <c r="C167" s="2">
        <v>6</v>
      </c>
      <c r="D167" s="2">
        <v>0.1</v>
      </c>
      <c r="E167" s="2"/>
      <c r="P167" s="2">
        <v>3</v>
      </c>
      <c r="Q167" s="2">
        <v>1</v>
      </c>
      <c r="AE167" s="2">
        <v>0.5</v>
      </c>
      <c r="AF167" s="2">
        <v>0.25</v>
      </c>
      <c r="AH167" s="2">
        <v>0.5</v>
      </c>
    </row>
    <row r="168" spans="1:34" x14ac:dyDescent="0.25">
      <c r="A168" s="2">
        <v>0.15</v>
      </c>
      <c r="B168" s="2">
        <v>1</v>
      </c>
      <c r="C168" s="2">
        <v>12.5</v>
      </c>
      <c r="D168" s="2">
        <v>0.15</v>
      </c>
      <c r="E168" s="2"/>
      <c r="P168" s="2">
        <v>6</v>
      </c>
      <c r="Q168" s="2">
        <v>1</v>
      </c>
      <c r="AE168" s="2">
        <v>0.15</v>
      </c>
      <c r="AF168" s="2">
        <v>2.5</v>
      </c>
      <c r="AH168" s="2">
        <v>0.15</v>
      </c>
    </row>
    <row r="169" spans="1:34" x14ac:dyDescent="0.25">
      <c r="A169" s="2">
        <v>0.15</v>
      </c>
      <c r="B169" s="2">
        <v>0.75</v>
      </c>
      <c r="C169" s="2">
        <v>15</v>
      </c>
      <c r="D169" s="2">
        <v>0.15</v>
      </c>
      <c r="E169" s="2"/>
      <c r="P169" s="2">
        <v>1.5</v>
      </c>
      <c r="Q169" s="2">
        <v>5</v>
      </c>
      <c r="AE169" s="2">
        <v>0.5</v>
      </c>
      <c r="AF169" s="2">
        <v>1</v>
      </c>
      <c r="AH169" s="2">
        <v>0.5</v>
      </c>
    </row>
    <row r="170" spans="1:34" x14ac:dyDescent="0.25">
      <c r="A170" s="2">
        <v>0.15</v>
      </c>
      <c r="B170" s="2">
        <v>4</v>
      </c>
      <c r="C170" s="2">
        <v>13</v>
      </c>
      <c r="D170" s="2">
        <v>0.15</v>
      </c>
      <c r="E170" s="2"/>
      <c r="P170" s="2">
        <v>1.5</v>
      </c>
      <c r="Q170" s="2">
        <v>1</v>
      </c>
      <c r="AE170" s="2">
        <v>0.2</v>
      </c>
      <c r="AF170" s="2">
        <v>1.25</v>
      </c>
      <c r="AH170" s="2">
        <v>0.2</v>
      </c>
    </row>
    <row r="171" spans="1:34" x14ac:dyDescent="0.25">
      <c r="A171" s="2">
        <v>0.1</v>
      </c>
      <c r="B171" s="2">
        <v>4</v>
      </c>
      <c r="C171" s="2">
        <v>13</v>
      </c>
      <c r="D171" s="2">
        <v>0.1</v>
      </c>
      <c r="E171" s="2"/>
      <c r="P171" s="2">
        <v>4.5</v>
      </c>
      <c r="Q171" s="2">
        <v>0.5</v>
      </c>
      <c r="AE171" s="2">
        <v>0.25</v>
      </c>
      <c r="AF171" s="2">
        <v>0.5</v>
      </c>
      <c r="AH171" s="2">
        <v>0.25</v>
      </c>
    </row>
    <row r="172" spans="1:34" x14ac:dyDescent="0.25">
      <c r="A172" s="2">
        <v>2.5000000000000001E-2</v>
      </c>
      <c r="B172" s="2">
        <v>1</v>
      </c>
      <c r="C172" s="2">
        <v>13</v>
      </c>
      <c r="D172" s="2">
        <v>2.5000000000000001E-2</v>
      </c>
      <c r="E172" s="2"/>
      <c r="P172" s="2">
        <v>0.5</v>
      </c>
      <c r="Q172" s="2">
        <v>0.5</v>
      </c>
      <c r="AE172" s="2">
        <v>0.4</v>
      </c>
      <c r="AF172" s="2">
        <v>0.5</v>
      </c>
      <c r="AH172" s="2">
        <v>0.4</v>
      </c>
    </row>
    <row r="173" spans="1:34" x14ac:dyDescent="0.25">
      <c r="A173" s="2">
        <v>2.5000000000000001E-2</v>
      </c>
      <c r="B173" s="2">
        <v>1</v>
      </c>
      <c r="C173" s="2">
        <v>10</v>
      </c>
      <c r="D173" s="2">
        <v>2.5000000000000001E-2</v>
      </c>
      <c r="E173" s="2"/>
      <c r="P173" s="2">
        <v>1</v>
      </c>
      <c r="Q173" s="2">
        <v>2</v>
      </c>
      <c r="AE173" s="2">
        <v>0.3</v>
      </c>
      <c r="AF173" s="2">
        <v>0.75</v>
      </c>
      <c r="AH173" s="2">
        <v>0.3</v>
      </c>
    </row>
    <row r="174" spans="1:34" x14ac:dyDescent="0.25">
      <c r="A174" s="2">
        <v>0.1</v>
      </c>
      <c r="B174" s="2">
        <v>4</v>
      </c>
      <c r="C174" s="2">
        <v>10</v>
      </c>
      <c r="D174" s="2">
        <v>0.1</v>
      </c>
      <c r="E174" s="2"/>
      <c r="P174" s="2">
        <v>3</v>
      </c>
      <c r="Q174" s="2">
        <v>0.8</v>
      </c>
      <c r="AE174" s="2">
        <v>1</v>
      </c>
      <c r="AF174" s="2">
        <v>1.5</v>
      </c>
      <c r="AH174" s="2">
        <v>1</v>
      </c>
    </row>
    <row r="175" spans="1:34" x14ac:dyDescent="0.25">
      <c r="A175" s="2">
        <v>0.1</v>
      </c>
      <c r="B175" s="2">
        <v>2</v>
      </c>
      <c r="C175" s="2">
        <v>10</v>
      </c>
      <c r="D175" s="2">
        <v>0.1</v>
      </c>
      <c r="E175" s="2"/>
      <c r="P175" s="2">
        <v>1</v>
      </c>
      <c r="Q175" s="2">
        <v>0.15</v>
      </c>
      <c r="AF175" s="2">
        <v>0.75</v>
      </c>
    </row>
    <row r="176" spans="1:34" x14ac:dyDescent="0.25">
      <c r="A176" s="2">
        <v>0.05</v>
      </c>
      <c r="B176" s="2">
        <v>3</v>
      </c>
      <c r="C176" s="2">
        <v>10</v>
      </c>
      <c r="D176" s="2">
        <v>0.05</v>
      </c>
      <c r="E176" s="2"/>
      <c r="P176" s="2">
        <v>1.5</v>
      </c>
      <c r="Q176" s="2">
        <v>0.15</v>
      </c>
      <c r="AF176" s="2">
        <v>1.5</v>
      </c>
    </row>
    <row r="177" spans="1:32" x14ac:dyDescent="0.25">
      <c r="A177" s="2">
        <v>0.05</v>
      </c>
      <c r="B177" s="2">
        <v>1</v>
      </c>
      <c r="C177" s="2">
        <v>10</v>
      </c>
      <c r="D177" s="2">
        <v>0.05</v>
      </c>
      <c r="E177" s="2"/>
      <c r="P177" s="2">
        <v>2</v>
      </c>
      <c r="Q177" s="2">
        <v>0.4</v>
      </c>
      <c r="AF177" s="2">
        <v>0.5</v>
      </c>
    </row>
    <row r="178" spans="1:32" x14ac:dyDescent="0.25">
      <c r="A178" s="2">
        <v>0.05</v>
      </c>
      <c r="B178" s="2">
        <v>5</v>
      </c>
      <c r="C178" s="2">
        <v>10</v>
      </c>
      <c r="D178" s="2">
        <v>0.05</v>
      </c>
      <c r="E178" s="2"/>
      <c r="P178" s="2">
        <v>1.5</v>
      </c>
      <c r="Q178" s="2">
        <v>0.2</v>
      </c>
      <c r="AF178" s="2">
        <v>0.5</v>
      </c>
    </row>
    <row r="179" spans="1:32" x14ac:dyDescent="0.25">
      <c r="A179" s="2">
        <v>0.05</v>
      </c>
      <c r="B179" s="2">
        <v>2</v>
      </c>
      <c r="C179" s="2">
        <v>10</v>
      </c>
      <c r="D179" s="2">
        <v>0.05</v>
      </c>
      <c r="E179" s="2"/>
      <c r="P179" s="2">
        <v>3</v>
      </c>
      <c r="Q179" s="2">
        <v>0.6</v>
      </c>
      <c r="AF179" s="2">
        <v>4</v>
      </c>
    </row>
    <row r="180" spans="1:32" x14ac:dyDescent="0.25">
      <c r="A180" s="2">
        <v>0.05</v>
      </c>
      <c r="B180" s="2">
        <v>2</v>
      </c>
      <c r="C180" s="2">
        <v>40</v>
      </c>
      <c r="D180" s="2">
        <v>0.05</v>
      </c>
      <c r="E180" s="2"/>
      <c r="P180" s="2">
        <v>1</v>
      </c>
      <c r="Q180" s="2">
        <v>2.8</v>
      </c>
      <c r="AF180" s="2">
        <v>0.25</v>
      </c>
    </row>
    <row r="181" spans="1:32" x14ac:dyDescent="0.25">
      <c r="A181" s="2">
        <v>0.05</v>
      </c>
      <c r="B181" s="2">
        <v>2</v>
      </c>
      <c r="C181" s="2">
        <v>40</v>
      </c>
      <c r="D181" s="2">
        <v>0.05</v>
      </c>
      <c r="E181" s="2"/>
      <c r="P181" s="2">
        <v>2</v>
      </c>
      <c r="Q181" s="2">
        <v>28</v>
      </c>
      <c r="AF181" s="2">
        <v>0.25</v>
      </c>
    </row>
    <row r="182" spans="1:32" x14ac:dyDescent="0.25">
      <c r="A182" s="2">
        <v>0.1</v>
      </c>
      <c r="B182" s="2">
        <v>6</v>
      </c>
      <c r="C182" s="2">
        <v>40</v>
      </c>
      <c r="D182" s="2">
        <v>0.1</v>
      </c>
      <c r="E182" s="2"/>
      <c r="P182" s="2">
        <v>2.5</v>
      </c>
      <c r="Q182" s="2">
        <v>36</v>
      </c>
      <c r="AF182" s="2">
        <v>0.25</v>
      </c>
    </row>
    <row r="183" spans="1:32" x14ac:dyDescent="0.25">
      <c r="A183" s="2">
        <v>0.1</v>
      </c>
      <c r="B183" s="2">
        <v>1</v>
      </c>
      <c r="C183" s="2">
        <v>8</v>
      </c>
      <c r="D183" s="2">
        <v>0.1</v>
      </c>
      <c r="E183" s="2"/>
      <c r="P183" s="2">
        <v>3</v>
      </c>
      <c r="Q183" s="2">
        <v>20</v>
      </c>
      <c r="AF183" s="2">
        <v>3</v>
      </c>
    </row>
    <row r="184" spans="1:32" x14ac:dyDescent="0.25">
      <c r="A184" s="2">
        <v>0.05</v>
      </c>
      <c r="B184" s="2">
        <v>1</v>
      </c>
      <c r="C184" s="2">
        <v>12.5</v>
      </c>
      <c r="D184" s="2">
        <v>0.05</v>
      </c>
      <c r="E184" s="2"/>
      <c r="P184" s="2">
        <v>3</v>
      </c>
      <c r="Q184" s="2">
        <v>10</v>
      </c>
      <c r="AF184" s="2">
        <v>0.75</v>
      </c>
    </row>
    <row r="185" spans="1:32" x14ac:dyDescent="0.25">
      <c r="A185" s="2">
        <v>0.1</v>
      </c>
      <c r="B185" s="2">
        <v>1</v>
      </c>
      <c r="C185" s="2">
        <v>12.5</v>
      </c>
      <c r="D185" s="2">
        <v>0.1</v>
      </c>
      <c r="E185" s="2"/>
      <c r="P185" s="2">
        <v>0.75</v>
      </c>
      <c r="Q185" s="2">
        <v>7</v>
      </c>
      <c r="AF185" s="2">
        <v>2</v>
      </c>
    </row>
    <row r="186" spans="1:32" x14ac:dyDescent="0.25">
      <c r="A186" s="2">
        <v>0.4</v>
      </c>
      <c r="B186" s="2">
        <v>2</v>
      </c>
      <c r="C186" s="2">
        <v>1</v>
      </c>
      <c r="D186" s="2">
        <v>0.4</v>
      </c>
      <c r="E186" s="2"/>
      <c r="P186" s="2">
        <v>0.5</v>
      </c>
      <c r="Q186" s="2">
        <v>0.15</v>
      </c>
      <c r="AF186" s="2">
        <v>0.5</v>
      </c>
    </row>
    <row r="187" spans="1:32" x14ac:dyDescent="0.25">
      <c r="A187" s="2">
        <v>0.6</v>
      </c>
      <c r="B187" s="2">
        <v>3</v>
      </c>
      <c r="C187" s="2">
        <v>5</v>
      </c>
      <c r="D187" s="2">
        <v>0.6</v>
      </c>
      <c r="E187" s="2"/>
      <c r="P187" s="2">
        <v>6</v>
      </c>
      <c r="Q187" s="2">
        <v>0.15</v>
      </c>
      <c r="AF187" s="2">
        <v>2</v>
      </c>
    </row>
    <row r="188" spans="1:32" x14ac:dyDescent="0.25">
      <c r="A188" s="2">
        <v>3.5</v>
      </c>
      <c r="B188" s="2">
        <v>2</v>
      </c>
      <c r="C188" s="2">
        <v>15</v>
      </c>
      <c r="D188" s="2">
        <v>3.5</v>
      </c>
      <c r="E188" s="2"/>
      <c r="P188" s="2">
        <v>0.5</v>
      </c>
      <c r="Q188" s="2">
        <v>0.2</v>
      </c>
      <c r="AF188" s="2">
        <v>3</v>
      </c>
    </row>
    <row r="189" spans="1:32" x14ac:dyDescent="0.25">
      <c r="A189" s="2">
        <v>0.5</v>
      </c>
      <c r="B189" s="2">
        <v>2</v>
      </c>
      <c r="C189" s="2">
        <v>40</v>
      </c>
      <c r="D189" s="2">
        <v>0.5</v>
      </c>
      <c r="E189" s="2"/>
      <c r="P189" s="2">
        <v>0.5</v>
      </c>
      <c r="Q189" s="2">
        <v>0.2</v>
      </c>
      <c r="AF189" s="2">
        <v>2.5</v>
      </c>
    </row>
    <row r="190" spans="1:32" x14ac:dyDescent="0.25">
      <c r="A190" s="2">
        <v>3</v>
      </c>
      <c r="B190" s="2">
        <v>3</v>
      </c>
      <c r="C190" s="2">
        <v>2.5</v>
      </c>
      <c r="D190" s="2">
        <v>3</v>
      </c>
      <c r="E190" s="2"/>
      <c r="P190" s="2">
        <v>0.5</v>
      </c>
      <c r="Q190" s="2">
        <v>0.15</v>
      </c>
      <c r="AF190" s="2">
        <v>1.5</v>
      </c>
    </row>
    <row r="191" spans="1:32" x14ac:dyDescent="0.25">
      <c r="A191" s="2">
        <v>0.75</v>
      </c>
      <c r="B191" s="2">
        <v>2</v>
      </c>
      <c r="C191" s="2">
        <v>2.5</v>
      </c>
      <c r="D191" s="2">
        <v>0.75</v>
      </c>
      <c r="E191" s="2"/>
      <c r="P191" s="2">
        <v>1</v>
      </c>
      <c r="Q191" s="2">
        <v>0.4</v>
      </c>
      <c r="AF191" s="2">
        <v>1.5</v>
      </c>
    </row>
    <row r="192" spans="1:32" x14ac:dyDescent="0.25">
      <c r="A192" s="2">
        <v>1.25</v>
      </c>
      <c r="B192" s="2">
        <v>3</v>
      </c>
      <c r="C192" s="2">
        <v>15</v>
      </c>
      <c r="D192" s="2">
        <v>1.25</v>
      </c>
      <c r="E192" s="2"/>
      <c r="P192" s="2">
        <v>1</v>
      </c>
      <c r="Q192" s="2">
        <v>0.35</v>
      </c>
      <c r="AF192" s="2">
        <v>2.5</v>
      </c>
    </row>
    <row r="193" spans="1:32" x14ac:dyDescent="0.25">
      <c r="A193" s="2">
        <v>0.5</v>
      </c>
      <c r="B193" s="2">
        <v>5</v>
      </c>
      <c r="C193" s="2">
        <v>15</v>
      </c>
      <c r="D193" s="2">
        <v>0.5</v>
      </c>
      <c r="E193" s="2"/>
      <c r="P193" s="2">
        <v>1.5</v>
      </c>
      <c r="Q193" s="2">
        <v>0.4</v>
      </c>
      <c r="AF193" s="2">
        <v>10</v>
      </c>
    </row>
    <row r="194" spans="1:32" x14ac:dyDescent="0.25">
      <c r="A194" s="2">
        <v>1.6</v>
      </c>
      <c r="B194" s="2">
        <v>1</v>
      </c>
      <c r="C194" s="2">
        <v>10</v>
      </c>
      <c r="D194" s="2">
        <v>1.6</v>
      </c>
      <c r="E194" s="2"/>
      <c r="P194" s="2">
        <v>0.5</v>
      </c>
      <c r="Q194" s="2">
        <v>0.3</v>
      </c>
      <c r="AF194" s="2">
        <v>2</v>
      </c>
    </row>
    <row r="195" spans="1:32" x14ac:dyDescent="0.25">
      <c r="A195" s="2">
        <v>1.2</v>
      </c>
      <c r="B195" s="2">
        <v>2</v>
      </c>
      <c r="C195" s="2">
        <v>5</v>
      </c>
      <c r="D195" s="2">
        <v>1.2</v>
      </c>
      <c r="E195" s="2"/>
      <c r="P195" s="2">
        <v>5.5</v>
      </c>
      <c r="Q195" s="2">
        <v>0.2</v>
      </c>
      <c r="AF195" s="2">
        <v>8</v>
      </c>
    </row>
    <row r="196" spans="1:32" x14ac:dyDescent="0.25">
      <c r="A196" s="2">
        <v>0.75</v>
      </c>
      <c r="B196" s="2">
        <v>2</v>
      </c>
      <c r="C196" s="2">
        <v>20</v>
      </c>
      <c r="D196" s="2">
        <v>0.75</v>
      </c>
      <c r="E196" s="2"/>
      <c r="P196" s="2">
        <v>1</v>
      </c>
      <c r="Q196" s="2">
        <v>0.15</v>
      </c>
      <c r="AF196" s="2">
        <v>0.5</v>
      </c>
    </row>
    <row r="197" spans="1:32" x14ac:dyDescent="0.25">
      <c r="A197" s="2">
        <v>0.75</v>
      </c>
      <c r="B197" s="2">
        <v>4</v>
      </c>
      <c r="C197" s="2">
        <v>20</v>
      </c>
      <c r="D197" s="2">
        <v>0.75</v>
      </c>
      <c r="E197" s="2"/>
      <c r="P197" s="2">
        <v>0.5</v>
      </c>
      <c r="Q197" s="2">
        <v>0.35</v>
      </c>
      <c r="AF197" s="2">
        <v>0.75</v>
      </c>
    </row>
    <row r="198" spans="1:32" x14ac:dyDescent="0.25">
      <c r="A198" s="2">
        <v>1.75</v>
      </c>
      <c r="B198" s="2">
        <v>1</v>
      </c>
      <c r="C198" s="2">
        <v>20</v>
      </c>
      <c r="D198" s="2">
        <v>1.75</v>
      </c>
      <c r="E198" s="2"/>
      <c r="P198" s="2">
        <v>2.5</v>
      </c>
      <c r="Q198" s="2">
        <v>7.4999999999999997E-2</v>
      </c>
      <c r="AF198" s="2">
        <v>1</v>
      </c>
    </row>
    <row r="199" spans="1:32" x14ac:dyDescent="0.25">
      <c r="A199" s="2">
        <v>0.25</v>
      </c>
      <c r="B199" s="2">
        <v>1</v>
      </c>
      <c r="C199" s="2">
        <v>35</v>
      </c>
      <c r="D199" s="2">
        <v>0.25</v>
      </c>
      <c r="E199" s="2"/>
      <c r="P199" s="2">
        <v>1</v>
      </c>
      <c r="Q199" s="2">
        <v>7</v>
      </c>
      <c r="AF199" s="2">
        <v>11</v>
      </c>
    </row>
    <row r="200" spans="1:32" x14ac:dyDescent="0.25">
      <c r="A200" s="2">
        <v>1</v>
      </c>
      <c r="B200" s="2">
        <v>4</v>
      </c>
      <c r="C200" s="2">
        <v>8</v>
      </c>
      <c r="D200" s="2">
        <v>1</v>
      </c>
      <c r="E200" s="2"/>
      <c r="P200" s="2">
        <v>1.5</v>
      </c>
      <c r="Q200" s="2">
        <v>2</v>
      </c>
      <c r="AF200" s="2">
        <v>2</v>
      </c>
    </row>
    <row r="201" spans="1:32" x14ac:dyDescent="0.25">
      <c r="A201" s="2">
        <v>0.25</v>
      </c>
      <c r="B201" s="2">
        <v>6</v>
      </c>
      <c r="C201" s="2">
        <v>10</v>
      </c>
      <c r="D201" s="2">
        <v>0.25</v>
      </c>
      <c r="E201" s="2"/>
      <c r="P201" s="2">
        <v>2</v>
      </c>
      <c r="Q201" s="2">
        <v>1.2</v>
      </c>
      <c r="AF201" s="2">
        <v>3</v>
      </c>
    </row>
    <row r="202" spans="1:32" x14ac:dyDescent="0.25">
      <c r="A202" s="2">
        <v>3</v>
      </c>
      <c r="B202" s="2">
        <v>4</v>
      </c>
      <c r="C202" s="2">
        <v>4</v>
      </c>
      <c r="D202" s="2">
        <v>3</v>
      </c>
      <c r="E202" s="2"/>
      <c r="P202" s="2">
        <v>0.5</v>
      </c>
      <c r="Q202" s="2">
        <v>4.2</v>
      </c>
      <c r="AF202" s="2">
        <v>1</v>
      </c>
    </row>
    <row r="203" spans="1:32" x14ac:dyDescent="0.25">
      <c r="A203" s="2">
        <v>2.75</v>
      </c>
      <c r="B203" s="2">
        <v>2</v>
      </c>
      <c r="C203" s="2">
        <v>6</v>
      </c>
      <c r="D203" s="2">
        <v>2.75</v>
      </c>
      <c r="E203" s="2"/>
      <c r="P203" s="2">
        <v>1.5</v>
      </c>
      <c r="Q203" s="2">
        <v>10</v>
      </c>
      <c r="AF203" s="2">
        <v>0.25</v>
      </c>
    </row>
    <row r="204" spans="1:32" x14ac:dyDescent="0.25">
      <c r="A204" s="2">
        <v>0.75</v>
      </c>
      <c r="B204" s="2">
        <v>3</v>
      </c>
      <c r="C204" s="2">
        <v>10</v>
      </c>
      <c r="D204" s="2">
        <v>0.75</v>
      </c>
      <c r="E204" s="2"/>
      <c r="P204" s="2">
        <v>2</v>
      </c>
      <c r="Q204" s="2">
        <v>25</v>
      </c>
      <c r="AF204" s="2">
        <v>1.25</v>
      </c>
    </row>
    <row r="205" spans="1:32" x14ac:dyDescent="0.25">
      <c r="A205" s="2">
        <v>1.5</v>
      </c>
      <c r="B205" s="2">
        <v>1</v>
      </c>
      <c r="C205" s="2">
        <v>10</v>
      </c>
      <c r="D205" s="2">
        <v>1.5</v>
      </c>
      <c r="E205" s="2"/>
      <c r="P205" s="2">
        <v>1.5</v>
      </c>
      <c r="Q205" s="2">
        <v>7</v>
      </c>
      <c r="AF205" s="2">
        <v>0.25</v>
      </c>
    </row>
    <row r="206" spans="1:32" x14ac:dyDescent="0.25">
      <c r="A206" s="2">
        <v>0.25</v>
      </c>
      <c r="B206" s="2">
        <v>1</v>
      </c>
      <c r="C206" s="2">
        <v>10</v>
      </c>
      <c r="D206" s="2">
        <v>0.25</v>
      </c>
      <c r="E206" s="2"/>
      <c r="P206" s="2">
        <v>1.5</v>
      </c>
      <c r="Q206" s="2">
        <v>16</v>
      </c>
      <c r="AF206" s="2">
        <v>0.75</v>
      </c>
    </row>
    <row r="207" spans="1:32" x14ac:dyDescent="0.25">
      <c r="A207" s="2">
        <v>1</v>
      </c>
      <c r="B207" s="2">
        <v>2</v>
      </c>
      <c r="C207" s="2">
        <v>42</v>
      </c>
      <c r="D207" s="2">
        <v>1</v>
      </c>
      <c r="E207" s="2"/>
      <c r="P207" s="2">
        <v>2</v>
      </c>
      <c r="Q207" s="2">
        <v>10</v>
      </c>
      <c r="AF207" s="2">
        <v>1.5</v>
      </c>
    </row>
    <row r="208" spans="1:32" x14ac:dyDescent="0.25">
      <c r="A208" s="2">
        <v>2.2000000000000002</v>
      </c>
      <c r="B208" s="2">
        <v>1.5</v>
      </c>
      <c r="C208" s="2">
        <v>25</v>
      </c>
      <c r="D208" s="2">
        <v>2.2000000000000002</v>
      </c>
      <c r="E208" s="2"/>
      <c r="P208" s="2">
        <v>4.5</v>
      </c>
      <c r="Q208" s="2">
        <v>10</v>
      </c>
      <c r="AF208" s="2">
        <v>1.25</v>
      </c>
    </row>
    <row r="209" spans="1:32" x14ac:dyDescent="0.25">
      <c r="A209" s="2">
        <v>1</v>
      </c>
      <c r="B209" s="2">
        <v>2</v>
      </c>
      <c r="C209" s="2">
        <v>25</v>
      </c>
      <c r="D209" s="2">
        <v>1</v>
      </c>
      <c r="E209" s="2"/>
      <c r="P209" s="2">
        <v>2</v>
      </c>
      <c r="Q209" s="2">
        <v>27</v>
      </c>
      <c r="AF209" s="2">
        <v>1.25</v>
      </c>
    </row>
    <row r="210" spans="1:32" x14ac:dyDescent="0.25">
      <c r="A210" s="2">
        <v>3.5</v>
      </c>
      <c r="B210" s="2">
        <v>2</v>
      </c>
      <c r="C210" s="2">
        <v>35</v>
      </c>
      <c r="D210" s="2">
        <v>3.5</v>
      </c>
      <c r="E210" s="2"/>
      <c r="P210" s="2">
        <v>2</v>
      </c>
      <c r="Q210" s="2">
        <v>5</v>
      </c>
      <c r="AF210" s="2">
        <v>0.15</v>
      </c>
    </row>
    <row r="211" spans="1:32" x14ac:dyDescent="0.25">
      <c r="A211" s="2">
        <v>0.25</v>
      </c>
      <c r="B211" s="2">
        <v>1.5</v>
      </c>
      <c r="C211" s="2">
        <v>40</v>
      </c>
      <c r="D211" s="2">
        <v>0.25</v>
      </c>
      <c r="E211" s="2"/>
      <c r="P211" s="2">
        <v>3</v>
      </c>
      <c r="Q211" s="2">
        <v>0.75</v>
      </c>
      <c r="AF211" s="2">
        <v>0.5</v>
      </c>
    </row>
    <row r="212" spans="1:32" x14ac:dyDescent="0.25">
      <c r="A212" s="2">
        <v>0.15</v>
      </c>
      <c r="B212" s="2">
        <v>1</v>
      </c>
      <c r="C212" s="2">
        <v>10</v>
      </c>
      <c r="D212" s="2">
        <v>0.15</v>
      </c>
      <c r="E212" s="2"/>
      <c r="P212" s="2">
        <v>1</v>
      </c>
      <c r="Q212" s="2">
        <v>3</v>
      </c>
      <c r="AF212" s="2">
        <v>2.5</v>
      </c>
    </row>
    <row r="213" spans="1:32" x14ac:dyDescent="0.25">
      <c r="A213" s="2">
        <v>0.8</v>
      </c>
      <c r="B213" s="2">
        <v>2</v>
      </c>
      <c r="C213" s="2">
        <v>10</v>
      </c>
      <c r="D213" s="2">
        <v>0.8</v>
      </c>
      <c r="E213" s="2"/>
      <c r="P213" s="2">
        <v>2</v>
      </c>
      <c r="Q213" s="2">
        <v>9</v>
      </c>
      <c r="AF213" s="2">
        <v>0.15</v>
      </c>
    </row>
    <row r="214" spans="1:32" x14ac:dyDescent="0.25">
      <c r="A214" s="2">
        <v>0.25</v>
      </c>
      <c r="B214" s="2">
        <v>2</v>
      </c>
      <c r="C214" s="2">
        <v>20</v>
      </c>
      <c r="D214" s="2">
        <v>0.25</v>
      </c>
      <c r="E214" s="2"/>
      <c r="P214" s="2">
        <v>1.5</v>
      </c>
      <c r="Q214" s="2">
        <v>1</v>
      </c>
      <c r="AF214" s="2">
        <v>2</v>
      </c>
    </row>
    <row r="215" spans="1:32" x14ac:dyDescent="0.25">
      <c r="A215" s="2">
        <v>0.1</v>
      </c>
      <c r="B215" s="2">
        <v>2</v>
      </c>
      <c r="C215" s="2">
        <v>20</v>
      </c>
      <c r="D215" s="2">
        <v>0.1</v>
      </c>
      <c r="E215" s="2"/>
      <c r="P215" s="2">
        <v>0.25</v>
      </c>
      <c r="Q215" s="2">
        <v>1</v>
      </c>
      <c r="AF215" s="2">
        <v>0.5</v>
      </c>
    </row>
    <row r="216" spans="1:32" x14ac:dyDescent="0.25">
      <c r="A216" s="2">
        <v>0.2</v>
      </c>
      <c r="B216" s="2">
        <v>2</v>
      </c>
      <c r="C216" s="2">
        <v>7.5</v>
      </c>
      <c r="D216" s="2">
        <v>0.2</v>
      </c>
      <c r="E216" s="2"/>
      <c r="P216" s="2">
        <v>3</v>
      </c>
      <c r="Q216" s="2">
        <v>1.1000000000000001</v>
      </c>
      <c r="AF216" s="2">
        <v>0.5</v>
      </c>
    </row>
    <row r="217" spans="1:32" x14ac:dyDescent="0.25">
      <c r="A217" s="2">
        <v>0.1</v>
      </c>
      <c r="B217" s="2">
        <v>2</v>
      </c>
      <c r="C217" s="2">
        <v>5</v>
      </c>
      <c r="D217" s="2">
        <v>0.1</v>
      </c>
      <c r="E217" s="2"/>
      <c r="P217" s="2">
        <v>2</v>
      </c>
      <c r="Q217" s="2">
        <v>1.1000000000000001</v>
      </c>
      <c r="AF217" s="2">
        <v>0.5</v>
      </c>
    </row>
    <row r="218" spans="1:32" x14ac:dyDescent="0.25">
      <c r="A218" s="2">
        <v>1.1000000000000001</v>
      </c>
      <c r="B218" s="2">
        <v>4</v>
      </c>
      <c r="C218" s="2">
        <v>45</v>
      </c>
      <c r="D218" s="2">
        <v>1.1000000000000001</v>
      </c>
      <c r="E218" s="2"/>
      <c r="P218" s="2">
        <v>2</v>
      </c>
      <c r="Q218" s="2">
        <v>2.8</v>
      </c>
      <c r="AF218" s="2">
        <v>1</v>
      </c>
    </row>
    <row r="219" spans="1:32" x14ac:dyDescent="0.25">
      <c r="A219" s="2">
        <v>0.75</v>
      </c>
      <c r="B219" s="2">
        <v>4</v>
      </c>
      <c r="C219" s="2">
        <v>3</v>
      </c>
      <c r="D219" s="2">
        <v>0.75</v>
      </c>
      <c r="E219" s="2"/>
      <c r="P219" s="2">
        <v>2</v>
      </c>
      <c r="Q219" s="2">
        <v>1.5</v>
      </c>
      <c r="AF219" s="2">
        <v>6</v>
      </c>
    </row>
    <row r="220" spans="1:32" x14ac:dyDescent="0.25">
      <c r="A220" s="2">
        <v>0.75</v>
      </c>
      <c r="B220" s="2">
        <v>1</v>
      </c>
      <c r="C220" s="2">
        <v>2</v>
      </c>
      <c r="D220" s="2">
        <v>0.75</v>
      </c>
      <c r="E220" s="2"/>
      <c r="P220" s="2">
        <v>4</v>
      </c>
      <c r="Q220" s="2">
        <v>0.2</v>
      </c>
      <c r="AF220" s="2">
        <v>5</v>
      </c>
    </row>
    <row r="221" spans="1:32" x14ac:dyDescent="0.25">
      <c r="A221" s="2">
        <v>0.5</v>
      </c>
      <c r="B221" s="2">
        <v>0.75</v>
      </c>
      <c r="C221" s="2">
        <v>13</v>
      </c>
      <c r="D221" s="2">
        <v>0.5</v>
      </c>
      <c r="E221" s="2"/>
      <c r="P221" s="2">
        <v>0.5</v>
      </c>
      <c r="Q221" s="2">
        <v>0.8</v>
      </c>
      <c r="AF221" s="2">
        <v>20</v>
      </c>
    </row>
    <row r="222" spans="1:32" x14ac:dyDescent="0.25">
      <c r="A222" s="2">
        <v>0.6</v>
      </c>
      <c r="B222" s="2">
        <v>4</v>
      </c>
      <c r="C222" s="2">
        <v>13</v>
      </c>
      <c r="D222" s="2">
        <v>0.6</v>
      </c>
      <c r="E222" s="2"/>
      <c r="P222" s="2">
        <v>2</v>
      </c>
      <c r="Q222" s="2">
        <v>1</v>
      </c>
      <c r="AF222" s="2">
        <v>6</v>
      </c>
    </row>
    <row r="223" spans="1:32" x14ac:dyDescent="0.25">
      <c r="A223" s="2">
        <v>0.3</v>
      </c>
      <c r="B223" s="2">
        <v>0.75</v>
      </c>
      <c r="C223" s="2">
        <v>7</v>
      </c>
      <c r="D223" s="2">
        <v>0.3</v>
      </c>
      <c r="E223" s="2"/>
      <c r="P223" s="2">
        <v>1.5</v>
      </c>
      <c r="Q223" s="2">
        <v>1</v>
      </c>
      <c r="AF223" s="2">
        <v>5</v>
      </c>
    </row>
    <row r="224" spans="1:32" x14ac:dyDescent="0.25">
      <c r="A224" s="2">
        <v>0.15</v>
      </c>
      <c r="B224" s="2">
        <v>1</v>
      </c>
      <c r="C224" s="2">
        <v>7</v>
      </c>
      <c r="D224" s="2">
        <v>0.15</v>
      </c>
      <c r="E224" s="2"/>
      <c r="P224" s="2">
        <v>2</v>
      </c>
      <c r="Q224" s="2">
        <v>1</v>
      </c>
      <c r="AF224" s="2">
        <v>16</v>
      </c>
    </row>
    <row r="225" spans="1:32" x14ac:dyDescent="0.25">
      <c r="A225" s="2">
        <v>0.15</v>
      </c>
      <c r="B225" s="2">
        <v>0.5</v>
      </c>
      <c r="C225" s="2">
        <v>7</v>
      </c>
      <c r="D225" s="2">
        <v>0.15</v>
      </c>
      <c r="E225" s="2"/>
      <c r="P225" s="2">
        <v>2</v>
      </c>
      <c r="Q225" s="2">
        <v>1</v>
      </c>
      <c r="AF225" s="2">
        <v>12.5</v>
      </c>
    </row>
    <row r="226" spans="1:32" x14ac:dyDescent="0.25">
      <c r="A226" s="2">
        <v>0.15</v>
      </c>
      <c r="B226" s="2">
        <v>0.5</v>
      </c>
      <c r="C226" s="2">
        <v>15</v>
      </c>
      <c r="D226" s="2">
        <v>0.15</v>
      </c>
      <c r="E226" s="2"/>
      <c r="P226" s="2">
        <v>5</v>
      </c>
      <c r="Q226" s="2">
        <v>1.5</v>
      </c>
      <c r="AF226" s="2">
        <v>20</v>
      </c>
    </row>
    <row r="227" spans="1:32" x14ac:dyDescent="0.25">
      <c r="A227" s="2">
        <v>0.25</v>
      </c>
      <c r="B227" s="2">
        <v>1</v>
      </c>
      <c r="C227" s="2">
        <v>15</v>
      </c>
      <c r="D227" s="2">
        <v>0.25</v>
      </c>
      <c r="E227" s="2"/>
      <c r="P227" s="2">
        <v>2</v>
      </c>
      <c r="Q227" s="2">
        <v>1</v>
      </c>
      <c r="AF227" s="2">
        <v>12.5</v>
      </c>
    </row>
    <row r="228" spans="1:32" x14ac:dyDescent="0.25">
      <c r="A228" s="2">
        <v>0.75</v>
      </c>
      <c r="B228" s="2">
        <v>0.5</v>
      </c>
      <c r="C228" s="2">
        <v>15</v>
      </c>
      <c r="D228" s="2">
        <v>0.75</v>
      </c>
      <c r="E228" s="2"/>
      <c r="P228" s="2">
        <v>6</v>
      </c>
      <c r="Q228" s="2">
        <v>2</v>
      </c>
      <c r="AF228" s="2">
        <v>7</v>
      </c>
    </row>
    <row r="229" spans="1:32" x14ac:dyDescent="0.25">
      <c r="A229" s="2">
        <v>0.3</v>
      </c>
      <c r="B229" s="2">
        <v>0.5</v>
      </c>
      <c r="C229" s="2">
        <v>10</v>
      </c>
      <c r="D229" s="2">
        <v>0.3</v>
      </c>
      <c r="E229" s="2"/>
      <c r="P229" s="2">
        <v>2</v>
      </c>
      <c r="Q229" s="2">
        <v>3</v>
      </c>
      <c r="AF229" s="2">
        <v>2.5</v>
      </c>
    </row>
    <row r="230" spans="1:32" x14ac:dyDescent="0.25">
      <c r="A230" s="2">
        <v>0.15</v>
      </c>
      <c r="B230" s="2">
        <v>0.5</v>
      </c>
      <c r="C230" s="2">
        <v>20</v>
      </c>
      <c r="D230" s="2">
        <v>0.15</v>
      </c>
      <c r="E230" s="2"/>
      <c r="P230" s="2">
        <v>2</v>
      </c>
      <c r="Q230" s="2">
        <v>2.5</v>
      </c>
      <c r="AF230" s="2">
        <v>12.5</v>
      </c>
    </row>
    <row r="231" spans="1:32" x14ac:dyDescent="0.25">
      <c r="A231" s="2">
        <v>0.5</v>
      </c>
      <c r="B231" s="2">
        <v>1</v>
      </c>
      <c r="C231" s="2">
        <v>8</v>
      </c>
      <c r="D231" s="2">
        <v>0.5</v>
      </c>
      <c r="E231" s="2"/>
      <c r="P231" s="2">
        <v>1</v>
      </c>
      <c r="Q231" s="2">
        <v>3</v>
      </c>
      <c r="AF231" s="2">
        <v>7</v>
      </c>
    </row>
    <row r="232" spans="1:32" x14ac:dyDescent="0.25">
      <c r="A232" s="2">
        <v>0.5</v>
      </c>
      <c r="B232" s="2">
        <v>0.5</v>
      </c>
      <c r="C232" s="2">
        <v>16</v>
      </c>
      <c r="D232" s="2">
        <v>0.5</v>
      </c>
      <c r="E232" s="2"/>
      <c r="P232" s="2">
        <v>1.5</v>
      </c>
      <c r="Q232" s="2">
        <v>4</v>
      </c>
      <c r="AF232" s="2">
        <v>3</v>
      </c>
    </row>
    <row r="233" spans="1:32" x14ac:dyDescent="0.25">
      <c r="A233" s="2">
        <v>0.6</v>
      </c>
      <c r="B233" s="2">
        <v>0.5</v>
      </c>
      <c r="C233" s="2">
        <v>5</v>
      </c>
      <c r="D233" s="2">
        <v>0.6</v>
      </c>
      <c r="E233" s="2"/>
      <c r="P233" s="2">
        <v>1.5</v>
      </c>
      <c r="Q233" s="2">
        <v>1</v>
      </c>
      <c r="AF233" s="2">
        <v>9</v>
      </c>
    </row>
    <row r="234" spans="1:32" x14ac:dyDescent="0.25">
      <c r="A234" s="2">
        <v>0.6</v>
      </c>
      <c r="B234" s="2">
        <v>0.5</v>
      </c>
      <c r="C234" s="2">
        <v>8</v>
      </c>
      <c r="D234" s="2">
        <v>0.6</v>
      </c>
      <c r="E234" s="2"/>
      <c r="P234" s="2">
        <v>35</v>
      </c>
      <c r="Q234" s="2">
        <v>0.5</v>
      </c>
      <c r="AF234" s="2">
        <v>15</v>
      </c>
    </row>
    <row r="235" spans="1:32" x14ac:dyDescent="0.25">
      <c r="A235" s="2">
        <v>0.4</v>
      </c>
      <c r="B235" s="2">
        <v>0.25</v>
      </c>
      <c r="C235" s="2">
        <v>55</v>
      </c>
      <c r="D235" s="2">
        <v>0.4</v>
      </c>
      <c r="E235" s="2"/>
      <c r="P235" s="2">
        <v>3</v>
      </c>
      <c r="Q235" s="2">
        <v>0.3</v>
      </c>
      <c r="AF235" s="2">
        <v>8</v>
      </c>
    </row>
    <row r="236" spans="1:32" x14ac:dyDescent="0.25">
      <c r="A236" s="2">
        <v>0.2</v>
      </c>
      <c r="B236" s="2">
        <v>0.25</v>
      </c>
      <c r="C236" s="2">
        <v>50</v>
      </c>
      <c r="D236" s="2">
        <v>0.2</v>
      </c>
      <c r="E236" s="2"/>
      <c r="P236" s="2">
        <v>35</v>
      </c>
      <c r="Q236" s="2">
        <v>1.4</v>
      </c>
      <c r="AF236" s="2">
        <v>5</v>
      </c>
    </row>
    <row r="237" spans="1:32" x14ac:dyDescent="0.25">
      <c r="A237" s="2">
        <v>0.5</v>
      </c>
      <c r="B237" s="2">
        <v>0.25</v>
      </c>
      <c r="C237" s="2">
        <v>35</v>
      </c>
      <c r="D237" s="2">
        <v>0.5</v>
      </c>
      <c r="E237" s="2"/>
      <c r="P237" s="2">
        <v>15</v>
      </c>
      <c r="Q237" s="2">
        <v>1.1000000000000001</v>
      </c>
      <c r="AF237" s="2">
        <v>14</v>
      </c>
    </row>
    <row r="238" spans="1:32" x14ac:dyDescent="0.25">
      <c r="A238" s="2">
        <v>1</v>
      </c>
      <c r="B238" s="2">
        <v>2</v>
      </c>
      <c r="C238" s="2">
        <v>55</v>
      </c>
      <c r="D238" s="2">
        <v>1</v>
      </c>
      <c r="E238" s="2"/>
      <c r="P238" s="2">
        <v>5</v>
      </c>
      <c r="Q238" s="2">
        <v>0.4</v>
      </c>
      <c r="AF238" s="2">
        <v>6</v>
      </c>
    </row>
    <row r="239" spans="1:32" x14ac:dyDescent="0.25">
      <c r="A239" s="2">
        <v>0.8</v>
      </c>
      <c r="B239" s="2">
        <v>2</v>
      </c>
      <c r="C239" s="2">
        <v>20</v>
      </c>
      <c r="D239" s="2">
        <v>0.8</v>
      </c>
      <c r="E239" s="2"/>
      <c r="P239" s="2">
        <v>5</v>
      </c>
      <c r="Q239" s="2">
        <v>0.4</v>
      </c>
      <c r="AF239" s="2">
        <v>12.5</v>
      </c>
    </row>
    <row r="240" spans="1:32" x14ac:dyDescent="0.25">
      <c r="A240" s="2">
        <v>0.25</v>
      </c>
      <c r="B240" s="2">
        <v>0.5</v>
      </c>
      <c r="C240" s="2">
        <v>40</v>
      </c>
      <c r="D240" s="2">
        <v>0.25</v>
      </c>
      <c r="E240" s="2"/>
      <c r="P240" s="2">
        <v>5</v>
      </c>
      <c r="Q240" s="2">
        <v>1</v>
      </c>
      <c r="AF240" s="2">
        <v>4</v>
      </c>
    </row>
    <row r="241" spans="1:32" x14ac:dyDescent="0.25">
      <c r="A241" s="2">
        <v>0.6</v>
      </c>
      <c r="B241" s="2">
        <v>1</v>
      </c>
      <c r="C241" s="2">
        <v>40</v>
      </c>
      <c r="D241" s="2">
        <v>0.6</v>
      </c>
      <c r="E241" s="2"/>
      <c r="P241" s="2">
        <v>5</v>
      </c>
      <c r="Q241" s="2">
        <v>2.5</v>
      </c>
      <c r="AF241" s="2">
        <v>2.5</v>
      </c>
    </row>
    <row r="242" spans="1:32" x14ac:dyDescent="0.25">
      <c r="A242" s="2">
        <v>1.2</v>
      </c>
      <c r="B242" s="2">
        <v>15</v>
      </c>
      <c r="C242" s="2">
        <v>50</v>
      </c>
      <c r="D242" s="2">
        <v>1.2</v>
      </c>
      <c r="E242" s="2"/>
      <c r="P242" s="2">
        <v>0.2</v>
      </c>
      <c r="Q242" s="2">
        <v>10</v>
      </c>
      <c r="AF242" s="2">
        <v>0.5</v>
      </c>
    </row>
    <row r="243" spans="1:32" x14ac:dyDescent="0.25">
      <c r="A243" s="2">
        <v>1.3</v>
      </c>
      <c r="B243" s="2">
        <v>35</v>
      </c>
      <c r="C243" s="2">
        <v>10</v>
      </c>
      <c r="D243" s="2">
        <v>1.3</v>
      </c>
      <c r="E243" s="2"/>
      <c r="P243" s="2">
        <v>0.5</v>
      </c>
      <c r="Q243" s="2">
        <v>3</v>
      </c>
      <c r="AF243" s="2">
        <v>7.5</v>
      </c>
    </row>
    <row r="244" spans="1:32" x14ac:dyDescent="0.25">
      <c r="A244" s="2">
        <v>0.25</v>
      </c>
      <c r="B244" s="2">
        <v>25</v>
      </c>
      <c r="C244" s="2">
        <v>22.5</v>
      </c>
      <c r="D244" s="2">
        <v>0.25</v>
      </c>
      <c r="E244" s="2"/>
      <c r="P244" s="2">
        <v>1.25</v>
      </c>
      <c r="Q244" s="2">
        <v>0.4</v>
      </c>
      <c r="AF244" s="2">
        <v>20</v>
      </c>
    </row>
    <row r="245" spans="1:32" x14ac:dyDescent="0.25">
      <c r="A245" s="2">
        <v>0.25</v>
      </c>
      <c r="B245" s="2">
        <v>5</v>
      </c>
      <c r="C245" s="2">
        <v>60</v>
      </c>
      <c r="D245" s="2">
        <v>0.25</v>
      </c>
      <c r="E245" s="2"/>
      <c r="P245" s="2">
        <v>1.25</v>
      </c>
      <c r="Q245" s="2">
        <v>0.25</v>
      </c>
      <c r="AF245" s="2">
        <v>1.5</v>
      </c>
    </row>
    <row r="246" spans="1:32" x14ac:dyDescent="0.25">
      <c r="A246" s="2">
        <v>0.1</v>
      </c>
      <c r="B246" s="2">
        <v>5</v>
      </c>
      <c r="C246" s="2">
        <v>60</v>
      </c>
      <c r="D246" s="2">
        <v>0.1</v>
      </c>
      <c r="E246" s="2"/>
      <c r="P246" s="2">
        <v>0.25</v>
      </c>
      <c r="Q246" s="2">
        <v>0.5</v>
      </c>
      <c r="AF246" s="2">
        <v>10</v>
      </c>
    </row>
    <row r="247" spans="1:32" x14ac:dyDescent="0.25">
      <c r="A247" s="2">
        <v>0.1</v>
      </c>
      <c r="B247" s="2">
        <v>5</v>
      </c>
      <c r="C247" s="2">
        <v>8</v>
      </c>
      <c r="D247" s="2">
        <v>0.1</v>
      </c>
      <c r="E247" s="2"/>
      <c r="P247" s="2">
        <v>0.25</v>
      </c>
      <c r="Q247" s="2">
        <v>0.75</v>
      </c>
      <c r="AF247" s="2">
        <v>7</v>
      </c>
    </row>
    <row r="248" spans="1:32" x14ac:dyDescent="0.25">
      <c r="A248" s="2">
        <v>0.8</v>
      </c>
      <c r="B248" s="2">
        <v>30</v>
      </c>
      <c r="C248" s="2">
        <v>2.5</v>
      </c>
      <c r="D248" s="2">
        <v>0.8</v>
      </c>
      <c r="E248" s="2"/>
      <c r="P248" s="2">
        <v>1.5</v>
      </c>
      <c r="Q248" s="2">
        <v>1</v>
      </c>
      <c r="AF248" s="2">
        <v>2.5</v>
      </c>
    </row>
    <row r="249" spans="1:32" x14ac:dyDescent="0.25">
      <c r="A249" s="2">
        <v>0.8</v>
      </c>
      <c r="B249" s="2">
        <v>5</v>
      </c>
      <c r="C249" s="2">
        <v>35</v>
      </c>
      <c r="D249" s="2">
        <v>0.8</v>
      </c>
      <c r="E249" s="2"/>
      <c r="P249" s="2">
        <v>1.5</v>
      </c>
      <c r="Q249" s="2">
        <v>1.75</v>
      </c>
      <c r="AF249" s="2">
        <v>10</v>
      </c>
    </row>
    <row r="250" spans="1:32" x14ac:dyDescent="0.25">
      <c r="A250" s="2">
        <v>0.5</v>
      </c>
      <c r="B250" s="2">
        <v>5</v>
      </c>
      <c r="C250" s="2">
        <v>15</v>
      </c>
      <c r="D250" s="2">
        <v>0.5</v>
      </c>
      <c r="E250" s="2"/>
      <c r="P250" s="2">
        <v>0.25</v>
      </c>
      <c r="Q250" s="2">
        <v>0.6</v>
      </c>
      <c r="AF250" s="2">
        <v>1</v>
      </c>
    </row>
    <row r="251" spans="1:32" x14ac:dyDescent="0.25">
      <c r="A251" s="2">
        <v>1.2</v>
      </c>
      <c r="B251" s="2">
        <v>5</v>
      </c>
      <c r="C251" s="2">
        <v>30</v>
      </c>
      <c r="D251" s="2">
        <v>1.2</v>
      </c>
      <c r="E251" s="2"/>
      <c r="P251" s="2">
        <v>0.25</v>
      </c>
      <c r="Q251" s="2">
        <v>1.8</v>
      </c>
      <c r="AF251" s="2">
        <v>1</v>
      </c>
    </row>
    <row r="252" spans="1:32" x14ac:dyDescent="0.25">
      <c r="A252" s="2">
        <v>1.25</v>
      </c>
      <c r="B252" s="2">
        <v>5</v>
      </c>
      <c r="C252" s="2">
        <v>30</v>
      </c>
      <c r="D252" s="2">
        <v>1.25</v>
      </c>
      <c r="E252" s="2"/>
      <c r="P252" s="2">
        <v>0.25</v>
      </c>
      <c r="Q252" s="2">
        <v>1.8</v>
      </c>
      <c r="AF252" s="2">
        <v>8</v>
      </c>
    </row>
    <row r="253" spans="1:32" x14ac:dyDescent="0.25">
      <c r="A253" s="2">
        <v>0.15</v>
      </c>
      <c r="B253" s="2">
        <v>5</v>
      </c>
      <c r="C253" s="2">
        <v>8</v>
      </c>
      <c r="D253" s="2">
        <v>0.15</v>
      </c>
      <c r="E253" s="2"/>
      <c r="P253" s="2">
        <v>0.25</v>
      </c>
      <c r="Q253" s="2">
        <v>0.6</v>
      </c>
      <c r="AF253" s="2">
        <v>2</v>
      </c>
    </row>
    <row r="254" spans="1:32" x14ac:dyDescent="0.25">
      <c r="A254" s="2">
        <v>0.15</v>
      </c>
      <c r="B254" s="2">
        <v>5</v>
      </c>
      <c r="C254" s="2">
        <v>5</v>
      </c>
      <c r="D254" s="2">
        <v>0.15</v>
      </c>
      <c r="E254" s="2"/>
      <c r="P254" s="2">
        <v>0.5</v>
      </c>
      <c r="Q254" s="2">
        <v>5</v>
      </c>
      <c r="AF254" s="2">
        <v>2</v>
      </c>
    </row>
    <row r="255" spans="1:32" x14ac:dyDescent="0.25">
      <c r="A255" s="2">
        <v>0.1</v>
      </c>
      <c r="B255" s="2">
        <v>25</v>
      </c>
      <c r="C255" s="2">
        <v>8</v>
      </c>
      <c r="D255" s="2">
        <v>0.1</v>
      </c>
      <c r="E255" s="2"/>
      <c r="P255" s="2">
        <v>0.1</v>
      </c>
      <c r="Q255" s="2">
        <v>3</v>
      </c>
      <c r="AF255" s="2">
        <v>7</v>
      </c>
    </row>
    <row r="256" spans="1:32" x14ac:dyDescent="0.25">
      <c r="A256" s="2">
        <v>0.4</v>
      </c>
      <c r="B256" s="2">
        <v>10</v>
      </c>
      <c r="C256" s="2">
        <v>14</v>
      </c>
      <c r="D256" s="2">
        <v>0.4</v>
      </c>
      <c r="E256" s="2"/>
      <c r="P256" s="2">
        <v>0.3</v>
      </c>
      <c r="Q256" s="2">
        <v>17</v>
      </c>
      <c r="AF256" s="2">
        <v>7</v>
      </c>
    </row>
    <row r="257" spans="1:32" x14ac:dyDescent="0.25">
      <c r="A257" s="2">
        <v>0.4</v>
      </c>
      <c r="B257" s="2">
        <v>35</v>
      </c>
      <c r="C257" s="2">
        <v>36</v>
      </c>
      <c r="D257" s="2">
        <v>0.4</v>
      </c>
      <c r="E257" s="2"/>
      <c r="P257" s="2">
        <v>0.25</v>
      </c>
      <c r="Q257" s="2">
        <v>40</v>
      </c>
      <c r="AF257" s="2">
        <v>4</v>
      </c>
    </row>
    <row r="258" spans="1:32" x14ac:dyDescent="0.25">
      <c r="A258" s="2">
        <v>0.5</v>
      </c>
      <c r="B258" s="2">
        <v>35</v>
      </c>
      <c r="C258" s="2">
        <v>15</v>
      </c>
      <c r="D258" s="2">
        <v>0.5</v>
      </c>
      <c r="E258" s="2"/>
      <c r="P258" s="2">
        <v>0.25</v>
      </c>
      <c r="Q258" s="2">
        <v>17.5</v>
      </c>
      <c r="AF258" s="2">
        <v>7</v>
      </c>
    </row>
    <row r="259" spans="1:32" x14ac:dyDescent="0.25">
      <c r="A259" s="2">
        <v>0.25</v>
      </c>
      <c r="B259" s="2">
        <v>35</v>
      </c>
      <c r="C259" s="2">
        <v>12.5</v>
      </c>
      <c r="D259" s="2">
        <v>0.25</v>
      </c>
      <c r="E259" s="2"/>
      <c r="P259" s="2">
        <v>0.25</v>
      </c>
      <c r="Q259" s="2">
        <v>2</v>
      </c>
      <c r="AF259" s="2">
        <v>3</v>
      </c>
    </row>
    <row r="260" spans="1:32" x14ac:dyDescent="0.25">
      <c r="A260" s="2">
        <v>0.4</v>
      </c>
      <c r="B260" s="2">
        <v>25</v>
      </c>
      <c r="C260" s="2">
        <v>2.5</v>
      </c>
      <c r="D260" s="2">
        <v>0.4</v>
      </c>
      <c r="E260" s="2"/>
      <c r="P260" s="2">
        <v>0.5</v>
      </c>
      <c r="Q260" s="2">
        <v>2</v>
      </c>
      <c r="AF260" s="2">
        <v>6</v>
      </c>
    </row>
    <row r="261" spans="1:32" x14ac:dyDescent="0.25">
      <c r="A261" s="2">
        <v>0.1</v>
      </c>
      <c r="B261" s="2">
        <v>20</v>
      </c>
      <c r="C261" s="2">
        <v>13</v>
      </c>
      <c r="D261" s="2">
        <v>0.1</v>
      </c>
      <c r="E261" s="2"/>
      <c r="P261" s="2">
        <v>0.25</v>
      </c>
      <c r="Q261" s="2">
        <v>5</v>
      </c>
      <c r="AF261" s="2">
        <v>7</v>
      </c>
    </row>
    <row r="262" spans="1:32" x14ac:dyDescent="0.25">
      <c r="A262" s="2">
        <v>0.3</v>
      </c>
      <c r="B262" s="2">
        <v>12</v>
      </c>
      <c r="C262" s="2">
        <v>17</v>
      </c>
      <c r="D262" s="2">
        <v>0.3</v>
      </c>
      <c r="E262" s="2"/>
      <c r="P262" s="2">
        <v>0.2</v>
      </c>
      <c r="Q262" s="2">
        <v>5</v>
      </c>
      <c r="AF262" s="2">
        <v>4</v>
      </c>
    </row>
    <row r="263" spans="1:32" x14ac:dyDescent="0.25">
      <c r="A263" s="2">
        <v>0.25</v>
      </c>
      <c r="B263" s="2">
        <v>3</v>
      </c>
      <c r="C263" s="2">
        <v>7.5</v>
      </c>
      <c r="D263" s="2">
        <v>0.25</v>
      </c>
      <c r="E263" s="2"/>
      <c r="P263" s="2">
        <v>0.2</v>
      </c>
      <c r="Q263" s="2">
        <v>3</v>
      </c>
      <c r="AF263" s="2">
        <v>8</v>
      </c>
    </row>
    <row r="264" spans="1:32" x14ac:dyDescent="0.25">
      <c r="A264" s="2">
        <v>0.25</v>
      </c>
      <c r="B264" s="2">
        <v>3</v>
      </c>
      <c r="C264" s="2">
        <v>7.5</v>
      </c>
      <c r="D264" s="2">
        <v>0.25</v>
      </c>
      <c r="E264" s="2"/>
      <c r="P264" s="2">
        <v>0.25</v>
      </c>
      <c r="Q264" s="2">
        <v>2</v>
      </c>
      <c r="AF264" s="2">
        <v>2</v>
      </c>
    </row>
    <row r="265" spans="1:32" x14ac:dyDescent="0.25">
      <c r="A265" s="2">
        <v>0.25</v>
      </c>
      <c r="B265" s="2">
        <v>6</v>
      </c>
      <c r="C265" s="2">
        <v>10</v>
      </c>
      <c r="D265" s="2">
        <v>0.25</v>
      </c>
      <c r="E265" s="2"/>
      <c r="P265" s="2">
        <v>0.75</v>
      </c>
      <c r="Q265" s="2">
        <v>2</v>
      </c>
      <c r="AF265" s="2">
        <v>4</v>
      </c>
    </row>
    <row r="266" spans="1:32" x14ac:dyDescent="0.25">
      <c r="A266" s="2">
        <v>0.25</v>
      </c>
      <c r="B266" s="2">
        <v>1.5</v>
      </c>
      <c r="C266" s="2">
        <v>10</v>
      </c>
      <c r="D266" s="2">
        <v>0.25</v>
      </c>
      <c r="E266" s="2"/>
      <c r="P266" s="2">
        <v>0.2</v>
      </c>
      <c r="Q266" s="2">
        <v>3</v>
      </c>
      <c r="AF266" s="2">
        <v>4.5</v>
      </c>
    </row>
    <row r="267" spans="1:32" x14ac:dyDescent="0.25">
      <c r="A267" s="2">
        <v>0.25</v>
      </c>
      <c r="B267" s="2">
        <v>15</v>
      </c>
      <c r="C267" s="2">
        <v>10</v>
      </c>
      <c r="D267" s="2">
        <v>0.25</v>
      </c>
      <c r="E267" s="2"/>
      <c r="P267" s="2">
        <v>0.25</v>
      </c>
      <c r="Q267" s="2">
        <v>5</v>
      </c>
      <c r="AF267" s="2">
        <v>2</v>
      </c>
    </row>
    <row r="268" spans="1:32" x14ac:dyDescent="0.25">
      <c r="A268" s="2">
        <v>0.15</v>
      </c>
      <c r="B268" s="2">
        <v>3</v>
      </c>
      <c r="C268" s="2">
        <v>20</v>
      </c>
      <c r="D268" s="2">
        <v>0.15</v>
      </c>
      <c r="E268" s="2"/>
      <c r="P268" s="2">
        <v>0.4</v>
      </c>
      <c r="Q268" s="2">
        <v>2</v>
      </c>
      <c r="AF268" s="2">
        <v>1</v>
      </c>
    </row>
    <row r="269" spans="1:32" x14ac:dyDescent="0.25">
      <c r="A269" s="2">
        <v>1.1000000000000001</v>
      </c>
      <c r="B269" s="2">
        <v>8</v>
      </c>
      <c r="C269" s="2">
        <v>30</v>
      </c>
      <c r="D269" s="2">
        <v>1.1000000000000001</v>
      </c>
      <c r="E269" s="2"/>
      <c r="P269" s="2">
        <v>0.25</v>
      </c>
      <c r="Q269" s="2">
        <v>2</v>
      </c>
      <c r="AF269" s="2">
        <v>4</v>
      </c>
    </row>
    <row r="270" spans="1:32" x14ac:dyDescent="0.25">
      <c r="A270" s="2">
        <v>0.2</v>
      </c>
      <c r="B270" s="2">
        <v>10</v>
      </c>
      <c r="C270" s="2">
        <v>35</v>
      </c>
      <c r="D270" s="2">
        <v>0.2</v>
      </c>
      <c r="E270" s="2"/>
      <c r="P270" s="2">
        <v>0.25</v>
      </c>
      <c r="Q270" s="2">
        <v>4</v>
      </c>
      <c r="AF270" s="2">
        <v>1</v>
      </c>
    </row>
    <row r="271" spans="1:32" x14ac:dyDescent="0.25">
      <c r="A271" s="2">
        <v>0.5</v>
      </c>
      <c r="B271" s="2">
        <v>10</v>
      </c>
      <c r="C271" s="2">
        <v>40</v>
      </c>
      <c r="D271" s="2">
        <v>0.5</v>
      </c>
      <c r="E271" s="2"/>
      <c r="P271" s="2">
        <v>0.1</v>
      </c>
      <c r="Q271" s="2">
        <v>6</v>
      </c>
      <c r="AF271" s="2">
        <v>3</v>
      </c>
    </row>
    <row r="272" spans="1:32" x14ac:dyDescent="0.25">
      <c r="A272" s="2">
        <v>1</v>
      </c>
      <c r="B272" s="2">
        <v>10</v>
      </c>
      <c r="C272" s="2">
        <v>35</v>
      </c>
      <c r="D272" s="2">
        <v>1</v>
      </c>
      <c r="E272" s="2"/>
      <c r="P272" s="2">
        <v>0.2</v>
      </c>
      <c r="Q272" s="2">
        <v>7.5</v>
      </c>
      <c r="AF272" s="2">
        <v>2</v>
      </c>
    </row>
    <row r="273" spans="1:32" x14ac:dyDescent="0.25">
      <c r="A273" s="2">
        <v>1.25</v>
      </c>
      <c r="B273" s="2">
        <v>10</v>
      </c>
      <c r="C273" s="2">
        <v>35</v>
      </c>
      <c r="D273" s="2">
        <v>1.25</v>
      </c>
      <c r="E273" s="2"/>
      <c r="P273" s="2">
        <v>0.25</v>
      </c>
      <c r="Q273" s="2">
        <v>3</v>
      </c>
      <c r="AF273" s="2">
        <v>5</v>
      </c>
    </row>
    <row r="274" spans="1:32" x14ac:dyDescent="0.25">
      <c r="A274" s="2">
        <v>0.25</v>
      </c>
      <c r="B274" s="2">
        <v>5</v>
      </c>
      <c r="C274" s="2">
        <v>20</v>
      </c>
      <c r="D274" s="2">
        <v>0.25</v>
      </c>
      <c r="E274" s="2"/>
      <c r="P274" s="2">
        <v>0.2</v>
      </c>
      <c r="Q274" s="2">
        <v>4</v>
      </c>
      <c r="AF274" s="2">
        <v>2</v>
      </c>
    </row>
    <row r="275" spans="1:32" x14ac:dyDescent="0.25">
      <c r="A275" s="2">
        <v>1.5</v>
      </c>
      <c r="B275" s="2">
        <v>3</v>
      </c>
      <c r="C275" s="2">
        <v>15</v>
      </c>
      <c r="D275" s="2">
        <v>1.5</v>
      </c>
      <c r="E275" s="2"/>
      <c r="P275" s="2">
        <v>0.2</v>
      </c>
      <c r="Q275" s="2">
        <v>7</v>
      </c>
      <c r="AF275" s="2">
        <v>2</v>
      </c>
    </row>
    <row r="276" spans="1:32" x14ac:dyDescent="0.25">
      <c r="A276" s="2">
        <v>1.25</v>
      </c>
      <c r="B276" s="2">
        <v>5</v>
      </c>
      <c r="C276" s="2">
        <v>10</v>
      </c>
      <c r="D276" s="2">
        <v>1.25</v>
      </c>
      <c r="E276" s="2"/>
      <c r="P276" s="2">
        <v>0.2</v>
      </c>
      <c r="Q276" s="2">
        <v>3.75</v>
      </c>
      <c r="AF276" s="2">
        <v>0.5</v>
      </c>
    </row>
    <row r="277" spans="1:32" x14ac:dyDescent="0.25">
      <c r="A277" s="2">
        <v>0.8</v>
      </c>
      <c r="B277" s="2">
        <v>7</v>
      </c>
      <c r="C277" s="2">
        <v>5</v>
      </c>
      <c r="D277" s="2">
        <v>0.8</v>
      </c>
      <c r="E277" s="2"/>
      <c r="P277" s="2">
        <v>0.2</v>
      </c>
      <c r="Q277" s="2">
        <v>36.5</v>
      </c>
      <c r="AF277" s="2">
        <v>2</v>
      </c>
    </row>
    <row r="278" spans="1:32" x14ac:dyDescent="0.25">
      <c r="A278" s="2">
        <v>0.2</v>
      </c>
      <c r="B278" s="2">
        <v>25</v>
      </c>
      <c r="C278" s="2">
        <v>8</v>
      </c>
      <c r="D278" s="2">
        <v>0.2</v>
      </c>
      <c r="E278" s="2"/>
      <c r="P278" s="2">
        <v>0.2</v>
      </c>
      <c r="Q278" s="2">
        <v>5</v>
      </c>
      <c r="AF278" s="2">
        <v>4</v>
      </c>
    </row>
    <row r="279" spans="1:32" x14ac:dyDescent="0.25">
      <c r="A279" s="2">
        <v>0.2</v>
      </c>
      <c r="B279" s="2">
        <v>4.5</v>
      </c>
      <c r="C279" s="2">
        <v>6</v>
      </c>
      <c r="D279" s="2">
        <v>0.2</v>
      </c>
      <c r="E279" s="2"/>
      <c r="P279" s="2">
        <v>0.75</v>
      </c>
      <c r="Q279" s="2">
        <v>11.25</v>
      </c>
      <c r="AF279" s="2">
        <v>2</v>
      </c>
    </row>
    <row r="280" spans="1:32" x14ac:dyDescent="0.25">
      <c r="A280" s="2">
        <v>0.2</v>
      </c>
      <c r="B280" s="2">
        <v>3.5</v>
      </c>
      <c r="C280" s="2">
        <v>6</v>
      </c>
      <c r="D280" s="2">
        <v>0.2</v>
      </c>
      <c r="E280" s="2"/>
      <c r="P280" s="2">
        <v>0.2</v>
      </c>
      <c r="Q280" s="2">
        <v>5</v>
      </c>
      <c r="AF280" s="2">
        <v>2</v>
      </c>
    </row>
    <row r="281" spans="1:32" x14ac:dyDescent="0.25">
      <c r="A281" s="2">
        <v>1</v>
      </c>
      <c r="B281" s="2">
        <v>1.75</v>
      </c>
      <c r="C281" s="2">
        <v>12</v>
      </c>
      <c r="D281" s="2">
        <v>1</v>
      </c>
      <c r="E281" s="2"/>
      <c r="P281" s="2">
        <v>0.25</v>
      </c>
      <c r="Q281" s="2">
        <v>0.4</v>
      </c>
      <c r="AF281" s="2">
        <v>3</v>
      </c>
    </row>
    <row r="282" spans="1:32" x14ac:dyDescent="0.25">
      <c r="A282" s="2">
        <v>0.6</v>
      </c>
      <c r="B282" s="2">
        <v>1.7</v>
      </c>
      <c r="C282" s="2">
        <v>5.5</v>
      </c>
      <c r="D282" s="2">
        <v>0.6</v>
      </c>
      <c r="E282" s="2"/>
      <c r="P282" s="2">
        <v>0.25</v>
      </c>
      <c r="Q282" s="2">
        <v>2</v>
      </c>
      <c r="AF282" s="2">
        <v>3</v>
      </c>
    </row>
    <row r="283" spans="1:32" x14ac:dyDescent="0.25">
      <c r="A283" s="2">
        <v>1</v>
      </c>
      <c r="B283" s="2">
        <v>1.7</v>
      </c>
      <c r="C283" s="2">
        <v>2</v>
      </c>
      <c r="D283" s="2">
        <v>1</v>
      </c>
      <c r="E283" s="2"/>
      <c r="P283" s="2">
        <v>0.25</v>
      </c>
      <c r="Q283" s="2">
        <v>1.75</v>
      </c>
      <c r="AF283" s="2">
        <v>1</v>
      </c>
    </row>
    <row r="284" spans="1:32" x14ac:dyDescent="0.25">
      <c r="A284" s="2">
        <v>0.2</v>
      </c>
      <c r="B284" s="2">
        <v>5</v>
      </c>
      <c r="C284" s="2">
        <v>2</v>
      </c>
      <c r="D284" s="2">
        <v>0.2</v>
      </c>
      <c r="E284" s="2"/>
      <c r="P284" s="2">
        <v>0.25</v>
      </c>
      <c r="Q284" s="2">
        <v>3.5</v>
      </c>
      <c r="AF284" s="2">
        <v>1</v>
      </c>
    </row>
    <row r="285" spans="1:32" x14ac:dyDescent="0.25">
      <c r="A285" s="2">
        <v>0.2</v>
      </c>
      <c r="B285" s="2">
        <v>1</v>
      </c>
      <c r="C285" s="2">
        <v>3</v>
      </c>
      <c r="D285" s="2">
        <v>0.2</v>
      </c>
      <c r="E285" s="2"/>
      <c r="P285" s="2">
        <v>0.25</v>
      </c>
      <c r="Q285" s="2">
        <v>3.5</v>
      </c>
      <c r="AF285" s="2">
        <v>1</v>
      </c>
    </row>
    <row r="286" spans="1:32" x14ac:dyDescent="0.25">
      <c r="A286" s="2">
        <v>1.5</v>
      </c>
      <c r="B286" s="2">
        <v>1</v>
      </c>
      <c r="C286" s="2">
        <v>5</v>
      </c>
      <c r="D286" s="2">
        <v>1.5</v>
      </c>
      <c r="E286" s="2"/>
      <c r="P286" s="2">
        <v>0.2</v>
      </c>
      <c r="Q286" s="2">
        <v>4</v>
      </c>
      <c r="AF286" s="2">
        <v>2</v>
      </c>
    </row>
    <row r="287" spans="1:32" x14ac:dyDescent="0.25">
      <c r="A287" s="2">
        <v>0.2</v>
      </c>
      <c r="B287" s="2">
        <v>3</v>
      </c>
      <c r="C287" s="2">
        <v>1.5</v>
      </c>
      <c r="D287" s="2">
        <v>0.2</v>
      </c>
      <c r="E287" s="2"/>
      <c r="P287" s="2">
        <v>0.2</v>
      </c>
      <c r="Q287" s="2">
        <v>1.5</v>
      </c>
      <c r="AF287" s="2">
        <v>0.5</v>
      </c>
    </row>
    <row r="288" spans="1:32" x14ac:dyDescent="0.25">
      <c r="A288" s="2">
        <v>1</v>
      </c>
      <c r="B288" s="2">
        <v>3</v>
      </c>
      <c r="C288" s="2">
        <v>2.5</v>
      </c>
      <c r="D288" s="2">
        <v>1</v>
      </c>
      <c r="E288" s="2"/>
      <c r="P288" s="2">
        <v>0.25</v>
      </c>
      <c r="Q288" s="2">
        <v>0.5</v>
      </c>
      <c r="AF288" s="2">
        <v>1.5</v>
      </c>
    </row>
    <row r="289" spans="1:32" x14ac:dyDescent="0.25">
      <c r="A289" s="2">
        <v>1.25</v>
      </c>
      <c r="B289" s="2">
        <v>4</v>
      </c>
      <c r="C289" s="2">
        <v>7.5</v>
      </c>
      <c r="D289" s="2">
        <v>1.25</v>
      </c>
      <c r="E289" s="2"/>
      <c r="P289" s="2">
        <v>0.3</v>
      </c>
      <c r="Q289" s="2">
        <v>1</v>
      </c>
      <c r="AF289" s="2">
        <v>1</v>
      </c>
    </row>
    <row r="290" spans="1:32" x14ac:dyDescent="0.25">
      <c r="A290" s="2">
        <v>1.25</v>
      </c>
      <c r="B290" s="2">
        <v>4</v>
      </c>
      <c r="C290" s="2">
        <v>2.5</v>
      </c>
      <c r="D290" s="2">
        <v>1.25</v>
      </c>
      <c r="E290" s="2"/>
      <c r="P290" s="2">
        <v>0.3</v>
      </c>
      <c r="Q290" s="2">
        <v>0.5</v>
      </c>
      <c r="AF290" s="2">
        <v>2</v>
      </c>
    </row>
    <row r="291" spans="1:32" x14ac:dyDescent="0.25">
      <c r="A291" s="2">
        <v>1</v>
      </c>
      <c r="B291" s="2">
        <v>4</v>
      </c>
      <c r="C291" s="2">
        <v>2.5</v>
      </c>
      <c r="D291" s="2">
        <v>1</v>
      </c>
      <c r="E291" s="2"/>
      <c r="P291" s="2">
        <v>0.3</v>
      </c>
      <c r="Q291" s="2">
        <v>1</v>
      </c>
      <c r="AF291" s="2">
        <v>0.75</v>
      </c>
    </row>
    <row r="292" spans="1:32" x14ac:dyDescent="0.25">
      <c r="A292" s="2">
        <v>1</v>
      </c>
      <c r="B292" s="2">
        <v>1.5</v>
      </c>
      <c r="C292" s="2">
        <v>12.5</v>
      </c>
      <c r="D292" s="2">
        <v>1</v>
      </c>
      <c r="E292" s="2"/>
      <c r="P292" s="2">
        <v>0.3</v>
      </c>
      <c r="Q292" s="2">
        <v>1</v>
      </c>
      <c r="AF292" s="2">
        <v>2.5</v>
      </c>
    </row>
    <row r="293" spans="1:32" x14ac:dyDescent="0.25">
      <c r="A293" s="2">
        <v>1</v>
      </c>
      <c r="B293" s="2">
        <v>1</v>
      </c>
      <c r="C293" s="2">
        <v>7.5</v>
      </c>
      <c r="D293" s="2">
        <v>1</v>
      </c>
      <c r="E293" s="2"/>
      <c r="P293" s="2">
        <v>0.5</v>
      </c>
      <c r="Q293" s="2">
        <v>0.5</v>
      </c>
      <c r="AF293" s="2">
        <v>3</v>
      </c>
    </row>
    <row r="294" spans="1:32" x14ac:dyDescent="0.25">
      <c r="A294" s="2">
        <v>1.25</v>
      </c>
      <c r="B294" s="2">
        <v>3</v>
      </c>
      <c r="C294" s="2">
        <v>5</v>
      </c>
      <c r="D294" s="2">
        <v>1.25</v>
      </c>
      <c r="E294" s="2"/>
      <c r="P294" s="2">
        <v>0.5</v>
      </c>
      <c r="Q294" s="2">
        <v>0.5</v>
      </c>
      <c r="AF294" s="2">
        <v>4</v>
      </c>
    </row>
    <row r="295" spans="1:32" x14ac:dyDescent="0.25">
      <c r="A295" s="2">
        <v>1.25</v>
      </c>
      <c r="B295" s="2">
        <v>3</v>
      </c>
      <c r="C295" s="2">
        <v>7.5</v>
      </c>
      <c r="D295" s="2">
        <v>1.25</v>
      </c>
      <c r="E295" s="2"/>
      <c r="P295" s="2">
        <v>0.2</v>
      </c>
      <c r="Q295" s="2">
        <v>0.5</v>
      </c>
      <c r="AF295" s="2">
        <v>3</v>
      </c>
    </row>
    <row r="296" spans="1:32" x14ac:dyDescent="0.25">
      <c r="A296" s="2">
        <v>4.25</v>
      </c>
      <c r="B296" s="2">
        <v>4</v>
      </c>
      <c r="C296" s="2">
        <v>2.5</v>
      </c>
      <c r="D296" s="2">
        <v>4.25</v>
      </c>
      <c r="E296" s="2"/>
      <c r="P296" s="2">
        <v>0.2</v>
      </c>
      <c r="Q296" s="2">
        <v>6</v>
      </c>
      <c r="AF296" s="2">
        <v>1.75</v>
      </c>
    </row>
    <row r="297" spans="1:32" x14ac:dyDescent="0.25">
      <c r="A297" s="2">
        <v>7</v>
      </c>
      <c r="B297" s="2">
        <v>2</v>
      </c>
      <c r="C297" s="2">
        <v>12.5</v>
      </c>
      <c r="D297" s="2">
        <v>7</v>
      </c>
      <c r="E297" s="2"/>
      <c r="P297" s="2">
        <v>0.1</v>
      </c>
      <c r="Q297" s="2">
        <v>0.75</v>
      </c>
      <c r="AF297" s="2">
        <v>1</v>
      </c>
    </row>
    <row r="298" spans="1:32" x14ac:dyDescent="0.25">
      <c r="A298" s="2">
        <v>6</v>
      </c>
      <c r="B298" s="2">
        <v>2</v>
      </c>
      <c r="C298" s="2">
        <v>5</v>
      </c>
      <c r="D298" s="2">
        <v>6</v>
      </c>
      <c r="E298" s="2"/>
      <c r="P298" s="2">
        <v>0.125</v>
      </c>
      <c r="Q298" s="2">
        <v>0.75</v>
      </c>
      <c r="AF298" s="2">
        <v>1.5</v>
      </c>
    </row>
    <row r="299" spans="1:32" x14ac:dyDescent="0.25">
      <c r="A299" s="2">
        <v>3.5</v>
      </c>
      <c r="B299" s="2">
        <v>0.5</v>
      </c>
      <c r="C299" s="2">
        <v>12.5</v>
      </c>
      <c r="D299" s="2">
        <v>3.5</v>
      </c>
      <c r="E299" s="2"/>
      <c r="P299" s="2">
        <v>0.125</v>
      </c>
      <c r="Q299" s="2">
        <v>4</v>
      </c>
      <c r="AF299" s="2">
        <v>2</v>
      </c>
    </row>
    <row r="300" spans="1:32" x14ac:dyDescent="0.25">
      <c r="A300" s="2">
        <v>4</v>
      </c>
      <c r="B300" s="2">
        <v>0.5</v>
      </c>
      <c r="C300" s="2">
        <v>20</v>
      </c>
      <c r="D300" s="2">
        <v>4</v>
      </c>
      <c r="E300" s="2"/>
      <c r="P300" s="2">
        <v>35</v>
      </c>
      <c r="Q300" s="2">
        <v>3</v>
      </c>
      <c r="AF300" s="2">
        <v>1.9</v>
      </c>
    </row>
    <row r="301" spans="1:32" x14ac:dyDescent="0.25">
      <c r="A301" s="2">
        <v>2.5</v>
      </c>
      <c r="B301" s="2">
        <v>3</v>
      </c>
      <c r="C301" s="2">
        <v>20</v>
      </c>
      <c r="D301" s="2">
        <v>2.5</v>
      </c>
      <c r="E301" s="2"/>
      <c r="P301" s="2">
        <v>35</v>
      </c>
      <c r="Q301" s="2">
        <v>0.5</v>
      </c>
      <c r="AF301" s="2">
        <v>0.75</v>
      </c>
    </row>
    <row r="302" spans="1:32" x14ac:dyDescent="0.25">
      <c r="A302" s="2">
        <v>3</v>
      </c>
      <c r="B302" s="2">
        <v>1.5</v>
      </c>
      <c r="C302" s="2">
        <v>22.5</v>
      </c>
      <c r="D302" s="2">
        <v>3</v>
      </c>
      <c r="E302" s="2"/>
      <c r="P302" s="2">
        <v>35</v>
      </c>
      <c r="Q302" s="2">
        <v>1</v>
      </c>
      <c r="AF302" s="2">
        <v>0.75</v>
      </c>
    </row>
    <row r="303" spans="1:32" x14ac:dyDescent="0.25">
      <c r="A303" s="2">
        <v>3</v>
      </c>
      <c r="B303" s="2">
        <v>0.75</v>
      </c>
      <c r="C303" s="2">
        <v>7.5</v>
      </c>
      <c r="D303" s="2">
        <v>3</v>
      </c>
      <c r="E303" s="2"/>
      <c r="P303" s="2">
        <v>37</v>
      </c>
      <c r="Q303" s="2">
        <v>1.25</v>
      </c>
      <c r="AF303" s="2">
        <v>0.5</v>
      </c>
    </row>
    <row r="304" spans="1:32" x14ac:dyDescent="0.25">
      <c r="A304" s="2">
        <v>3</v>
      </c>
      <c r="B304" s="2">
        <v>1</v>
      </c>
      <c r="C304" s="2">
        <v>10</v>
      </c>
      <c r="D304" s="2">
        <v>3</v>
      </c>
      <c r="E304" s="2"/>
      <c r="P304" s="2">
        <v>25</v>
      </c>
      <c r="Q304" s="2">
        <v>1.25</v>
      </c>
      <c r="AF304" s="2">
        <v>1.3</v>
      </c>
    </row>
    <row r="305" spans="1:32" x14ac:dyDescent="0.25">
      <c r="A305" s="2">
        <v>3</v>
      </c>
      <c r="B305" s="2">
        <v>0.25</v>
      </c>
      <c r="C305" s="2">
        <v>10</v>
      </c>
      <c r="D305" s="2">
        <v>3</v>
      </c>
      <c r="E305" s="2"/>
      <c r="P305" s="2">
        <v>80</v>
      </c>
      <c r="Q305" s="2">
        <v>1.25</v>
      </c>
      <c r="AF305" s="2">
        <v>0.25</v>
      </c>
    </row>
    <row r="306" spans="1:32" x14ac:dyDescent="0.25">
      <c r="A306" s="2">
        <v>1.25</v>
      </c>
      <c r="B306" s="2">
        <v>0.75</v>
      </c>
      <c r="C306" s="2">
        <v>20</v>
      </c>
      <c r="D306" s="2">
        <v>1.25</v>
      </c>
      <c r="E306" s="2"/>
      <c r="P306" s="2">
        <v>10</v>
      </c>
      <c r="Q306" s="2">
        <v>1.5</v>
      </c>
      <c r="AF306" s="2">
        <v>0.5</v>
      </c>
    </row>
    <row r="307" spans="1:32" x14ac:dyDescent="0.25">
      <c r="A307" s="2">
        <v>1</v>
      </c>
      <c r="B307" s="2">
        <v>0.5</v>
      </c>
      <c r="C307" s="2">
        <v>7.5</v>
      </c>
      <c r="D307" s="2">
        <v>1</v>
      </c>
      <c r="E307" s="2"/>
      <c r="P307" s="2">
        <v>7</v>
      </c>
      <c r="Q307" s="2">
        <v>1.5</v>
      </c>
      <c r="AF307" s="2">
        <v>0.3</v>
      </c>
    </row>
    <row r="308" spans="1:32" x14ac:dyDescent="0.25">
      <c r="A308" s="2">
        <v>0.6</v>
      </c>
      <c r="B308" s="2">
        <v>0.2</v>
      </c>
      <c r="C308" s="2">
        <v>15</v>
      </c>
      <c r="D308" s="2">
        <v>0.6</v>
      </c>
      <c r="E308" s="2"/>
      <c r="P308" s="2">
        <v>15</v>
      </c>
      <c r="Q308" s="2">
        <v>0.25</v>
      </c>
      <c r="AF308" s="2">
        <v>0.5</v>
      </c>
    </row>
    <row r="309" spans="1:32" x14ac:dyDescent="0.25">
      <c r="A309" s="2">
        <v>2</v>
      </c>
      <c r="B309" s="2">
        <v>0.4</v>
      </c>
      <c r="C309" s="2">
        <v>15</v>
      </c>
      <c r="D309" s="2">
        <v>2</v>
      </c>
      <c r="E309" s="2"/>
      <c r="P309" s="2">
        <v>10</v>
      </c>
      <c r="Q309" s="2">
        <v>1.25</v>
      </c>
      <c r="AF309" s="2">
        <v>0.2</v>
      </c>
    </row>
    <row r="310" spans="1:32" x14ac:dyDescent="0.25">
      <c r="A310" s="2">
        <v>0.75</v>
      </c>
      <c r="B310" s="2">
        <v>0.4</v>
      </c>
      <c r="C310" s="2">
        <v>7.5</v>
      </c>
      <c r="D310" s="2">
        <v>0.75</v>
      </c>
      <c r="E310" s="2"/>
      <c r="P310" s="2">
        <v>20</v>
      </c>
      <c r="Q310" s="2">
        <v>1</v>
      </c>
      <c r="AF310" s="2">
        <v>0.1</v>
      </c>
    </row>
    <row r="311" spans="1:32" x14ac:dyDescent="0.25">
      <c r="A311" s="2">
        <v>0.3</v>
      </c>
      <c r="B311" s="2">
        <v>0.4</v>
      </c>
      <c r="C311" s="2">
        <v>15</v>
      </c>
      <c r="D311" s="2">
        <v>0.3</v>
      </c>
      <c r="E311" s="2"/>
      <c r="P311" s="2">
        <v>10</v>
      </c>
      <c r="Q311" s="2">
        <v>0.5</v>
      </c>
      <c r="AF311" s="2">
        <v>0.25</v>
      </c>
    </row>
    <row r="312" spans="1:32" x14ac:dyDescent="0.25">
      <c r="A312" s="2">
        <v>0.3</v>
      </c>
      <c r="B312" s="2">
        <v>0.4</v>
      </c>
      <c r="C312" s="2">
        <v>3</v>
      </c>
      <c r="D312" s="2">
        <v>0.3</v>
      </c>
      <c r="E312" s="2"/>
      <c r="P312" s="2">
        <v>20</v>
      </c>
      <c r="Q312" s="2">
        <v>2</v>
      </c>
      <c r="AF312" s="2">
        <v>0.1</v>
      </c>
    </row>
    <row r="313" spans="1:32" x14ac:dyDescent="0.25">
      <c r="A313" s="2">
        <v>1.2</v>
      </c>
      <c r="B313" s="2">
        <v>0.5</v>
      </c>
      <c r="C313" s="2">
        <v>10</v>
      </c>
      <c r="D313" s="2">
        <v>1.2</v>
      </c>
      <c r="E313" s="2"/>
      <c r="P313" s="2">
        <v>5</v>
      </c>
      <c r="Q313" s="2">
        <v>1</v>
      </c>
      <c r="AF313" s="2">
        <v>0.25</v>
      </c>
    </row>
    <row r="314" spans="1:32" x14ac:dyDescent="0.25">
      <c r="A314" s="2">
        <v>1</v>
      </c>
      <c r="B314" s="2">
        <v>1.5</v>
      </c>
      <c r="C314" s="2">
        <v>2.5</v>
      </c>
      <c r="D314" s="2">
        <v>1</v>
      </c>
      <c r="E314" s="2"/>
      <c r="P314" s="2">
        <v>5</v>
      </c>
      <c r="Q314" s="2">
        <v>1</v>
      </c>
      <c r="AF314" s="2">
        <v>0.1</v>
      </c>
    </row>
    <row r="315" spans="1:32" x14ac:dyDescent="0.25">
      <c r="A315" s="2">
        <v>1.6</v>
      </c>
      <c r="B315" s="2">
        <v>1.5</v>
      </c>
      <c r="C315" s="2">
        <v>20</v>
      </c>
      <c r="D315" s="2">
        <v>1.6</v>
      </c>
      <c r="E315" s="2"/>
      <c r="P315" s="2">
        <v>8</v>
      </c>
      <c r="Q315" s="2">
        <v>0.5</v>
      </c>
      <c r="AF315" s="2">
        <v>0.1</v>
      </c>
    </row>
    <row r="316" spans="1:32" x14ac:dyDescent="0.25">
      <c r="A316" s="2">
        <v>0.3</v>
      </c>
      <c r="B316" s="2">
        <v>0.8</v>
      </c>
      <c r="C316" s="2">
        <v>20</v>
      </c>
      <c r="D316" s="2">
        <v>0.3</v>
      </c>
      <c r="E316" s="2"/>
      <c r="P316" s="2">
        <v>15</v>
      </c>
      <c r="Q316" s="2">
        <v>0.25</v>
      </c>
      <c r="AF316" s="2">
        <v>0.1</v>
      </c>
    </row>
    <row r="317" spans="1:32" x14ac:dyDescent="0.25">
      <c r="A317" s="2">
        <v>0.75</v>
      </c>
      <c r="B317" s="2">
        <v>0.8</v>
      </c>
      <c r="C317" s="2">
        <v>20</v>
      </c>
      <c r="D317" s="2">
        <v>0.75</v>
      </c>
      <c r="E317" s="2"/>
      <c r="Q317" s="2">
        <v>0.75</v>
      </c>
      <c r="AF317" s="2">
        <v>0.6</v>
      </c>
    </row>
    <row r="318" spans="1:32" x14ac:dyDescent="0.25">
      <c r="A318" s="2">
        <v>1.2</v>
      </c>
      <c r="B318" s="2">
        <v>0.8</v>
      </c>
      <c r="C318" s="2">
        <v>20</v>
      </c>
      <c r="D318" s="2">
        <v>1.2</v>
      </c>
      <c r="E318" s="2"/>
      <c r="Q318" s="2">
        <v>0.25</v>
      </c>
      <c r="AF318" s="2">
        <v>0.8</v>
      </c>
    </row>
    <row r="319" spans="1:32" x14ac:dyDescent="0.25">
      <c r="A319" s="2">
        <v>0.6</v>
      </c>
      <c r="B319" s="2">
        <v>0.8</v>
      </c>
      <c r="C319" s="2">
        <v>15</v>
      </c>
      <c r="D319" s="2">
        <v>0.6</v>
      </c>
      <c r="E319" s="2"/>
      <c r="Q319" s="2">
        <v>0.25</v>
      </c>
      <c r="AF319" s="2">
        <v>0.75</v>
      </c>
    </row>
    <row r="320" spans="1:32" x14ac:dyDescent="0.25">
      <c r="A320" s="2">
        <v>0.3</v>
      </c>
      <c r="B320" s="2">
        <v>0.8</v>
      </c>
      <c r="C320" s="2">
        <v>12.5</v>
      </c>
      <c r="D320" s="2">
        <v>0.3</v>
      </c>
      <c r="E320" s="2"/>
      <c r="Q320" s="2">
        <v>0.25</v>
      </c>
      <c r="AF320" s="2">
        <v>0.1</v>
      </c>
    </row>
    <row r="321" spans="1:32" x14ac:dyDescent="0.25">
      <c r="A321" s="2">
        <v>2.75</v>
      </c>
      <c r="B321" s="2">
        <v>1</v>
      </c>
      <c r="C321" s="2">
        <v>8</v>
      </c>
      <c r="D321" s="2">
        <v>2.75</v>
      </c>
      <c r="E321" s="2"/>
      <c r="Q321" s="2">
        <v>0.25</v>
      </c>
      <c r="AF321" s="2">
        <v>0.25</v>
      </c>
    </row>
    <row r="322" spans="1:32" x14ac:dyDescent="0.25">
      <c r="A322" s="2">
        <v>3</v>
      </c>
      <c r="B322" s="2">
        <v>1</v>
      </c>
      <c r="C322" s="2">
        <v>2</v>
      </c>
      <c r="D322" s="2">
        <v>3</v>
      </c>
      <c r="E322" s="2"/>
      <c r="Q322" s="2">
        <v>0.25</v>
      </c>
      <c r="AF322" s="2">
        <v>0.5</v>
      </c>
    </row>
    <row r="323" spans="1:32" x14ac:dyDescent="0.25">
      <c r="A323" s="2">
        <v>0.15</v>
      </c>
      <c r="B323" s="2">
        <v>0.6</v>
      </c>
      <c r="C323" s="2">
        <v>2.5</v>
      </c>
      <c r="D323" s="2">
        <v>0.15</v>
      </c>
      <c r="E323" s="2"/>
      <c r="Q323" s="2">
        <v>0.25</v>
      </c>
      <c r="AF323" s="2">
        <v>0.9</v>
      </c>
    </row>
    <row r="324" spans="1:32" x14ac:dyDescent="0.25">
      <c r="A324" s="2">
        <v>0.05</v>
      </c>
      <c r="B324" s="2">
        <v>2.6</v>
      </c>
      <c r="C324" s="2">
        <v>8</v>
      </c>
      <c r="D324" s="2">
        <v>0.05</v>
      </c>
      <c r="E324" s="2"/>
      <c r="Q324" s="2">
        <v>2</v>
      </c>
      <c r="AF324" s="2">
        <v>0.25</v>
      </c>
    </row>
    <row r="325" spans="1:32" x14ac:dyDescent="0.25">
      <c r="A325" s="2">
        <v>0.05</v>
      </c>
      <c r="B325" s="2">
        <v>2.25</v>
      </c>
      <c r="C325" s="2">
        <v>7.5</v>
      </c>
      <c r="D325" s="2">
        <v>0.05</v>
      </c>
      <c r="E325" s="2"/>
      <c r="Q325" s="2">
        <v>1</v>
      </c>
      <c r="AF325" s="2">
        <v>2</v>
      </c>
    </row>
    <row r="326" spans="1:32" x14ac:dyDescent="0.25">
      <c r="A326" s="2">
        <v>4</v>
      </c>
      <c r="B326" s="2">
        <v>1</v>
      </c>
      <c r="C326" s="2">
        <v>7.5</v>
      </c>
      <c r="D326" s="2">
        <v>4</v>
      </c>
      <c r="E326" s="2"/>
      <c r="Q326" s="2">
        <v>3</v>
      </c>
      <c r="AF326" s="2">
        <v>1.5</v>
      </c>
    </row>
    <row r="327" spans="1:32" x14ac:dyDescent="0.25">
      <c r="A327" s="2">
        <v>0.5</v>
      </c>
      <c r="B327" s="2">
        <v>2.5</v>
      </c>
      <c r="C327" s="2">
        <v>5</v>
      </c>
      <c r="D327" s="2">
        <v>0.5</v>
      </c>
      <c r="E327" s="2"/>
      <c r="Q327" s="2">
        <v>1.25</v>
      </c>
      <c r="AF327" s="2">
        <v>2</v>
      </c>
    </row>
    <row r="328" spans="1:32" x14ac:dyDescent="0.25">
      <c r="A328" s="2">
        <v>0.2</v>
      </c>
      <c r="B328" s="2">
        <v>1.25</v>
      </c>
      <c r="C328" s="2">
        <v>12.5</v>
      </c>
      <c r="D328" s="2">
        <v>0.2</v>
      </c>
      <c r="E328" s="2"/>
      <c r="Q328" s="2">
        <v>0.5</v>
      </c>
      <c r="AF328" s="2">
        <v>1</v>
      </c>
    </row>
    <row r="329" spans="1:32" x14ac:dyDescent="0.25">
      <c r="A329" s="2">
        <v>0.3</v>
      </c>
      <c r="B329" s="2">
        <v>0.75</v>
      </c>
      <c r="C329" s="2">
        <v>5</v>
      </c>
      <c r="D329" s="2">
        <v>0.3</v>
      </c>
      <c r="E329" s="2"/>
      <c r="Q329" s="2">
        <v>1.25</v>
      </c>
      <c r="AF329" s="2">
        <v>2</v>
      </c>
    </row>
    <row r="330" spans="1:32" x14ac:dyDescent="0.25">
      <c r="A330" s="2">
        <v>0.2</v>
      </c>
      <c r="B330" s="2">
        <v>1.25</v>
      </c>
      <c r="C330" s="2">
        <v>10</v>
      </c>
      <c r="D330" s="2">
        <v>0.2</v>
      </c>
      <c r="E330" s="2"/>
      <c r="Q330" s="2">
        <v>1</v>
      </c>
      <c r="AF330" s="2">
        <v>3.5</v>
      </c>
    </row>
    <row r="331" spans="1:32" x14ac:dyDescent="0.25">
      <c r="A331" s="2">
        <v>0.4</v>
      </c>
      <c r="B331" s="2">
        <v>0.6</v>
      </c>
      <c r="C331" s="2">
        <v>12.5</v>
      </c>
      <c r="D331" s="2">
        <v>0.4</v>
      </c>
      <c r="E331" s="2"/>
      <c r="Q331" s="2">
        <v>1.5</v>
      </c>
      <c r="AF331" s="2">
        <v>1</v>
      </c>
    </row>
    <row r="332" spans="1:32" x14ac:dyDescent="0.25">
      <c r="A332" s="2">
        <v>0.05</v>
      </c>
      <c r="B332" s="2">
        <v>0.6</v>
      </c>
      <c r="C332" s="2">
        <v>15</v>
      </c>
      <c r="D332" s="2">
        <v>0.05</v>
      </c>
      <c r="E332" s="2"/>
      <c r="Q332" s="2">
        <v>5</v>
      </c>
      <c r="AF332" s="2">
        <v>3</v>
      </c>
    </row>
    <row r="333" spans="1:32" x14ac:dyDescent="0.25">
      <c r="A333" s="2">
        <v>0.05</v>
      </c>
      <c r="B333" s="2">
        <v>0.5</v>
      </c>
      <c r="C333" s="2">
        <v>5</v>
      </c>
      <c r="D333" s="2">
        <v>0.05</v>
      </c>
      <c r="E333" s="2"/>
      <c r="Q333" s="2">
        <v>1</v>
      </c>
      <c r="AF333" s="2">
        <v>4</v>
      </c>
    </row>
    <row r="334" spans="1:32" x14ac:dyDescent="0.25">
      <c r="A334" s="2">
        <v>0.05</v>
      </c>
      <c r="B334" s="2">
        <v>0.5</v>
      </c>
      <c r="C334" s="2">
        <v>2.5</v>
      </c>
      <c r="D334" s="2">
        <v>0.05</v>
      </c>
      <c r="E334" s="2"/>
      <c r="Q334" s="2">
        <v>1</v>
      </c>
      <c r="AF334" s="2">
        <v>2</v>
      </c>
    </row>
    <row r="335" spans="1:32" x14ac:dyDescent="0.25">
      <c r="A335" s="2">
        <v>0.15</v>
      </c>
      <c r="B335" s="2">
        <v>2</v>
      </c>
      <c r="C335" s="2">
        <v>17.5</v>
      </c>
      <c r="D335" s="2">
        <v>0.15</v>
      </c>
      <c r="E335" s="2"/>
      <c r="Q335" s="2">
        <v>1</v>
      </c>
      <c r="AF335" s="2">
        <v>3</v>
      </c>
    </row>
    <row r="336" spans="1:32" x14ac:dyDescent="0.25">
      <c r="A336" s="2">
        <v>0.25</v>
      </c>
      <c r="B336" s="2">
        <v>0.5</v>
      </c>
      <c r="C336" s="2">
        <v>17.5</v>
      </c>
      <c r="D336" s="2">
        <v>0.25</v>
      </c>
      <c r="E336" s="2"/>
      <c r="Q336" s="2">
        <v>0.75</v>
      </c>
      <c r="AF336" s="2">
        <v>3</v>
      </c>
    </row>
    <row r="337" spans="1:32" x14ac:dyDescent="0.25">
      <c r="A337" s="2">
        <v>0.05</v>
      </c>
      <c r="B337" s="2">
        <v>0.5</v>
      </c>
      <c r="C337" s="2">
        <v>15</v>
      </c>
      <c r="D337" s="2">
        <v>0.05</v>
      </c>
      <c r="E337" s="2"/>
      <c r="Q337" s="2">
        <v>0.75</v>
      </c>
      <c r="AF337" s="2">
        <v>5</v>
      </c>
    </row>
    <row r="338" spans="1:32" x14ac:dyDescent="0.25">
      <c r="A338" s="2">
        <v>0.2</v>
      </c>
      <c r="B338" s="2">
        <v>0.7</v>
      </c>
      <c r="C338" s="2">
        <v>10</v>
      </c>
      <c r="D338" s="2">
        <v>0.2</v>
      </c>
      <c r="E338" s="2"/>
      <c r="Q338" s="2">
        <v>0.75</v>
      </c>
      <c r="AF338" s="2">
        <v>3.5</v>
      </c>
    </row>
    <row r="339" spans="1:32" x14ac:dyDescent="0.25">
      <c r="A339" s="2">
        <v>0.05</v>
      </c>
      <c r="B339" s="2">
        <v>0.25</v>
      </c>
      <c r="C339" s="2">
        <v>10</v>
      </c>
      <c r="D339" s="2">
        <v>0.05</v>
      </c>
      <c r="E339" s="2"/>
      <c r="Q339" s="2">
        <v>0.2</v>
      </c>
      <c r="AF339" s="2">
        <v>0.25</v>
      </c>
    </row>
    <row r="340" spans="1:32" x14ac:dyDescent="0.25">
      <c r="A340" s="2">
        <v>0.05</v>
      </c>
      <c r="B340" s="2">
        <v>2</v>
      </c>
      <c r="C340" s="2">
        <v>10</v>
      </c>
      <c r="D340" s="2">
        <v>0.05</v>
      </c>
      <c r="E340" s="2"/>
      <c r="Q340" s="2">
        <v>0.3</v>
      </c>
      <c r="AF340" s="2">
        <v>2.5</v>
      </c>
    </row>
    <row r="341" spans="1:32" x14ac:dyDescent="0.25">
      <c r="A341" s="2">
        <v>0.2</v>
      </c>
      <c r="B341" s="2">
        <v>2</v>
      </c>
      <c r="C341" s="2">
        <v>10</v>
      </c>
      <c r="D341" s="2">
        <v>0.2</v>
      </c>
      <c r="E341" s="2"/>
      <c r="Q341" s="2">
        <v>0.45</v>
      </c>
      <c r="AF341" s="2">
        <v>22.2</v>
      </c>
    </row>
    <row r="342" spans="1:32" x14ac:dyDescent="0.25">
      <c r="A342" s="2">
        <v>0.05</v>
      </c>
      <c r="B342" s="2">
        <v>2</v>
      </c>
      <c r="C342" s="2">
        <v>10</v>
      </c>
      <c r="D342" s="2">
        <v>0.05</v>
      </c>
      <c r="E342" s="2"/>
      <c r="Q342" s="2">
        <v>0.4</v>
      </c>
      <c r="AF342" s="2">
        <v>0.25</v>
      </c>
    </row>
    <row r="343" spans="1:32" x14ac:dyDescent="0.25">
      <c r="A343" s="2">
        <v>0.1</v>
      </c>
      <c r="B343" s="2">
        <v>1</v>
      </c>
      <c r="C343" s="2">
        <v>10</v>
      </c>
      <c r="D343" s="2">
        <v>0.1</v>
      </c>
      <c r="E343" s="2"/>
      <c r="Q343" s="2">
        <v>0.2</v>
      </c>
      <c r="AF343" s="2">
        <v>0.25</v>
      </c>
    </row>
    <row r="344" spans="1:32" x14ac:dyDescent="0.25">
      <c r="A344" s="2">
        <v>0.05</v>
      </c>
      <c r="B344" s="2">
        <v>1</v>
      </c>
      <c r="C344" s="2">
        <v>10</v>
      </c>
      <c r="D344" s="2">
        <v>0.05</v>
      </c>
      <c r="E344" s="2"/>
      <c r="Q344" s="2">
        <v>0.6</v>
      </c>
      <c r="AF344" s="2">
        <v>1.5</v>
      </c>
    </row>
    <row r="345" spans="1:32" x14ac:dyDescent="0.25">
      <c r="A345" s="2">
        <v>0.05</v>
      </c>
      <c r="B345" s="2">
        <v>0.75</v>
      </c>
      <c r="C345" s="2">
        <v>8</v>
      </c>
      <c r="D345" s="2">
        <v>0.05</v>
      </c>
      <c r="E345" s="2"/>
      <c r="Q345" s="2">
        <v>0.2</v>
      </c>
      <c r="AF345" s="2">
        <v>3</v>
      </c>
    </row>
    <row r="346" spans="1:32" x14ac:dyDescent="0.25">
      <c r="A346" s="2">
        <v>0.05</v>
      </c>
      <c r="B346" s="2">
        <v>0.75</v>
      </c>
      <c r="C346" s="2">
        <v>2</v>
      </c>
      <c r="D346" s="2">
        <v>0.05</v>
      </c>
      <c r="E346" s="2"/>
      <c r="Q346" s="2">
        <v>0.05</v>
      </c>
      <c r="AF346" s="2">
        <v>3</v>
      </c>
    </row>
    <row r="347" spans="1:32" x14ac:dyDescent="0.25">
      <c r="A347" s="2">
        <v>0.05</v>
      </c>
      <c r="B347" s="2">
        <v>1.5</v>
      </c>
      <c r="C347" s="2">
        <v>5</v>
      </c>
      <c r="D347" s="2">
        <v>0.05</v>
      </c>
      <c r="E347" s="2"/>
      <c r="Q347" s="2">
        <v>0.05</v>
      </c>
      <c r="AF347" s="2">
        <v>0.75</v>
      </c>
    </row>
    <row r="348" spans="1:32" x14ac:dyDescent="0.25">
      <c r="A348" s="2">
        <v>0.05</v>
      </c>
      <c r="B348" s="2">
        <v>2</v>
      </c>
      <c r="C348" s="2">
        <v>12.5</v>
      </c>
      <c r="D348" s="2">
        <v>0.05</v>
      </c>
      <c r="E348" s="2"/>
      <c r="Q348" s="2">
        <v>0.5</v>
      </c>
      <c r="AF348" s="2">
        <v>2</v>
      </c>
    </row>
    <row r="349" spans="1:32" x14ac:dyDescent="0.25">
      <c r="A349" s="2">
        <v>0.2</v>
      </c>
      <c r="B349" s="2">
        <v>2</v>
      </c>
      <c r="C349" s="2">
        <v>7.5</v>
      </c>
      <c r="D349" s="2">
        <v>0.2</v>
      </c>
      <c r="E349" s="2"/>
      <c r="Q349" s="2">
        <v>0.1</v>
      </c>
      <c r="AF349" s="2">
        <v>2</v>
      </c>
    </row>
    <row r="350" spans="1:32" x14ac:dyDescent="0.25">
      <c r="A350" s="2">
        <v>8</v>
      </c>
      <c r="B350" s="2">
        <v>1.8</v>
      </c>
      <c r="C350" s="2">
        <v>4</v>
      </c>
      <c r="D350" s="2">
        <v>8</v>
      </c>
      <c r="E350" s="2"/>
      <c r="Q350" s="2">
        <v>0.15</v>
      </c>
      <c r="AF350" s="2">
        <v>2</v>
      </c>
    </row>
    <row r="351" spans="1:32" x14ac:dyDescent="0.25">
      <c r="A351" s="2">
        <v>4</v>
      </c>
      <c r="B351" s="2">
        <v>1.8</v>
      </c>
      <c r="C351" s="2">
        <v>12</v>
      </c>
      <c r="D351" s="2">
        <v>4</v>
      </c>
      <c r="E351" s="2"/>
      <c r="Q351" s="2">
        <v>0.1</v>
      </c>
      <c r="AF351" s="2">
        <v>3</v>
      </c>
    </row>
    <row r="352" spans="1:32" x14ac:dyDescent="0.25">
      <c r="A352" s="2">
        <v>4</v>
      </c>
      <c r="B352" s="2">
        <v>2</v>
      </c>
      <c r="C352" s="2">
        <v>20</v>
      </c>
      <c r="D352" s="2">
        <v>4</v>
      </c>
      <c r="E352" s="2"/>
      <c r="Q352" s="2">
        <v>0.25</v>
      </c>
      <c r="AF352" s="2">
        <v>4.5</v>
      </c>
    </row>
    <row r="353" spans="1:32" x14ac:dyDescent="0.25">
      <c r="A353" s="2">
        <v>4</v>
      </c>
      <c r="B353" s="2">
        <v>2</v>
      </c>
      <c r="C353" s="2">
        <v>10</v>
      </c>
      <c r="D353" s="2">
        <v>4</v>
      </c>
      <c r="E353" s="2"/>
      <c r="Q353" s="2">
        <v>0.05</v>
      </c>
      <c r="AF353" s="2">
        <v>3</v>
      </c>
    </row>
    <row r="354" spans="1:32" x14ac:dyDescent="0.25">
      <c r="A354" s="2">
        <v>4</v>
      </c>
      <c r="B354" s="2">
        <v>1.8</v>
      </c>
      <c r="C354" s="2">
        <v>10</v>
      </c>
      <c r="D354" s="2">
        <v>4</v>
      </c>
      <c r="E354" s="2"/>
      <c r="Q354" s="2">
        <v>0.1</v>
      </c>
      <c r="AF354" s="2">
        <v>5</v>
      </c>
    </row>
    <row r="355" spans="1:32" x14ac:dyDescent="0.25">
      <c r="A355" s="2">
        <v>4</v>
      </c>
      <c r="B355" s="2">
        <v>1.8</v>
      </c>
      <c r="C355" s="2">
        <v>2</v>
      </c>
      <c r="D355" s="2">
        <v>4</v>
      </c>
      <c r="E355" s="2"/>
      <c r="Q355" s="2">
        <v>0.1</v>
      </c>
      <c r="AF355" s="2">
        <v>3.5</v>
      </c>
    </row>
    <row r="356" spans="1:32" x14ac:dyDescent="0.25">
      <c r="A356" s="2">
        <v>12</v>
      </c>
      <c r="B356" s="2">
        <v>1.8</v>
      </c>
      <c r="C356" s="2">
        <v>2</v>
      </c>
      <c r="D356" s="2">
        <v>12</v>
      </c>
      <c r="E356" s="2"/>
      <c r="Q356" s="2">
        <v>0.25</v>
      </c>
      <c r="AF356" s="2">
        <v>1.1000000000000001</v>
      </c>
    </row>
    <row r="357" spans="1:32" x14ac:dyDescent="0.25">
      <c r="A357" s="2">
        <v>16</v>
      </c>
      <c r="B357" s="2">
        <v>1.8</v>
      </c>
      <c r="C357" s="2">
        <v>6</v>
      </c>
      <c r="D357" s="2">
        <v>16</v>
      </c>
      <c r="E357" s="2"/>
      <c r="Q357" s="2">
        <v>0.25</v>
      </c>
      <c r="AF357" s="2">
        <v>3.4</v>
      </c>
    </row>
    <row r="358" spans="1:32" x14ac:dyDescent="0.25">
      <c r="A358" s="2">
        <v>4</v>
      </c>
      <c r="B358" s="2">
        <v>1.8</v>
      </c>
      <c r="C358" s="2">
        <v>6</v>
      </c>
      <c r="D358" s="2">
        <v>4</v>
      </c>
      <c r="E358" s="2"/>
      <c r="Q358" s="2">
        <v>0.2</v>
      </c>
      <c r="AF358" s="2">
        <v>16.5</v>
      </c>
    </row>
    <row r="359" spans="1:32" x14ac:dyDescent="0.25">
      <c r="A359" s="2">
        <v>16</v>
      </c>
      <c r="B359" s="2">
        <v>1.2</v>
      </c>
      <c r="C359" s="2">
        <v>8</v>
      </c>
      <c r="D359" s="2">
        <v>16</v>
      </c>
      <c r="E359" s="2"/>
      <c r="Q359" s="2">
        <v>28</v>
      </c>
      <c r="AF359" s="2">
        <v>6</v>
      </c>
    </row>
    <row r="360" spans="1:32" x14ac:dyDescent="0.25">
      <c r="A360" s="2">
        <v>20</v>
      </c>
      <c r="B360" s="2">
        <v>1.5</v>
      </c>
      <c r="C360" s="2">
        <v>2.5</v>
      </c>
      <c r="D360" s="2">
        <v>20</v>
      </c>
      <c r="E360" s="2"/>
      <c r="Q360" s="2">
        <v>1</v>
      </c>
      <c r="AF360" s="2">
        <v>2.5</v>
      </c>
    </row>
    <row r="361" spans="1:32" x14ac:dyDescent="0.25">
      <c r="A361" s="2">
        <v>60</v>
      </c>
      <c r="B361" s="2">
        <v>1.5</v>
      </c>
      <c r="C361" s="2">
        <v>15</v>
      </c>
      <c r="D361" s="2">
        <v>60</v>
      </c>
      <c r="E361" s="2"/>
      <c r="Q361" s="2">
        <v>2</v>
      </c>
      <c r="AF361" s="2">
        <v>4</v>
      </c>
    </row>
    <row r="362" spans="1:32" x14ac:dyDescent="0.25">
      <c r="A362" s="2">
        <v>20</v>
      </c>
      <c r="B362" s="2">
        <v>3</v>
      </c>
      <c r="C362" s="2">
        <v>10</v>
      </c>
      <c r="D362" s="2">
        <v>20</v>
      </c>
      <c r="E362" s="2"/>
      <c r="Q362" s="2">
        <v>12</v>
      </c>
      <c r="AF362" s="2">
        <v>2.5</v>
      </c>
    </row>
    <row r="363" spans="1:32" x14ac:dyDescent="0.25">
      <c r="A363" s="2">
        <v>12</v>
      </c>
      <c r="B363" s="2">
        <v>1</v>
      </c>
      <c r="C363" s="2">
        <v>8</v>
      </c>
      <c r="D363" s="2">
        <v>12</v>
      </c>
      <c r="E363" s="2"/>
      <c r="Q363" s="2">
        <v>2</v>
      </c>
      <c r="AF363" s="2">
        <v>8</v>
      </c>
    </row>
    <row r="364" spans="1:32" x14ac:dyDescent="0.25">
      <c r="A364" s="2">
        <v>40</v>
      </c>
      <c r="B364" s="2">
        <v>2</v>
      </c>
      <c r="C364" s="2">
        <v>7</v>
      </c>
      <c r="D364" s="2">
        <v>40</v>
      </c>
      <c r="E364" s="2"/>
      <c r="Q364" s="2">
        <v>6</v>
      </c>
      <c r="AF364" s="2">
        <v>3.5</v>
      </c>
    </row>
    <row r="365" spans="1:32" x14ac:dyDescent="0.25">
      <c r="A365" s="2">
        <v>0.4</v>
      </c>
      <c r="B365" s="2">
        <v>1.5</v>
      </c>
      <c r="C365" s="2">
        <v>5</v>
      </c>
      <c r="D365" s="2">
        <v>0.4</v>
      </c>
      <c r="E365" s="2"/>
      <c r="Q365" s="2">
        <v>4</v>
      </c>
      <c r="AF365" s="2">
        <v>3.5</v>
      </c>
    </row>
    <row r="366" spans="1:32" x14ac:dyDescent="0.25">
      <c r="A366" s="2">
        <v>0.4</v>
      </c>
      <c r="B366" s="2">
        <v>1.5</v>
      </c>
      <c r="C366" s="2">
        <v>12.5</v>
      </c>
      <c r="D366" s="2">
        <v>0.4</v>
      </c>
      <c r="E366" s="2"/>
      <c r="Q366" s="2">
        <v>7</v>
      </c>
      <c r="AF366" s="2">
        <v>2.25</v>
      </c>
    </row>
    <row r="367" spans="1:32" x14ac:dyDescent="0.25">
      <c r="A367" s="2">
        <v>0.4</v>
      </c>
      <c r="B367" s="2">
        <v>2.5</v>
      </c>
      <c r="C367" s="2">
        <v>11</v>
      </c>
      <c r="D367" s="2">
        <v>0.4</v>
      </c>
      <c r="E367" s="2"/>
      <c r="Q367" s="2">
        <v>2</v>
      </c>
      <c r="AF367" s="2">
        <v>4.25</v>
      </c>
    </row>
    <row r="368" spans="1:32" x14ac:dyDescent="0.25">
      <c r="A368" s="2">
        <v>0.5</v>
      </c>
      <c r="B368" s="2">
        <v>1.5</v>
      </c>
      <c r="C368" s="2">
        <v>8</v>
      </c>
      <c r="D368" s="2">
        <v>0.5</v>
      </c>
      <c r="E368" s="2"/>
      <c r="Q368" s="2">
        <v>3</v>
      </c>
      <c r="AF368" s="2">
        <v>2</v>
      </c>
    </row>
    <row r="369" spans="1:32" x14ac:dyDescent="0.25">
      <c r="A369" s="2">
        <v>0.75</v>
      </c>
      <c r="B369" s="2">
        <v>1.5</v>
      </c>
      <c r="C369" s="2">
        <v>10</v>
      </c>
      <c r="D369" s="2">
        <v>0.75</v>
      </c>
      <c r="E369" s="2"/>
      <c r="Q369" s="2">
        <v>12</v>
      </c>
      <c r="AF369" s="2">
        <v>5</v>
      </c>
    </row>
    <row r="370" spans="1:32" x14ac:dyDescent="0.25">
      <c r="A370" s="2">
        <v>1.25</v>
      </c>
      <c r="B370" s="2">
        <v>1.5</v>
      </c>
      <c r="C370" s="2">
        <v>12.5</v>
      </c>
      <c r="D370" s="2">
        <v>1.25</v>
      </c>
      <c r="E370" s="2"/>
      <c r="Q370" s="2">
        <v>10</v>
      </c>
      <c r="AF370" s="2">
        <v>2</v>
      </c>
    </row>
    <row r="371" spans="1:32" x14ac:dyDescent="0.25">
      <c r="A371" s="2">
        <v>1</v>
      </c>
      <c r="B371" s="2">
        <v>0.75</v>
      </c>
      <c r="C371" s="2">
        <v>5</v>
      </c>
      <c r="D371" s="2">
        <v>1</v>
      </c>
      <c r="E371" s="2"/>
      <c r="Q371" s="2">
        <v>12</v>
      </c>
      <c r="AF371" s="2">
        <v>4</v>
      </c>
    </row>
    <row r="372" spans="1:32" x14ac:dyDescent="0.25">
      <c r="A372" s="2">
        <v>0.75</v>
      </c>
      <c r="B372" s="2">
        <v>0.2</v>
      </c>
      <c r="C372" s="2">
        <v>0.5</v>
      </c>
      <c r="D372" s="2">
        <v>0.75</v>
      </c>
      <c r="E372" s="2"/>
      <c r="Q372" s="2">
        <v>27</v>
      </c>
      <c r="AF372" s="2">
        <v>7.5</v>
      </c>
    </row>
    <row r="373" spans="1:32" x14ac:dyDescent="0.25">
      <c r="A373" s="2">
        <v>1</v>
      </c>
      <c r="B373" s="2">
        <v>0.3</v>
      </c>
      <c r="C373" s="2">
        <v>0.5</v>
      </c>
      <c r="D373" s="2">
        <v>1</v>
      </c>
      <c r="E373" s="2"/>
      <c r="Q373" s="2">
        <v>10</v>
      </c>
      <c r="AF373" s="2">
        <v>3</v>
      </c>
    </row>
    <row r="374" spans="1:32" x14ac:dyDescent="0.25">
      <c r="A374" s="2">
        <v>5</v>
      </c>
      <c r="B374" s="2">
        <v>0.3</v>
      </c>
      <c r="C374" s="2">
        <v>3.1</v>
      </c>
      <c r="D374" s="2">
        <v>5</v>
      </c>
      <c r="E374" s="2"/>
      <c r="Q374" s="2">
        <v>5</v>
      </c>
      <c r="AF374" s="2">
        <v>2</v>
      </c>
    </row>
    <row r="375" spans="1:32" x14ac:dyDescent="0.25">
      <c r="A375" s="2">
        <v>3</v>
      </c>
      <c r="B375" s="2">
        <v>0.9</v>
      </c>
      <c r="C375" s="2">
        <v>7</v>
      </c>
      <c r="D375" s="2">
        <v>3</v>
      </c>
      <c r="E375" s="2"/>
      <c r="Q375" s="2">
        <v>12</v>
      </c>
    </row>
    <row r="376" spans="1:32" x14ac:dyDescent="0.25">
      <c r="A376" s="2">
        <v>3</v>
      </c>
      <c r="B376" s="2">
        <v>0.6</v>
      </c>
      <c r="C376" s="2">
        <v>1</v>
      </c>
      <c r="D376" s="2">
        <v>3</v>
      </c>
      <c r="E376" s="2"/>
      <c r="Q376" s="2">
        <v>5</v>
      </c>
    </row>
    <row r="377" spans="1:32" x14ac:dyDescent="0.25">
      <c r="A377" s="2">
        <v>3</v>
      </c>
      <c r="B377" s="2">
        <v>7.5</v>
      </c>
      <c r="C377" s="2">
        <v>4.5</v>
      </c>
      <c r="D377" s="2">
        <v>3</v>
      </c>
      <c r="E377" s="2"/>
      <c r="Q377" s="2">
        <v>27</v>
      </c>
    </row>
    <row r="378" spans="1:32" x14ac:dyDescent="0.25">
      <c r="A378" s="2">
        <v>3</v>
      </c>
      <c r="B378" s="2">
        <v>0.5</v>
      </c>
      <c r="C378" s="2">
        <v>4.4000000000000004</v>
      </c>
      <c r="D378" s="2">
        <v>3</v>
      </c>
      <c r="E378" s="2"/>
      <c r="Q378" s="2">
        <v>12</v>
      </c>
    </row>
    <row r="379" spans="1:32" x14ac:dyDescent="0.25">
      <c r="A379" s="2">
        <v>1</v>
      </c>
      <c r="B379" s="2">
        <v>0.5</v>
      </c>
      <c r="C379" s="2">
        <v>1.2</v>
      </c>
      <c r="D379" s="2">
        <v>1</v>
      </c>
      <c r="E379" s="2"/>
      <c r="Q379" s="2">
        <v>4</v>
      </c>
    </row>
    <row r="380" spans="1:32" x14ac:dyDescent="0.25">
      <c r="A380" s="2">
        <v>1</v>
      </c>
      <c r="B380" s="2">
        <v>0.5</v>
      </c>
      <c r="C380" s="2">
        <v>4.0999999999999996</v>
      </c>
      <c r="D380" s="2">
        <v>1</v>
      </c>
      <c r="E380" s="2"/>
      <c r="Q380" s="2">
        <v>10</v>
      </c>
    </row>
    <row r="381" spans="1:32" x14ac:dyDescent="0.25">
      <c r="A381" s="2">
        <v>1</v>
      </c>
      <c r="B381" s="2">
        <v>0.5</v>
      </c>
      <c r="C381" s="2">
        <v>1.1000000000000001</v>
      </c>
      <c r="D381" s="2">
        <v>1</v>
      </c>
      <c r="E381" s="2"/>
      <c r="Q381" s="2">
        <v>5</v>
      </c>
    </row>
    <row r="382" spans="1:32" x14ac:dyDescent="0.25">
      <c r="A382" s="2">
        <v>2</v>
      </c>
      <c r="B382" s="2">
        <v>0.1</v>
      </c>
      <c r="C382" s="2">
        <v>0.9</v>
      </c>
      <c r="D382" s="2">
        <v>2</v>
      </c>
      <c r="E382" s="2"/>
      <c r="Q382" s="2">
        <v>1</v>
      </c>
    </row>
    <row r="383" spans="1:32" x14ac:dyDescent="0.25">
      <c r="A383" s="2">
        <v>2</v>
      </c>
      <c r="B383" s="2">
        <v>0.1</v>
      </c>
      <c r="C383" s="2">
        <v>2.9</v>
      </c>
      <c r="D383" s="2">
        <v>2</v>
      </c>
      <c r="E383" s="2"/>
      <c r="Q383" s="2">
        <v>10</v>
      </c>
    </row>
    <row r="384" spans="1:32" x14ac:dyDescent="0.25">
      <c r="A384" s="2">
        <v>0.5</v>
      </c>
      <c r="B384" s="2">
        <v>0.25</v>
      </c>
      <c r="C384" s="2">
        <v>7.4</v>
      </c>
      <c r="D384" s="2">
        <v>0.5</v>
      </c>
      <c r="E384" s="2"/>
      <c r="Q384" s="2">
        <v>22</v>
      </c>
    </row>
    <row r="385" spans="1:17" x14ac:dyDescent="0.25">
      <c r="A385" s="2">
        <v>5</v>
      </c>
      <c r="B385" s="2">
        <v>0.25</v>
      </c>
      <c r="C385" s="2">
        <v>0.7</v>
      </c>
      <c r="D385" s="2">
        <v>5</v>
      </c>
      <c r="E385" s="2"/>
      <c r="Q385" s="2">
        <v>5</v>
      </c>
    </row>
    <row r="386" spans="1:17" x14ac:dyDescent="0.25">
      <c r="A386" s="2">
        <v>5</v>
      </c>
      <c r="B386" s="2">
        <v>0.25</v>
      </c>
      <c r="C386" s="2">
        <v>5.5</v>
      </c>
      <c r="D386" s="2">
        <v>5</v>
      </c>
      <c r="E386" s="2"/>
      <c r="Q386" s="2">
        <v>2.5</v>
      </c>
    </row>
    <row r="387" spans="1:17" x14ac:dyDescent="0.25">
      <c r="A387" s="2">
        <v>10</v>
      </c>
      <c r="B387" s="2">
        <v>0.2</v>
      </c>
      <c r="C387" s="2">
        <v>0.4</v>
      </c>
      <c r="D387" s="2">
        <v>10</v>
      </c>
      <c r="E387" s="2"/>
      <c r="Q387" s="2">
        <v>11</v>
      </c>
    </row>
    <row r="388" spans="1:17" x14ac:dyDescent="0.25">
      <c r="A388" s="2">
        <v>1</v>
      </c>
      <c r="B388" s="2">
        <v>0.2</v>
      </c>
      <c r="C388" s="2">
        <v>0.2</v>
      </c>
      <c r="D388" s="2">
        <v>1</v>
      </c>
      <c r="E388" s="2"/>
      <c r="Q388" s="2">
        <v>2</v>
      </c>
    </row>
    <row r="389" spans="1:17" x14ac:dyDescent="0.25">
      <c r="A389" s="2">
        <v>5</v>
      </c>
      <c r="B389" s="2">
        <v>0.2</v>
      </c>
      <c r="C389" s="2">
        <v>0.2</v>
      </c>
      <c r="D389" s="2">
        <v>5</v>
      </c>
      <c r="E389" s="2"/>
      <c r="Q389" s="2">
        <v>3.5</v>
      </c>
    </row>
    <row r="390" spans="1:17" x14ac:dyDescent="0.25">
      <c r="A390" s="2">
        <v>15</v>
      </c>
      <c r="B390" s="2">
        <v>0.2</v>
      </c>
      <c r="C390" s="2"/>
      <c r="D390" s="2">
        <v>15</v>
      </c>
      <c r="Q390" s="2">
        <v>2.5</v>
      </c>
    </row>
    <row r="391" spans="1:17" x14ac:dyDescent="0.25">
      <c r="A391" s="2">
        <v>15</v>
      </c>
      <c r="B391" s="2">
        <v>0.25</v>
      </c>
      <c r="C391" s="2"/>
      <c r="D391" s="2">
        <v>15</v>
      </c>
      <c r="Q391" s="2">
        <v>2</v>
      </c>
    </row>
    <row r="392" spans="1:17" x14ac:dyDescent="0.25">
      <c r="A392" s="2">
        <v>2</v>
      </c>
      <c r="B392" s="2">
        <v>0.25</v>
      </c>
      <c r="C392" s="2"/>
      <c r="D392" s="2">
        <v>2</v>
      </c>
      <c r="Q392" s="2">
        <v>25</v>
      </c>
    </row>
    <row r="393" spans="1:17" x14ac:dyDescent="0.25">
      <c r="A393" s="2">
        <v>20</v>
      </c>
      <c r="B393" s="2">
        <v>0.25</v>
      </c>
      <c r="C393" s="2"/>
      <c r="D393" s="2">
        <v>20</v>
      </c>
      <c r="Q393" s="2">
        <v>2</v>
      </c>
    </row>
    <row r="394" spans="1:17" x14ac:dyDescent="0.25">
      <c r="A394" s="2">
        <v>4</v>
      </c>
      <c r="B394" s="2">
        <v>0.5</v>
      </c>
      <c r="C394" s="2"/>
      <c r="D394" s="2">
        <v>4</v>
      </c>
      <c r="Q394" s="2">
        <v>2</v>
      </c>
    </row>
    <row r="395" spans="1:17" x14ac:dyDescent="0.25">
      <c r="A395" s="2">
        <v>7</v>
      </c>
      <c r="B395" s="2">
        <v>0.5</v>
      </c>
      <c r="C395" s="2"/>
      <c r="D395" s="2">
        <v>7</v>
      </c>
      <c r="Q395" s="2">
        <v>2</v>
      </c>
    </row>
    <row r="396" spans="1:17" x14ac:dyDescent="0.25">
      <c r="A396" s="2">
        <v>3</v>
      </c>
      <c r="B396" s="2">
        <v>0.4</v>
      </c>
      <c r="C396" s="2"/>
      <c r="D396" s="2">
        <v>3</v>
      </c>
      <c r="Q396" s="2">
        <v>2</v>
      </c>
    </row>
    <row r="397" spans="1:17" x14ac:dyDescent="0.25">
      <c r="A397" s="2">
        <v>9.5</v>
      </c>
      <c r="B397" s="2">
        <v>2</v>
      </c>
      <c r="C397" s="2"/>
      <c r="D397" s="2">
        <v>9.5</v>
      </c>
      <c r="Q397" s="2">
        <v>5</v>
      </c>
    </row>
    <row r="398" spans="1:17" x14ac:dyDescent="0.25">
      <c r="A398" s="2">
        <v>1</v>
      </c>
      <c r="B398" s="2">
        <v>2</v>
      </c>
      <c r="C398" s="2"/>
      <c r="D398" s="2">
        <v>1</v>
      </c>
      <c r="Q398" s="2">
        <v>2</v>
      </c>
    </row>
    <row r="399" spans="1:17" x14ac:dyDescent="0.25">
      <c r="A399" s="2">
        <v>1</v>
      </c>
      <c r="B399" s="2">
        <v>1.5</v>
      </c>
      <c r="C399" s="2"/>
      <c r="D399" s="2">
        <v>1</v>
      </c>
      <c r="Q399" s="2">
        <v>2</v>
      </c>
    </row>
    <row r="400" spans="1:17" x14ac:dyDescent="0.25">
      <c r="A400" s="2">
        <v>1</v>
      </c>
      <c r="B400" s="2">
        <v>0.75</v>
      </c>
      <c r="C400" s="2"/>
      <c r="D400" s="2">
        <v>1</v>
      </c>
      <c r="Q400" s="2">
        <v>2</v>
      </c>
    </row>
    <row r="401" spans="1:17" x14ac:dyDescent="0.25">
      <c r="A401" s="2">
        <v>1</v>
      </c>
      <c r="B401" s="2">
        <v>0.5</v>
      </c>
      <c r="C401" s="2"/>
      <c r="D401" s="2">
        <v>1</v>
      </c>
      <c r="Q401" s="2">
        <v>2</v>
      </c>
    </row>
    <row r="402" spans="1:17" x14ac:dyDescent="0.25">
      <c r="A402" s="2">
        <v>0.75</v>
      </c>
      <c r="B402" s="2">
        <v>2</v>
      </c>
      <c r="C402" s="2"/>
      <c r="D402" s="2">
        <v>0.75</v>
      </c>
      <c r="Q402" s="2">
        <v>2</v>
      </c>
    </row>
    <row r="403" spans="1:17" x14ac:dyDescent="0.25">
      <c r="A403" s="2">
        <v>0.5</v>
      </c>
      <c r="B403" s="2">
        <v>0.1</v>
      </c>
      <c r="C403" s="2"/>
      <c r="D403" s="2">
        <v>0.5</v>
      </c>
      <c r="Q403" s="2">
        <v>8</v>
      </c>
    </row>
    <row r="404" spans="1:17" x14ac:dyDescent="0.25">
      <c r="A404" s="2">
        <v>0.5</v>
      </c>
      <c r="B404" s="2">
        <v>0.5</v>
      </c>
      <c r="C404" s="2"/>
      <c r="D404" s="2">
        <v>0.5</v>
      </c>
      <c r="Q404" s="2">
        <v>8</v>
      </c>
    </row>
    <row r="405" spans="1:17" x14ac:dyDescent="0.25">
      <c r="A405" s="2">
        <v>0.5</v>
      </c>
      <c r="B405" s="2">
        <v>1.5</v>
      </c>
      <c r="C405" s="2"/>
      <c r="D405" s="2">
        <v>0.5</v>
      </c>
      <c r="Q405" s="2">
        <v>12</v>
      </c>
    </row>
    <row r="406" spans="1:17" x14ac:dyDescent="0.25">
      <c r="A406" s="2">
        <v>0.5</v>
      </c>
      <c r="B406" s="2">
        <v>2.5</v>
      </c>
      <c r="C406" s="2"/>
      <c r="D406" s="2">
        <v>0.5</v>
      </c>
      <c r="Q406" s="2">
        <v>12</v>
      </c>
    </row>
    <row r="407" spans="1:17" x14ac:dyDescent="0.25">
      <c r="A407" s="2">
        <v>0.3</v>
      </c>
      <c r="B407" s="2">
        <v>0.25</v>
      </c>
      <c r="C407" s="2"/>
      <c r="D407" s="2">
        <v>0.3</v>
      </c>
      <c r="Q407" s="2">
        <v>2</v>
      </c>
    </row>
    <row r="408" spans="1:17" x14ac:dyDescent="0.25">
      <c r="A408" s="2">
        <v>0.3</v>
      </c>
      <c r="B408" s="2">
        <v>0.2</v>
      </c>
      <c r="C408" s="2"/>
      <c r="D408" s="2">
        <v>0.3</v>
      </c>
      <c r="Q408" s="2">
        <v>5</v>
      </c>
    </row>
    <row r="409" spans="1:17" x14ac:dyDescent="0.25">
      <c r="A409" s="2">
        <v>0.5</v>
      </c>
      <c r="B409" s="2">
        <v>0.2</v>
      </c>
      <c r="C409" s="2"/>
      <c r="D409" s="2">
        <v>0.5</v>
      </c>
      <c r="Q409" s="2">
        <v>4</v>
      </c>
    </row>
    <row r="410" spans="1:17" x14ac:dyDescent="0.25">
      <c r="A410" s="2">
        <v>0.5</v>
      </c>
      <c r="B410" s="2">
        <v>0.2</v>
      </c>
      <c r="C410" s="2"/>
      <c r="D410" s="2">
        <v>0.5</v>
      </c>
      <c r="Q410" s="2">
        <v>4</v>
      </c>
    </row>
    <row r="411" spans="1:17" x14ac:dyDescent="0.25">
      <c r="A411" s="2">
        <v>1.5</v>
      </c>
      <c r="B411" s="2">
        <v>0.1</v>
      </c>
      <c r="C411" s="2"/>
      <c r="D411" s="2">
        <v>1.5</v>
      </c>
      <c r="Q411" s="2">
        <v>4</v>
      </c>
    </row>
    <row r="412" spans="1:17" x14ac:dyDescent="0.25">
      <c r="A412" s="2">
        <v>10</v>
      </c>
      <c r="B412" s="2">
        <v>0.1</v>
      </c>
      <c r="C412" s="2"/>
      <c r="D412" s="2">
        <v>10</v>
      </c>
      <c r="Q412" s="2">
        <v>8</v>
      </c>
    </row>
    <row r="413" spans="1:17" x14ac:dyDescent="0.25">
      <c r="A413" s="2">
        <v>2</v>
      </c>
      <c r="B413" s="2">
        <v>1</v>
      </c>
      <c r="C413" s="2"/>
      <c r="D413" s="2">
        <v>2</v>
      </c>
      <c r="Q413" s="2">
        <v>8</v>
      </c>
    </row>
    <row r="414" spans="1:17" x14ac:dyDescent="0.25">
      <c r="A414" s="2">
        <v>0.5</v>
      </c>
      <c r="B414" s="2">
        <v>1</v>
      </c>
      <c r="C414" s="2"/>
      <c r="D414" s="2">
        <v>0.5</v>
      </c>
      <c r="Q414" s="2">
        <v>9</v>
      </c>
    </row>
    <row r="415" spans="1:17" x14ac:dyDescent="0.25">
      <c r="A415" s="2">
        <v>0.6</v>
      </c>
      <c r="B415" s="2">
        <v>6.5</v>
      </c>
      <c r="C415" s="2"/>
      <c r="D415" s="2">
        <v>0.6</v>
      </c>
      <c r="Q415" s="2">
        <v>10</v>
      </c>
    </row>
    <row r="416" spans="1:17" x14ac:dyDescent="0.25">
      <c r="A416" s="2">
        <v>0.6</v>
      </c>
      <c r="B416" s="2">
        <v>0.9</v>
      </c>
      <c r="C416" s="2"/>
      <c r="D416" s="2">
        <v>0.6</v>
      </c>
      <c r="Q416" s="2">
        <v>9</v>
      </c>
    </row>
    <row r="417" spans="1:17" x14ac:dyDescent="0.25">
      <c r="A417" s="2">
        <v>0.5</v>
      </c>
      <c r="B417" s="2">
        <v>1.5</v>
      </c>
      <c r="C417" s="2"/>
      <c r="D417" s="2">
        <v>0.5</v>
      </c>
      <c r="Q417" s="2">
        <v>5</v>
      </c>
    </row>
    <row r="418" spans="1:17" x14ac:dyDescent="0.25">
      <c r="A418" s="2">
        <v>0.3</v>
      </c>
      <c r="B418" s="2">
        <v>1.3</v>
      </c>
      <c r="C418" s="2"/>
      <c r="D418" s="2">
        <v>0.3</v>
      </c>
      <c r="Q418" s="2">
        <v>2</v>
      </c>
    </row>
    <row r="419" spans="1:17" x14ac:dyDescent="0.25">
      <c r="A419" s="2">
        <v>0.3</v>
      </c>
      <c r="B419" s="2">
        <v>0.5</v>
      </c>
      <c r="C419" s="2"/>
      <c r="D419" s="2">
        <v>0.3</v>
      </c>
      <c r="Q419" s="2">
        <v>1</v>
      </c>
    </row>
    <row r="420" spans="1:17" x14ac:dyDescent="0.25">
      <c r="A420" s="2">
        <v>0.4</v>
      </c>
      <c r="B420" s="2">
        <v>0.75</v>
      </c>
      <c r="C420" s="2"/>
      <c r="D420" s="2">
        <v>0.4</v>
      </c>
      <c r="Q420" s="2">
        <v>2</v>
      </c>
    </row>
    <row r="421" spans="1:17" x14ac:dyDescent="0.25">
      <c r="A421" s="2">
        <v>0.5</v>
      </c>
      <c r="B421" s="2">
        <v>0.25</v>
      </c>
      <c r="C421" s="2"/>
      <c r="D421" s="2">
        <v>0.5</v>
      </c>
      <c r="Q421" s="2">
        <v>2</v>
      </c>
    </row>
    <row r="422" spans="1:17" x14ac:dyDescent="0.25">
      <c r="A422" s="2">
        <v>1.5</v>
      </c>
      <c r="B422" s="2">
        <v>2</v>
      </c>
      <c r="C422" s="2"/>
      <c r="D422" s="2">
        <v>1.5</v>
      </c>
      <c r="Q422" s="2">
        <v>0.5</v>
      </c>
    </row>
    <row r="423" spans="1:17" x14ac:dyDescent="0.25">
      <c r="A423" s="2">
        <v>2</v>
      </c>
      <c r="B423" s="2">
        <v>0.5</v>
      </c>
      <c r="C423" s="2"/>
      <c r="D423" s="2">
        <v>2</v>
      </c>
      <c r="Q423" s="2">
        <v>1</v>
      </c>
    </row>
    <row r="424" spans="1:17" x14ac:dyDescent="0.25">
      <c r="A424" s="2">
        <v>1.5</v>
      </c>
      <c r="B424" s="2">
        <v>0.2</v>
      </c>
      <c r="C424" s="2"/>
      <c r="D424" s="2">
        <v>1.5</v>
      </c>
      <c r="Q424" s="2">
        <v>8</v>
      </c>
    </row>
    <row r="425" spans="1:17" x14ac:dyDescent="0.25">
      <c r="A425" s="2">
        <v>0.5</v>
      </c>
      <c r="B425" s="2">
        <v>0.2</v>
      </c>
      <c r="C425" s="2"/>
      <c r="D425" s="2">
        <v>0.5</v>
      </c>
      <c r="Q425" s="2">
        <v>3</v>
      </c>
    </row>
    <row r="426" spans="1:17" x14ac:dyDescent="0.25">
      <c r="A426" s="2">
        <v>0.5</v>
      </c>
      <c r="B426" s="2">
        <v>0.5</v>
      </c>
      <c r="C426" s="2"/>
      <c r="D426" s="2">
        <v>0.5</v>
      </c>
      <c r="Q426" s="2">
        <v>1.5</v>
      </c>
    </row>
    <row r="427" spans="1:17" x14ac:dyDescent="0.25">
      <c r="A427" s="2">
        <v>0.6</v>
      </c>
      <c r="B427" s="2">
        <v>0.2</v>
      </c>
      <c r="C427" s="2"/>
      <c r="D427" s="2">
        <v>0.6</v>
      </c>
      <c r="Q427" s="2">
        <v>0.5</v>
      </c>
    </row>
    <row r="428" spans="1:17" x14ac:dyDescent="0.25">
      <c r="A428" s="2">
        <v>0.6</v>
      </c>
      <c r="B428" s="2">
        <v>1.2</v>
      </c>
      <c r="C428" s="2"/>
      <c r="D428" s="2">
        <v>0.6</v>
      </c>
      <c r="Q428" s="2">
        <v>1</v>
      </c>
    </row>
    <row r="429" spans="1:17" x14ac:dyDescent="0.25">
      <c r="A429" s="2">
        <v>0.5</v>
      </c>
      <c r="B429" s="2">
        <v>2</v>
      </c>
      <c r="C429" s="2"/>
      <c r="D429" s="2">
        <v>0.5</v>
      </c>
      <c r="Q429" s="2">
        <v>1</v>
      </c>
    </row>
    <row r="430" spans="1:17" x14ac:dyDescent="0.25">
      <c r="A430" s="2">
        <v>0.3</v>
      </c>
      <c r="B430" s="2">
        <v>2</v>
      </c>
      <c r="C430" s="2"/>
      <c r="D430" s="2">
        <v>0.3</v>
      </c>
      <c r="Q430" s="2">
        <v>0.5</v>
      </c>
    </row>
    <row r="431" spans="1:17" x14ac:dyDescent="0.25">
      <c r="A431" s="2">
        <v>0.3</v>
      </c>
      <c r="B431" s="2">
        <v>0.2</v>
      </c>
      <c r="C431" s="2"/>
      <c r="D431" s="2">
        <v>0.3</v>
      </c>
      <c r="Q431" s="2">
        <v>1</v>
      </c>
    </row>
    <row r="432" spans="1:17" x14ac:dyDescent="0.25">
      <c r="A432" s="2">
        <v>12</v>
      </c>
      <c r="B432" s="2">
        <v>1.5</v>
      </c>
      <c r="C432" s="2"/>
      <c r="D432" s="2">
        <v>12</v>
      </c>
      <c r="Q432" s="2">
        <v>0.5</v>
      </c>
    </row>
    <row r="433" spans="1:17" x14ac:dyDescent="0.25">
      <c r="A433" s="2">
        <v>2</v>
      </c>
      <c r="B433" s="2">
        <v>1</v>
      </c>
      <c r="C433" s="2"/>
      <c r="D433" s="2">
        <v>2</v>
      </c>
      <c r="Q433" s="2">
        <v>1</v>
      </c>
    </row>
    <row r="434" spans="1:17" x14ac:dyDescent="0.25">
      <c r="A434" s="2">
        <v>3</v>
      </c>
      <c r="B434" s="2">
        <v>1.5</v>
      </c>
      <c r="C434" s="2"/>
      <c r="D434" s="2">
        <v>3</v>
      </c>
      <c r="Q434" s="2">
        <v>0.5</v>
      </c>
    </row>
    <row r="435" spans="1:17" x14ac:dyDescent="0.25">
      <c r="A435" s="2">
        <v>0.75</v>
      </c>
      <c r="B435" s="2">
        <v>2</v>
      </c>
      <c r="C435" s="2"/>
      <c r="D435" s="2">
        <v>0.75</v>
      </c>
      <c r="Q435" s="2">
        <v>0.5</v>
      </c>
    </row>
    <row r="436" spans="1:17" x14ac:dyDescent="0.25">
      <c r="A436" s="2">
        <v>9</v>
      </c>
      <c r="B436" s="2">
        <v>2</v>
      </c>
      <c r="C436" s="2"/>
      <c r="D436" s="2">
        <v>9</v>
      </c>
      <c r="Q436" s="2">
        <v>1.5</v>
      </c>
    </row>
    <row r="437" spans="1:17" x14ac:dyDescent="0.25">
      <c r="A437" s="2">
        <v>0.5</v>
      </c>
      <c r="B437" s="2">
        <v>1.5</v>
      </c>
      <c r="C437" s="2"/>
      <c r="D437" s="2">
        <v>0.5</v>
      </c>
      <c r="Q437" s="2">
        <v>1.5</v>
      </c>
    </row>
    <row r="438" spans="1:17" x14ac:dyDescent="0.25">
      <c r="A438" s="2">
        <v>2</v>
      </c>
      <c r="B438" s="2">
        <v>2</v>
      </c>
      <c r="C438" s="2"/>
      <c r="D438" s="2">
        <v>2</v>
      </c>
      <c r="Q438" s="2">
        <v>1</v>
      </c>
    </row>
    <row r="439" spans="1:17" x14ac:dyDescent="0.25">
      <c r="A439" s="2">
        <v>2</v>
      </c>
      <c r="B439" s="2">
        <v>0.75</v>
      </c>
      <c r="C439" s="2"/>
      <c r="D439" s="2">
        <v>2</v>
      </c>
      <c r="Q439" s="2">
        <v>1</v>
      </c>
    </row>
    <row r="440" spans="1:17" x14ac:dyDescent="0.25">
      <c r="A440" s="2">
        <v>11</v>
      </c>
      <c r="B440" s="2">
        <v>0.75</v>
      </c>
      <c r="C440" s="2"/>
      <c r="D440" s="2">
        <v>11</v>
      </c>
      <c r="Q440" s="2">
        <v>2</v>
      </c>
    </row>
    <row r="441" spans="1:17" x14ac:dyDescent="0.25">
      <c r="A441" s="2">
        <v>5</v>
      </c>
      <c r="B441" s="2">
        <v>4</v>
      </c>
      <c r="C441" s="2"/>
      <c r="D441" s="2">
        <v>5</v>
      </c>
      <c r="Q441" s="2">
        <v>3</v>
      </c>
    </row>
    <row r="442" spans="1:17" x14ac:dyDescent="0.25">
      <c r="A442" s="2">
        <v>2</v>
      </c>
      <c r="B442" s="2">
        <v>4</v>
      </c>
      <c r="C442" s="2"/>
      <c r="D442" s="2">
        <v>2</v>
      </c>
      <c r="Q442" s="2">
        <v>5</v>
      </c>
    </row>
    <row r="443" spans="1:17" x14ac:dyDescent="0.25">
      <c r="A443" s="2">
        <v>2</v>
      </c>
      <c r="B443" s="2">
        <v>2</v>
      </c>
      <c r="C443" s="2"/>
      <c r="D443" s="2">
        <v>2</v>
      </c>
      <c r="Q443" s="2">
        <v>1.5</v>
      </c>
    </row>
    <row r="444" spans="1:17" x14ac:dyDescent="0.25">
      <c r="A444" s="2">
        <v>1</v>
      </c>
      <c r="B444" s="2">
        <v>3</v>
      </c>
      <c r="C444" s="2"/>
      <c r="D444" s="2">
        <v>1</v>
      </c>
      <c r="Q444" s="2">
        <v>1.5</v>
      </c>
    </row>
    <row r="445" spans="1:17" x14ac:dyDescent="0.25">
      <c r="A445" s="2">
        <v>5</v>
      </c>
      <c r="B445" s="2">
        <v>2</v>
      </c>
      <c r="C445" s="2"/>
      <c r="D445" s="2">
        <v>5</v>
      </c>
      <c r="Q445" s="2">
        <v>0.5</v>
      </c>
    </row>
    <row r="446" spans="1:17" x14ac:dyDescent="0.25">
      <c r="A446" s="2">
        <v>3</v>
      </c>
      <c r="B446" s="2">
        <v>10</v>
      </c>
      <c r="C446" s="2"/>
      <c r="D446" s="2">
        <v>3</v>
      </c>
      <c r="Q446" s="2">
        <v>1</v>
      </c>
    </row>
    <row r="447" spans="1:17" x14ac:dyDescent="0.25">
      <c r="A447" s="2">
        <v>2</v>
      </c>
      <c r="B447" s="2">
        <v>1</v>
      </c>
      <c r="C447" s="2"/>
      <c r="D447" s="2">
        <v>2</v>
      </c>
      <c r="Q447" s="2">
        <v>4</v>
      </c>
    </row>
    <row r="448" spans="1:17" x14ac:dyDescent="0.25">
      <c r="A448" s="2">
        <v>2</v>
      </c>
      <c r="B448" s="2">
        <v>7</v>
      </c>
      <c r="C448" s="2"/>
      <c r="D448" s="2">
        <v>2</v>
      </c>
      <c r="Q448" s="2">
        <v>1.5</v>
      </c>
    </row>
    <row r="449" spans="1:17" x14ac:dyDescent="0.25">
      <c r="A449" s="2">
        <v>2</v>
      </c>
      <c r="B449" s="2">
        <v>1.5</v>
      </c>
      <c r="C449" s="2"/>
      <c r="D449" s="2">
        <v>2</v>
      </c>
      <c r="Q449" s="2">
        <v>6</v>
      </c>
    </row>
    <row r="450" spans="1:17" x14ac:dyDescent="0.25">
      <c r="A450" s="2">
        <v>3.5</v>
      </c>
      <c r="B450" s="2">
        <v>2</v>
      </c>
      <c r="C450" s="2"/>
      <c r="D450" s="2">
        <v>3.5</v>
      </c>
      <c r="Q450" s="2">
        <v>1.5</v>
      </c>
    </row>
    <row r="451" spans="1:17" x14ac:dyDescent="0.25">
      <c r="A451" s="2">
        <v>6</v>
      </c>
      <c r="B451" s="2">
        <v>4</v>
      </c>
      <c r="C451" s="2"/>
      <c r="D451" s="2">
        <v>6</v>
      </c>
      <c r="Q451" s="2">
        <v>1.5</v>
      </c>
    </row>
    <row r="452" spans="1:17" x14ac:dyDescent="0.25">
      <c r="A452" s="2">
        <v>1.2</v>
      </c>
      <c r="B452" s="2">
        <v>0.5</v>
      </c>
      <c r="C452" s="2"/>
      <c r="D452" s="2">
        <v>1.2</v>
      </c>
      <c r="Q452" s="2">
        <v>13</v>
      </c>
    </row>
    <row r="453" spans="1:17" x14ac:dyDescent="0.25">
      <c r="A453" s="2">
        <v>4.5</v>
      </c>
      <c r="B453" s="2">
        <v>2</v>
      </c>
      <c r="C453" s="2"/>
      <c r="D453" s="2">
        <v>4.5</v>
      </c>
      <c r="Q453" s="2">
        <v>1</v>
      </c>
    </row>
    <row r="454" spans="1:17" x14ac:dyDescent="0.25">
      <c r="A454" s="2">
        <v>2</v>
      </c>
      <c r="B454" s="2">
        <v>0.5</v>
      </c>
      <c r="C454" s="2"/>
      <c r="D454" s="2">
        <v>2</v>
      </c>
      <c r="Q454" s="2">
        <v>2</v>
      </c>
    </row>
    <row r="455" spans="1:17" x14ac:dyDescent="0.25">
      <c r="A455" s="2">
        <v>1.2</v>
      </c>
      <c r="B455" s="2">
        <v>0.5</v>
      </c>
      <c r="C455" s="2"/>
      <c r="D455" s="2">
        <v>1.2</v>
      </c>
      <c r="Q455" s="2">
        <v>5.5</v>
      </c>
    </row>
    <row r="456" spans="1:17" x14ac:dyDescent="0.25">
      <c r="A456" s="2">
        <v>2</v>
      </c>
      <c r="B456" s="2">
        <v>2.25</v>
      </c>
      <c r="C456" s="2"/>
      <c r="D456" s="2">
        <v>2</v>
      </c>
      <c r="Q456" s="2">
        <v>1</v>
      </c>
    </row>
    <row r="457" spans="1:17" x14ac:dyDescent="0.25">
      <c r="A457" s="2">
        <v>2</v>
      </c>
      <c r="B457" s="2">
        <v>1</v>
      </c>
      <c r="C457" s="2"/>
      <c r="D457" s="2">
        <v>2</v>
      </c>
      <c r="Q457" s="2">
        <v>4</v>
      </c>
    </row>
    <row r="458" spans="1:17" x14ac:dyDescent="0.25">
      <c r="A458" s="2">
        <v>0.5</v>
      </c>
      <c r="B458" s="2">
        <v>4.75</v>
      </c>
      <c r="C458" s="2"/>
      <c r="D458" s="2">
        <v>0.5</v>
      </c>
      <c r="Q458" s="2">
        <v>4</v>
      </c>
    </row>
    <row r="459" spans="1:17" x14ac:dyDescent="0.25">
      <c r="A459" s="2">
        <v>2</v>
      </c>
      <c r="B459" s="2">
        <v>2.5</v>
      </c>
      <c r="C459" s="2"/>
      <c r="D459" s="2">
        <v>2</v>
      </c>
      <c r="Q459" s="2">
        <v>5</v>
      </c>
    </row>
    <row r="460" spans="1:17" x14ac:dyDescent="0.25">
      <c r="A460" s="2">
        <v>4</v>
      </c>
      <c r="B460" s="2">
        <v>1.4</v>
      </c>
      <c r="C460" s="2"/>
      <c r="D460" s="2">
        <v>4</v>
      </c>
      <c r="Q460" s="2">
        <v>2.5</v>
      </c>
    </row>
    <row r="461" spans="1:17" x14ac:dyDescent="0.25">
      <c r="A461" s="2">
        <v>4</v>
      </c>
      <c r="B461" s="2">
        <v>2.75</v>
      </c>
      <c r="C461" s="2"/>
      <c r="D461" s="2">
        <v>4</v>
      </c>
      <c r="Q461" s="2">
        <v>0.25</v>
      </c>
    </row>
    <row r="462" spans="1:17" x14ac:dyDescent="0.25">
      <c r="A462" s="2">
        <v>3</v>
      </c>
      <c r="B462" s="2">
        <v>2</v>
      </c>
      <c r="C462" s="2"/>
      <c r="D462" s="2">
        <v>3</v>
      </c>
      <c r="Q462" s="2">
        <v>0.5</v>
      </c>
    </row>
    <row r="463" spans="1:17" x14ac:dyDescent="0.25">
      <c r="A463" s="2">
        <v>3</v>
      </c>
      <c r="B463" s="2">
        <v>1</v>
      </c>
      <c r="C463" s="2"/>
      <c r="D463" s="2">
        <v>3</v>
      </c>
      <c r="Q463" s="2">
        <v>0.5</v>
      </c>
    </row>
    <row r="464" spans="1:17" x14ac:dyDescent="0.25">
      <c r="A464" s="2">
        <v>2</v>
      </c>
      <c r="B464" s="2">
        <v>0.2</v>
      </c>
      <c r="C464" s="2"/>
      <c r="D464" s="2">
        <v>2</v>
      </c>
      <c r="Q464" s="2">
        <v>0.5</v>
      </c>
    </row>
    <row r="465" spans="1:17" x14ac:dyDescent="0.25">
      <c r="A465" s="2">
        <v>2</v>
      </c>
      <c r="B465" s="2">
        <v>0.1</v>
      </c>
      <c r="C465" s="2"/>
      <c r="D465" s="2">
        <v>2</v>
      </c>
      <c r="Q465" s="2">
        <v>0.2</v>
      </c>
    </row>
    <row r="466" spans="1:17" x14ac:dyDescent="0.25">
      <c r="A466" s="2">
        <v>0.1</v>
      </c>
      <c r="B466" s="2">
        <v>1.5</v>
      </c>
      <c r="C466" s="2"/>
      <c r="D466" s="2">
        <v>0.1</v>
      </c>
      <c r="Q466" s="2">
        <v>0.2</v>
      </c>
    </row>
    <row r="467" spans="1:17" x14ac:dyDescent="0.25">
      <c r="A467" s="2">
        <v>0.1</v>
      </c>
      <c r="B467" s="2">
        <v>1</v>
      </c>
      <c r="C467" s="2"/>
      <c r="D467" s="2">
        <v>0.1</v>
      </c>
      <c r="Q467" s="2">
        <v>0.2</v>
      </c>
    </row>
    <row r="468" spans="1:17" x14ac:dyDescent="0.25">
      <c r="A468" s="2">
        <v>0.1</v>
      </c>
      <c r="B468" s="2">
        <v>0.1</v>
      </c>
      <c r="C468" s="2"/>
      <c r="D468" s="2">
        <v>0.1</v>
      </c>
      <c r="Q468" s="2">
        <v>0.2</v>
      </c>
    </row>
    <row r="469" spans="1:17" x14ac:dyDescent="0.25">
      <c r="A469" s="2">
        <v>2</v>
      </c>
      <c r="B469" s="2">
        <v>10.5</v>
      </c>
      <c r="C469" s="2"/>
      <c r="D469" s="2">
        <v>2</v>
      </c>
      <c r="Q469" s="2">
        <v>0.75</v>
      </c>
    </row>
    <row r="470" spans="1:17" x14ac:dyDescent="0.25">
      <c r="A470" s="2">
        <v>0.5</v>
      </c>
      <c r="B470" s="2">
        <v>10</v>
      </c>
      <c r="C470" s="2"/>
      <c r="D470" s="2">
        <v>0.5</v>
      </c>
      <c r="Q470" s="2">
        <v>1</v>
      </c>
    </row>
    <row r="471" spans="1:17" x14ac:dyDescent="0.25">
      <c r="A471" s="2">
        <v>0.4</v>
      </c>
      <c r="B471" s="2">
        <v>0.45</v>
      </c>
      <c r="C471" s="2"/>
      <c r="D471" s="2">
        <v>0.4</v>
      </c>
      <c r="Q471" s="2">
        <v>0.25</v>
      </c>
    </row>
    <row r="472" spans="1:17" x14ac:dyDescent="0.25">
      <c r="A472" s="2">
        <v>4</v>
      </c>
      <c r="B472" s="2">
        <v>1</v>
      </c>
      <c r="C472" s="2"/>
      <c r="D472" s="2">
        <v>4</v>
      </c>
      <c r="Q472" s="2">
        <v>0.25</v>
      </c>
    </row>
    <row r="473" spans="1:17" x14ac:dyDescent="0.25">
      <c r="A473" s="2">
        <v>3.5</v>
      </c>
      <c r="B473" s="2">
        <v>1.25</v>
      </c>
      <c r="C473" s="2"/>
      <c r="D473" s="2">
        <v>3.5</v>
      </c>
      <c r="Q473" s="2">
        <v>0.25</v>
      </c>
    </row>
    <row r="474" spans="1:17" x14ac:dyDescent="0.25">
      <c r="A474" s="2">
        <v>0.5</v>
      </c>
      <c r="B474" s="2">
        <v>0.25</v>
      </c>
      <c r="C474" s="2"/>
      <c r="D474" s="2">
        <v>0.5</v>
      </c>
      <c r="Q474" s="2">
        <v>0.25</v>
      </c>
    </row>
    <row r="475" spans="1:17" x14ac:dyDescent="0.25">
      <c r="A475" s="2">
        <v>15</v>
      </c>
      <c r="B475" s="2">
        <v>0.25</v>
      </c>
      <c r="C475" s="2"/>
      <c r="D475" s="2">
        <v>15</v>
      </c>
      <c r="Q475" s="2">
        <v>0.5</v>
      </c>
    </row>
    <row r="476" spans="1:17" x14ac:dyDescent="0.25">
      <c r="A476" s="2">
        <v>85</v>
      </c>
      <c r="B476" s="2">
        <v>0.25</v>
      </c>
      <c r="C476" s="2"/>
      <c r="D476" s="2">
        <v>85</v>
      </c>
      <c r="Q476" s="2">
        <v>0.25</v>
      </c>
    </row>
    <row r="477" spans="1:17" x14ac:dyDescent="0.25">
      <c r="A477" s="2">
        <v>80</v>
      </c>
      <c r="B477" s="2">
        <v>0.75</v>
      </c>
      <c r="C477" s="2"/>
      <c r="D477" s="2">
        <v>80</v>
      </c>
      <c r="Q477" s="2">
        <v>0.25</v>
      </c>
    </row>
    <row r="478" spans="1:17" x14ac:dyDescent="0.25">
      <c r="A478" s="2">
        <v>70</v>
      </c>
      <c r="B478" s="2">
        <v>2</v>
      </c>
      <c r="C478" s="2"/>
      <c r="D478" s="2">
        <v>70</v>
      </c>
      <c r="Q478" s="2">
        <v>0.2</v>
      </c>
    </row>
    <row r="479" spans="1:17" x14ac:dyDescent="0.25">
      <c r="A479" s="2">
        <v>3</v>
      </c>
      <c r="B479" s="2">
        <v>0.3</v>
      </c>
      <c r="C479" s="2"/>
      <c r="D479" s="2">
        <v>3</v>
      </c>
      <c r="Q479" s="2">
        <v>1</v>
      </c>
    </row>
    <row r="480" spans="1:17" x14ac:dyDescent="0.25">
      <c r="A480" s="2">
        <v>2.2000000000000002</v>
      </c>
      <c r="B480" s="2">
        <v>0.4</v>
      </c>
      <c r="C480" s="2"/>
      <c r="D480" s="2">
        <v>2.2000000000000002</v>
      </c>
      <c r="Q480" s="2">
        <v>0.3</v>
      </c>
    </row>
    <row r="481" spans="1:17" x14ac:dyDescent="0.25">
      <c r="A481" s="2">
        <v>3</v>
      </c>
      <c r="B481" s="2">
        <v>0.15</v>
      </c>
      <c r="C481" s="2"/>
      <c r="D481" s="2">
        <v>3</v>
      </c>
      <c r="Q481" s="2">
        <v>0.2</v>
      </c>
    </row>
    <row r="482" spans="1:17" x14ac:dyDescent="0.25">
      <c r="A482" s="2">
        <v>2.5</v>
      </c>
      <c r="B482" s="2">
        <v>0.25</v>
      </c>
      <c r="C482" s="2"/>
      <c r="D482" s="2">
        <v>2.5</v>
      </c>
      <c r="Q482" s="2">
        <v>1.5</v>
      </c>
    </row>
    <row r="483" spans="1:17" x14ac:dyDescent="0.25">
      <c r="A483" s="2">
        <v>1.5</v>
      </c>
      <c r="B483" s="2">
        <v>0.2</v>
      </c>
      <c r="C483" s="2"/>
      <c r="D483" s="2">
        <v>1.5</v>
      </c>
      <c r="Q483" s="2">
        <v>2.5</v>
      </c>
    </row>
    <row r="484" spans="1:17" x14ac:dyDescent="0.25">
      <c r="A484" s="2">
        <v>1.5</v>
      </c>
      <c r="B484" s="2">
        <v>0.2</v>
      </c>
      <c r="C484" s="2"/>
      <c r="D484" s="2">
        <v>1.5</v>
      </c>
      <c r="Q484" s="2">
        <v>1</v>
      </c>
    </row>
    <row r="485" spans="1:17" x14ac:dyDescent="0.25">
      <c r="A485" s="2">
        <v>1.1000000000000001</v>
      </c>
      <c r="B485" s="2">
        <v>2</v>
      </c>
      <c r="C485" s="2"/>
      <c r="D485" s="2">
        <v>1.1000000000000001</v>
      </c>
      <c r="Q485" s="2">
        <v>0.25</v>
      </c>
    </row>
    <row r="486" spans="1:17" x14ac:dyDescent="0.25">
      <c r="A486" s="2">
        <v>1.1000000000000001</v>
      </c>
      <c r="B486" s="2">
        <v>2</v>
      </c>
      <c r="C486" s="2"/>
      <c r="D486" s="2">
        <v>1.1000000000000001</v>
      </c>
      <c r="Q486" s="2">
        <v>0.25</v>
      </c>
    </row>
    <row r="487" spans="1:17" x14ac:dyDescent="0.25">
      <c r="A487" s="2">
        <v>1.5</v>
      </c>
      <c r="B487" s="2">
        <v>1.5</v>
      </c>
      <c r="C487" s="2"/>
      <c r="D487" s="2">
        <v>1.5</v>
      </c>
      <c r="Q487" s="2">
        <v>0.25</v>
      </c>
    </row>
    <row r="488" spans="1:17" x14ac:dyDescent="0.25">
      <c r="A488" s="2">
        <v>2.25</v>
      </c>
      <c r="B488" s="2">
        <v>3.5</v>
      </c>
      <c r="C488" s="2"/>
      <c r="D488" s="2">
        <v>2.25</v>
      </c>
      <c r="Q488" s="2">
        <v>0.25</v>
      </c>
    </row>
    <row r="489" spans="1:17" x14ac:dyDescent="0.25">
      <c r="A489" s="2">
        <v>1</v>
      </c>
      <c r="B489" s="2">
        <v>2</v>
      </c>
      <c r="C489" s="2"/>
      <c r="D489" s="2">
        <v>1</v>
      </c>
      <c r="Q489" s="2">
        <v>0.25</v>
      </c>
    </row>
    <row r="490" spans="1:17" x14ac:dyDescent="0.25">
      <c r="A490" s="2">
        <v>2</v>
      </c>
      <c r="B490" s="2">
        <v>1.8</v>
      </c>
      <c r="C490" s="2"/>
      <c r="D490" s="2">
        <v>2</v>
      </c>
      <c r="Q490" s="2">
        <v>0.25</v>
      </c>
    </row>
    <row r="491" spans="1:17" x14ac:dyDescent="0.25">
      <c r="A491" s="2">
        <v>1.8</v>
      </c>
      <c r="B491" s="2">
        <v>0.6</v>
      </c>
      <c r="C491" s="2"/>
      <c r="D491" s="2">
        <v>1.8</v>
      </c>
      <c r="Q491" s="2">
        <v>0.3</v>
      </c>
    </row>
    <row r="492" spans="1:17" x14ac:dyDescent="0.25">
      <c r="A492" s="2">
        <v>1.8</v>
      </c>
      <c r="B492" s="2">
        <v>1.2</v>
      </c>
      <c r="C492" s="2"/>
      <c r="D492" s="2">
        <v>1.8</v>
      </c>
      <c r="Q492" s="2">
        <v>0.3</v>
      </c>
    </row>
    <row r="493" spans="1:17" x14ac:dyDescent="0.25">
      <c r="A493" s="2">
        <v>0.5</v>
      </c>
      <c r="B493" s="2">
        <v>0.2</v>
      </c>
      <c r="C493" s="2"/>
      <c r="D493" s="2">
        <v>0.5</v>
      </c>
      <c r="Q493" s="2">
        <v>0.5</v>
      </c>
    </row>
    <row r="494" spans="1:17" x14ac:dyDescent="0.25">
      <c r="A494" s="2">
        <v>0.5</v>
      </c>
      <c r="B494" s="2">
        <v>0.1</v>
      </c>
      <c r="C494" s="2"/>
      <c r="D494" s="2">
        <v>0.5</v>
      </c>
      <c r="Q494" s="2">
        <v>0.5</v>
      </c>
    </row>
    <row r="495" spans="1:17" x14ac:dyDescent="0.25">
      <c r="A495" s="2">
        <v>1</v>
      </c>
      <c r="B495" s="2">
        <v>0.1</v>
      </c>
      <c r="C495" s="2"/>
      <c r="D495" s="2">
        <v>1</v>
      </c>
      <c r="Q495" s="2">
        <v>0.25</v>
      </c>
    </row>
    <row r="496" spans="1:17" x14ac:dyDescent="0.25">
      <c r="A496" s="2">
        <v>1.5</v>
      </c>
      <c r="B496" s="2">
        <v>0.2</v>
      </c>
      <c r="C496" s="2"/>
      <c r="D496" s="2">
        <v>1.5</v>
      </c>
      <c r="Q496" s="2">
        <v>0.6</v>
      </c>
    </row>
    <row r="497" spans="1:17" x14ac:dyDescent="0.25">
      <c r="A497" s="2">
        <v>1.25</v>
      </c>
      <c r="B497" s="2">
        <v>0.1</v>
      </c>
      <c r="C497" s="2"/>
      <c r="D497" s="2">
        <v>1.25</v>
      </c>
      <c r="Q497" s="2">
        <v>0.6</v>
      </c>
    </row>
    <row r="498" spans="1:17" x14ac:dyDescent="0.25">
      <c r="A498" s="2">
        <v>0.25</v>
      </c>
      <c r="B498" s="2">
        <v>0.2</v>
      </c>
      <c r="C498" s="2"/>
      <c r="D498" s="2">
        <v>0.25</v>
      </c>
      <c r="Q498" s="2">
        <v>0.25</v>
      </c>
    </row>
    <row r="499" spans="1:17" x14ac:dyDescent="0.25">
      <c r="A499" s="2">
        <v>0.75</v>
      </c>
      <c r="B499" s="2">
        <v>0.25</v>
      </c>
      <c r="C499" s="2"/>
      <c r="D499" s="2">
        <v>0.75</v>
      </c>
      <c r="Q499" s="2">
        <v>0.25</v>
      </c>
    </row>
    <row r="500" spans="1:17" x14ac:dyDescent="0.25">
      <c r="A500" s="2">
        <v>0.75</v>
      </c>
      <c r="B500" s="2">
        <v>0.15</v>
      </c>
      <c r="C500" s="2"/>
      <c r="D500" s="2">
        <v>0.75</v>
      </c>
      <c r="Q500" s="2">
        <v>1</v>
      </c>
    </row>
    <row r="501" spans="1:17" x14ac:dyDescent="0.25">
      <c r="A501" s="2">
        <v>0.4</v>
      </c>
      <c r="B501" s="2">
        <v>0.05</v>
      </c>
      <c r="C501" s="2"/>
      <c r="D501" s="2">
        <v>0.4</v>
      </c>
      <c r="Q501" s="2">
        <v>0.3</v>
      </c>
    </row>
    <row r="502" spans="1:17" x14ac:dyDescent="0.25">
      <c r="A502" s="2">
        <v>0.7</v>
      </c>
      <c r="B502" s="2">
        <v>0.05</v>
      </c>
      <c r="C502" s="2"/>
      <c r="D502" s="2">
        <v>0.7</v>
      </c>
      <c r="Q502" s="2">
        <v>0.25</v>
      </c>
    </row>
    <row r="503" spans="1:17" x14ac:dyDescent="0.25">
      <c r="A503" s="2">
        <v>0.5</v>
      </c>
      <c r="B503" s="2">
        <v>0.1</v>
      </c>
      <c r="C503" s="2"/>
      <c r="D503" s="2">
        <v>0.5</v>
      </c>
      <c r="Q503" s="2">
        <v>4.5</v>
      </c>
    </row>
    <row r="504" spans="1:17" x14ac:dyDescent="0.25">
      <c r="A504" s="2">
        <v>0.6</v>
      </c>
      <c r="B504" s="2">
        <v>0.2</v>
      </c>
      <c r="C504" s="2"/>
      <c r="D504" s="2">
        <v>0.6</v>
      </c>
      <c r="Q504" s="2">
        <v>9</v>
      </c>
    </row>
    <row r="505" spans="1:17" x14ac:dyDescent="0.25">
      <c r="A505" s="2">
        <v>0.5</v>
      </c>
      <c r="B505" s="2">
        <v>0.15</v>
      </c>
      <c r="C505" s="2"/>
      <c r="D505" s="2">
        <v>0.5</v>
      </c>
      <c r="Q505" s="2">
        <v>0.75</v>
      </c>
    </row>
    <row r="506" spans="1:17" x14ac:dyDescent="0.25">
      <c r="A506" s="2">
        <v>1</v>
      </c>
      <c r="B506" s="2">
        <v>0.01</v>
      </c>
      <c r="C506" s="2"/>
      <c r="D506" s="2">
        <v>1</v>
      </c>
      <c r="Q506" s="2">
        <v>1.5</v>
      </c>
    </row>
    <row r="507" spans="1:17" x14ac:dyDescent="0.25">
      <c r="A507" s="2">
        <v>1</v>
      </c>
      <c r="B507" s="2">
        <v>0.04</v>
      </c>
      <c r="C507" s="2"/>
      <c r="D507" s="2">
        <v>1</v>
      </c>
      <c r="Q507" s="2">
        <v>1</v>
      </c>
    </row>
    <row r="508" spans="1:17" x14ac:dyDescent="0.25">
      <c r="A508" s="2">
        <v>1.25</v>
      </c>
      <c r="B508" s="2">
        <v>0.2</v>
      </c>
      <c r="C508" s="2"/>
      <c r="D508" s="2">
        <v>1.25</v>
      </c>
      <c r="Q508" s="2">
        <v>0.5</v>
      </c>
    </row>
    <row r="509" spans="1:17" x14ac:dyDescent="0.25">
      <c r="A509" s="2">
        <v>0.5</v>
      </c>
      <c r="B509" s="2">
        <v>0.2</v>
      </c>
      <c r="C509" s="2"/>
      <c r="D509" s="2">
        <v>0.5</v>
      </c>
      <c r="Q509" s="2">
        <v>0.5</v>
      </c>
    </row>
    <row r="510" spans="1:17" x14ac:dyDescent="0.25">
      <c r="A510" s="2">
        <v>0.5</v>
      </c>
      <c r="B510" s="2">
        <v>7.4999999999999997E-2</v>
      </c>
      <c r="C510" s="2"/>
      <c r="D510" s="2">
        <v>0.5</v>
      </c>
      <c r="Q510" s="2">
        <v>0.5</v>
      </c>
    </row>
    <row r="511" spans="1:17" x14ac:dyDescent="0.25">
      <c r="A511" s="2">
        <v>1</v>
      </c>
      <c r="B511" s="2">
        <v>0.05</v>
      </c>
      <c r="C511" s="2"/>
      <c r="D511" s="2">
        <v>1</v>
      </c>
      <c r="Q511" s="2">
        <v>2.25</v>
      </c>
    </row>
    <row r="512" spans="1:17" x14ac:dyDescent="0.25">
      <c r="A512" s="2">
        <v>1</v>
      </c>
      <c r="B512" s="2">
        <v>0.3</v>
      </c>
      <c r="C512" s="2"/>
      <c r="D512" s="2">
        <v>1</v>
      </c>
      <c r="Q512" s="2">
        <v>2.25</v>
      </c>
    </row>
    <row r="513" spans="1:17" x14ac:dyDescent="0.25">
      <c r="A513" s="2">
        <v>1</v>
      </c>
      <c r="B513" s="2">
        <v>0.1</v>
      </c>
      <c r="C513" s="2"/>
      <c r="D513" s="2">
        <v>1</v>
      </c>
      <c r="Q513" s="2">
        <v>1.5</v>
      </c>
    </row>
    <row r="514" spans="1:17" x14ac:dyDescent="0.25">
      <c r="A514" s="2">
        <v>1</v>
      </c>
      <c r="B514" s="2">
        <v>0.6</v>
      </c>
      <c r="C514" s="2"/>
      <c r="D514" s="2">
        <v>1</v>
      </c>
      <c r="Q514" s="2">
        <v>0.375</v>
      </c>
    </row>
    <row r="515" spans="1:17" x14ac:dyDescent="0.25">
      <c r="A515" s="2">
        <v>1</v>
      </c>
      <c r="B515" s="2">
        <v>0.15</v>
      </c>
      <c r="C515" s="2"/>
      <c r="D515" s="2">
        <v>1</v>
      </c>
      <c r="Q515" s="2">
        <v>0.375</v>
      </c>
    </row>
    <row r="516" spans="1:17" x14ac:dyDescent="0.25">
      <c r="A516" s="2">
        <v>0.8</v>
      </c>
      <c r="B516" s="2">
        <v>0.9</v>
      </c>
      <c r="C516" s="2"/>
      <c r="D516" s="2">
        <v>0.8</v>
      </c>
      <c r="Q516" s="2">
        <v>0.375</v>
      </c>
    </row>
    <row r="517" spans="1:17" x14ac:dyDescent="0.25">
      <c r="A517" s="2">
        <v>1</v>
      </c>
      <c r="B517" s="2">
        <v>0.15</v>
      </c>
      <c r="C517" s="2"/>
      <c r="D517" s="2">
        <v>1</v>
      </c>
      <c r="Q517" s="2">
        <v>0.375</v>
      </c>
    </row>
    <row r="518" spans="1:17" x14ac:dyDescent="0.25">
      <c r="A518" s="2">
        <v>0.7</v>
      </c>
      <c r="B518" s="2">
        <v>0.15</v>
      </c>
      <c r="C518" s="2"/>
      <c r="D518" s="2">
        <v>0.7</v>
      </c>
      <c r="Q518" s="2">
        <v>0.15</v>
      </c>
    </row>
    <row r="519" spans="1:17" x14ac:dyDescent="0.25">
      <c r="A519" s="2">
        <v>1.1000000000000001</v>
      </c>
      <c r="B519" s="2">
        <v>2</v>
      </c>
      <c r="C519" s="2"/>
      <c r="D519" s="2">
        <v>1.1000000000000001</v>
      </c>
      <c r="Q519" s="2">
        <v>0.375</v>
      </c>
    </row>
    <row r="520" spans="1:17" x14ac:dyDescent="0.25">
      <c r="A520" s="2">
        <v>0.2</v>
      </c>
      <c r="B520" s="2">
        <v>1</v>
      </c>
      <c r="C520" s="2"/>
      <c r="D520" s="2">
        <v>0.2</v>
      </c>
      <c r="Q520" s="2">
        <v>1.5</v>
      </c>
    </row>
    <row r="521" spans="1:17" x14ac:dyDescent="0.25">
      <c r="A521" s="2">
        <v>1</v>
      </c>
      <c r="B521" s="2">
        <v>12</v>
      </c>
      <c r="C521" s="2"/>
      <c r="D521" s="2">
        <v>1</v>
      </c>
      <c r="Q521" s="2">
        <v>1.5</v>
      </c>
    </row>
    <row r="522" spans="1:17" x14ac:dyDescent="0.25">
      <c r="A522" s="2">
        <v>0.5</v>
      </c>
      <c r="B522" s="2">
        <v>7</v>
      </c>
      <c r="C522" s="2"/>
      <c r="D522" s="2">
        <v>0.5</v>
      </c>
      <c r="Q522" s="2">
        <v>1</v>
      </c>
    </row>
    <row r="523" spans="1:17" x14ac:dyDescent="0.25">
      <c r="A523" s="2">
        <v>1.4</v>
      </c>
      <c r="B523" s="2">
        <v>6</v>
      </c>
      <c r="C523" s="2"/>
      <c r="D523" s="2">
        <v>1.4</v>
      </c>
      <c r="Q523" s="2">
        <v>0.5</v>
      </c>
    </row>
    <row r="524" spans="1:17" x14ac:dyDescent="0.25">
      <c r="A524" s="2">
        <v>1</v>
      </c>
      <c r="B524" s="2">
        <v>2</v>
      </c>
      <c r="C524" s="2"/>
      <c r="D524" s="2">
        <v>1</v>
      </c>
      <c r="Q524" s="2">
        <v>3</v>
      </c>
    </row>
    <row r="525" spans="1:17" x14ac:dyDescent="0.25">
      <c r="A525" s="2">
        <v>0.5</v>
      </c>
      <c r="B525" s="2">
        <v>1</v>
      </c>
      <c r="C525" s="2"/>
      <c r="D525" s="2">
        <v>0.5</v>
      </c>
      <c r="Q525" s="2">
        <v>1.5</v>
      </c>
    </row>
    <row r="526" spans="1:17" x14ac:dyDescent="0.25">
      <c r="A526" s="2">
        <v>0.2</v>
      </c>
      <c r="B526" s="2">
        <v>3.8</v>
      </c>
      <c r="C526" s="2"/>
      <c r="D526" s="2">
        <v>0.2</v>
      </c>
      <c r="Q526" s="2">
        <v>1</v>
      </c>
    </row>
    <row r="527" spans="1:17" x14ac:dyDescent="0.25">
      <c r="A527" s="2">
        <v>1</v>
      </c>
      <c r="B527" s="2">
        <v>5</v>
      </c>
      <c r="C527" s="2"/>
      <c r="D527" s="2">
        <v>1</v>
      </c>
      <c r="Q527" s="2">
        <v>0.25</v>
      </c>
    </row>
    <row r="528" spans="1:17" x14ac:dyDescent="0.25">
      <c r="A528" s="2">
        <v>0.75</v>
      </c>
      <c r="B528" s="2">
        <v>10</v>
      </c>
      <c r="C528" s="2"/>
      <c r="D528" s="2">
        <v>0.75</v>
      </c>
      <c r="Q528" s="2">
        <v>0.5</v>
      </c>
    </row>
    <row r="529" spans="1:17" x14ac:dyDescent="0.25">
      <c r="A529" s="2">
        <v>0.2</v>
      </c>
      <c r="B529" s="2">
        <v>5</v>
      </c>
      <c r="C529" s="2"/>
      <c r="D529" s="2">
        <v>0.2</v>
      </c>
      <c r="Q529" s="2">
        <v>1.8</v>
      </c>
    </row>
    <row r="530" spans="1:17" x14ac:dyDescent="0.25">
      <c r="A530" s="2">
        <v>0.1</v>
      </c>
      <c r="B530" s="2">
        <v>7.5</v>
      </c>
      <c r="C530" s="2"/>
      <c r="D530" s="2">
        <v>0.1</v>
      </c>
      <c r="Q530" s="2">
        <v>0.1</v>
      </c>
    </row>
    <row r="531" spans="1:17" x14ac:dyDescent="0.25">
      <c r="A531" s="2">
        <v>0.4</v>
      </c>
      <c r="B531" s="2">
        <v>5</v>
      </c>
      <c r="C531" s="2"/>
      <c r="D531" s="2">
        <v>0.4</v>
      </c>
      <c r="Q531" s="2">
        <v>0.1</v>
      </c>
    </row>
    <row r="532" spans="1:17" x14ac:dyDescent="0.25">
      <c r="A532" s="2">
        <v>0.5</v>
      </c>
      <c r="B532" s="2">
        <v>3</v>
      </c>
      <c r="C532" s="2"/>
      <c r="D532" s="2">
        <v>0.5</v>
      </c>
      <c r="Q532" s="2">
        <v>0.1</v>
      </c>
    </row>
    <row r="533" spans="1:17" x14ac:dyDescent="0.25">
      <c r="A533" s="2">
        <v>1</v>
      </c>
      <c r="B533" s="2">
        <v>8</v>
      </c>
      <c r="C533" s="2"/>
      <c r="D533" s="2">
        <v>1</v>
      </c>
      <c r="Q533" s="2">
        <v>0.1</v>
      </c>
    </row>
    <row r="534" spans="1:17" x14ac:dyDescent="0.25">
      <c r="A534" s="2">
        <v>0.7</v>
      </c>
      <c r="B534" s="2">
        <v>3.25</v>
      </c>
      <c r="C534" s="2"/>
      <c r="D534" s="2">
        <v>0.7</v>
      </c>
      <c r="Q534" s="2">
        <v>1</v>
      </c>
    </row>
    <row r="535" spans="1:17" x14ac:dyDescent="0.25">
      <c r="A535" s="2">
        <v>2.5</v>
      </c>
      <c r="B535" s="2">
        <v>0.5</v>
      </c>
      <c r="C535" s="2"/>
      <c r="D535" s="2">
        <v>2.5</v>
      </c>
      <c r="Q535" s="2">
        <v>0.1</v>
      </c>
    </row>
    <row r="536" spans="1:17" x14ac:dyDescent="0.25">
      <c r="A536" s="2">
        <v>0.5</v>
      </c>
      <c r="B536" s="2">
        <v>0.5</v>
      </c>
      <c r="C536" s="2"/>
      <c r="D536" s="2">
        <v>0.5</v>
      </c>
      <c r="Q536" s="2">
        <v>0.1</v>
      </c>
    </row>
    <row r="537" spans="1:17" x14ac:dyDescent="0.25">
      <c r="A537" s="2">
        <v>1</v>
      </c>
      <c r="B537" s="2">
        <v>0.7</v>
      </c>
      <c r="C537" s="2"/>
      <c r="D537" s="2">
        <v>1</v>
      </c>
      <c r="Q537" s="2">
        <v>0.1</v>
      </c>
    </row>
    <row r="538" spans="1:17" x14ac:dyDescent="0.25">
      <c r="A538" s="2">
        <v>2</v>
      </c>
      <c r="B538" s="2">
        <v>1</v>
      </c>
      <c r="C538" s="2"/>
      <c r="D538" s="2">
        <v>2</v>
      </c>
      <c r="Q538" s="2">
        <v>0.9</v>
      </c>
    </row>
    <row r="539" spans="1:17" x14ac:dyDescent="0.25">
      <c r="A539" s="2">
        <v>1.5</v>
      </c>
      <c r="B539" s="2">
        <v>0.85</v>
      </c>
      <c r="C539" s="2"/>
      <c r="D539" s="2">
        <v>1.5</v>
      </c>
      <c r="Q539" s="2">
        <v>25</v>
      </c>
    </row>
    <row r="540" spans="1:17" x14ac:dyDescent="0.25">
      <c r="A540" s="2">
        <v>2</v>
      </c>
      <c r="B540" s="2">
        <v>2.4</v>
      </c>
      <c r="C540" s="2"/>
      <c r="D540" s="2">
        <v>2</v>
      </c>
      <c r="Q540" s="2">
        <v>2.5</v>
      </c>
    </row>
    <row r="541" spans="1:17" x14ac:dyDescent="0.25">
      <c r="A541" s="2">
        <v>2</v>
      </c>
      <c r="B541" s="2">
        <v>1.6</v>
      </c>
      <c r="C541" s="2"/>
      <c r="D541" s="2">
        <v>2</v>
      </c>
      <c r="Q541" s="2">
        <v>2</v>
      </c>
    </row>
    <row r="542" spans="1:17" x14ac:dyDescent="0.25">
      <c r="A542" s="2">
        <v>2</v>
      </c>
      <c r="B542" s="2">
        <v>1</v>
      </c>
      <c r="C542" s="2"/>
      <c r="D542" s="2">
        <v>2</v>
      </c>
      <c r="Q542" s="2">
        <v>1</v>
      </c>
    </row>
    <row r="543" spans="1:17" x14ac:dyDescent="0.25">
      <c r="A543" s="2">
        <v>3</v>
      </c>
      <c r="B543" s="2">
        <v>0.9</v>
      </c>
      <c r="C543" s="2"/>
      <c r="D543" s="2">
        <v>3</v>
      </c>
      <c r="Q543" s="2">
        <v>5</v>
      </c>
    </row>
    <row r="544" spans="1:17" x14ac:dyDescent="0.25">
      <c r="A544" s="2">
        <v>3</v>
      </c>
      <c r="B544" s="2">
        <v>0.1</v>
      </c>
      <c r="C544" s="2"/>
      <c r="D544" s="2">
        <v>3</v>
      </c>
      <c r="Q544" s="2">
        <v>4</v>
      </c>
    </row>
    <row r="545" spans="1:17" x14ac:dyDescent="0.25">
      <c r="A545" s="2">
        <v>2.5</v>
      </c>
      <c r="B545" s="2">
        <v>1</v>
      </c>
      <c r="C545" s="2"/>
      <c r="D545" s="2">
        <v>2.5</v>
      </c>
      <c r="Q545" s="2">
        <v>2</v>
      </c>
    </row>
    <row r="546" spans="1:17" x14ac:dyDescent="0.25">
      <c r="A546" s="2">
        <v>4</v>
      </c>
      <c r="B546" s="2">
        <v>1.6</v>
      </c>
      <c r="C546" s="2"/>
      <c r="D546" s="2">
        <v>4</v>
      </c>
      <c r="Q546" s="2">
        <v>0.5</v>
      </c>
    </row>
    <row r="547" spans="1:17" x14ac:dyDescent="0.25">
      <c r="A547" s="2">
        <v>4</v>
      </c>
      <c r="B547" s="2">
        <v>0.4</v>
      </c>
      <c r="C547" s="2"/>
      <c r="D547" s="2">
        <v>4</v>
      </c>
      <c r="Q547" s="2">
        <v>1</v>
      </c>
    </row>
    <row r="548" spans="1:17" x14ac:dyDescent="0.25">
      <c r="A548" s="2">
        <v>3</v>
      </c>
      <c r="B548" s="2">
        <v>1</v>
      </c>
      <c r="C548" s="2"/>
      <c r="D548" s="2">
        <v>3</v>
      </c>
      <c r="Q548" s="2">
        <v>10</v>
      </c>
    </row>
    <row r="549" spans="1:17" x14ac:dyDescent="0.25">
      <c r="A549" s="2">
        <v>2.5</v>
      </c>
      <c r="B549" s="2">
        <v>1.2</v>
      </c>
      <c r="C549" s="2"/>
      <c r="D549" s="2">
        <v>2.5</v>
      </c>
      <c r="Q549" s="2">
        <v>17.5</v>
      </c>
    </row>
    <row r="550" spans="1:17" x14ac:dyDescent="0.25">
      <c r="A550" s="2">
        <v>2.5</v>
      </c>
      <c r="B550" s="2">
        <v>2.1</v>
      </c>
      <c r="C550" s="2"/>
      <c r="D550" s="2">
        <v>2.5</v>
      </c>
      <c r="Q550" s="2">
        <v>25</v>
      </c>
    </row>
    <row r="551" spans="1:17" x14ac:dyDescent="0.25">
      <c r="A551" s="2">
        <v>3</v>
      </c>
      <c r="B551" s="2">
        <v>0.3</v>
      </c>
      <c r="C551" s="2"/>
      <c r="D551" s="2">
        <v>3</v>
      </c>
      <c r="Q551" s="2">
        <v>7.5</v>
      </c>
    </row>
    <row r="552" spans="1:17" x14ac:dyDescent="0.25">
      <c r="A552" s="2">
        <v>2</v>
      </c>
      <c r="B552" s="2">
        <v>0.2</v>
      </c>
      <c r="C552" s="2"/>
      <c r="D552" s="2">
        <v>2</v>
      </c>
      <c r="Q552" s="2">
        <v>3.5</v>
      </c>
    </row>
    <row r="553" spans="1:17" x14ac:dyDescent="0.25">
      <c r="A553" s="2">
        <v>2</v>
      </c>
      <c r="B553" s="2">
        <v>0.5</v>
      </c>
      <c r="C553" s="2"/>
      <c r="D553" s="2">
        <v>2</v>
      </c>
      <c r="Q553" s="2">
        <v>3.5</v>
      </c>
    </row>
    <row r="554" spans="1:17" x14ac:dyDescent="0.25">
      <c r="A554" s="2">
        <v>3</v>
      </c>
      <c r="B554" s="2">
        <v>0.2</v>
      </c>
      <c r="C554" s="2"/>
      <c r="D554" s="2">
        <v>3</v>
      </c>
      <c r="Q554" s="2">
        <v>1</v>
      </c>
    </row>
    <row r="555" spans="1:17" x14ac:dyDescent="0.25">
      <c r="A555" s="2">
        <v>3</v>
      </c>
      <c r="B555" s="2">
        <v>0.4</v>
      </c>
      <c r="C555" s="2"/>
      <c r="D555" s="2">
        <v>3</v>
      </c>
      <c r="Q555" s="2">
        <v>0.5</v>
      </c>
    </row>
    <row r="556" spans="1:17" x14ac:dyDescent="0.25">
      <c r="A556" s="2">
        <v>2</v>
      </c>
      <c r="B556" s="2">
        <v>0.4</v>
      </c>
      <c r="C556" s="2"/>
      <c r="D556" s="2">
        <v>2</v>
      </c>
      <c r="Q556" s="2">
        <v>0.5</v>
      </c>
    </row>
    <row r="557" spans="1:17" x14ac:dyDescent="0.25">
      <c r="A557" s="2">
        <v>2.5</v>
      </c>
      <c r="B557" s="2">
        <v>0.2</v>
      </c>
      <c r="C557" s="2"/>
      <c r="D557" s="2">
        <v>2.5</v>
      </c>
      <c r="Q557" s="2">
        <v>3</v>
      </c>
    </row>
    <row r="558" spans="1:17" x14ac:dyDescent="0.25">
      <c r="A558" s="2">
        <v>2.5</v>
      </c>
      <c r="B558" s="2">
        <v>0.3</v>
      </c>
      <c r="C558" s="2"/>
      <c r="D558" s="2">
        <v>2.5</v>
      </c>
      <c r="Q558" s="2">
        <v>3</v>
      </c>
    </row>
    <row r="559" spans="1:17" x14ac:dyDescent="0.25">
      <c r="A559" s="2">
        <v>2.5</v>
      </c>
      <c r="B559" s="2">
        <v>0.9</v>
      </c>
      <c r="C559" s="2"/>
      <c r="D559" s="2">
        <v>2.5</v>
      </c>
      <c r="Q559" s="2">
        <v>8</v>
      </c>
    </row>
    <row r="560" spans="1:17" x14ac:dyDescent="0.25">
      <c r="A560" s="2">
        <v>2.5</v>
      </c>
      <c r="B560" s="2">
        <v>1.25</v>
      </c>
      <c r="C560" s="2"/>
      <c r="D560" s="2">
        <v>2.5</v>
      </c>
      <c r="Q560" s="2">
        <v>3</v>
      </c>
    </row>
    <row r="561" spans="1:17" x14ac:dyDescent="0.25">
      <c r="A561" s="2">
        <v>2.5</v>
      </c>
      <c r="B561" s="2">
        <v>1.25</v>
      </c>
      <c r="C561" s="2"/>
      <c r="D561" s="2">
        <v>2.5</v>
      </c>
      <c r="Q561" s="2">
        <v>2</v>
      </c>
    </row>
    <row r="562" spans="1:17" x14ac:dyDescent="0.25">
      <c r="A562" s="2">
        <v>2</v>
      </c>
      <c r="B562" s="2">
        <v>0.2</v>
      </c>
      <c r="C562" s="2"/>
      <c r="D562" s="2">
        <v>2</v>
      </c>
      <c r="Q562" s="2">
        <v>3</v>
      </c>
    </row>
    <row r="563" spans="1:17" x14ac:dyDescent="0.25">
      <c r="A563" s="2">
        <v>2</v>
      </c>
      <c r="B563" s="2">
        <v>1</v>
      </c>
      <c r="C563" s="2"/>
      <c r="D563" s="2">
        <v>2</v>
      </c>
      <c r="Q563" s="2">
        <v>4</v>
      </c>
    </row>
    <row r="564" spans="1:17" x14ac:dyDescent="0.25">
      <c r="A564" s="2">
        <v>2</v>
      </c>
      <c r="B564" s="2">
        <v>0.3</v>
      </c>
      <c r="C564" s="2"/>
      <c r="D564" s="2">
        <v>2</v>
      </c>
      <c r="Q564" s="2">
        <v>1</v>
      </c>
    </row>
    <row r="565" spans="1:17" x14ac:dyDescent="0.25">
      <c r="A565" s="2">
        <v>2</v>
      </c>
      <c r="B565" s="2">
        <v>0.6</v>
      </c>
      <c r="C565" s="2"/>
      <c r="D565" s="2">
        <v>2</v>
      </c>
      <c r="Q565" s="2">
        <v>3</v>
      </c>
    </row>
    <row r="566" spans="1:17" x14ac:dyDescent="0.25">
      <c r="A566" s="2">
        <v>10</v>
      </c>
      <c r="B566" s="2">
        <v>1</v>
      </c>
      <c r="C566" s="2"/>
      <c r="D566" s="2">
        <v>10</v>
      </c>
      <c r="Q566" s="2">
        <v>2</v>
      </c>
    </row>
    <row r="567" spans="1:17" x14ac:dyDescent="0.25">
      <c r="A567" s="2">
        <v>175</v>
      </c>
      <c r="B567" s="2">
        <v>1</v>
      </c>
      <c r="C567" s="2"/>
      <c r="D567" s="2">
        <v>175</v>
      </c>
      <c r="Q567" s="2">
        <v>1.5</v>
      </c>
    </row>
    <row r="568" spans="1:17" x14ac:dyDescent="0.25">
      <c r="A568" s="2">
        <v>200</v>
      </c>
      <c r="B568" s="2">
        <v>1.5</v>
      </c>
      <c r="C568" s="2"/>
      <c r="D568" s="2">
        <v>200</v>
      </c>
      <c r="Q568" s="2">
        <v>3</v>
      </c>
    </row>
    <row r="569" spans="1:17" x14ac:dyDescent="0.25">
      <c r="A569" s="2">
        <v>5.5</v>
      </c>
      <c r="B569" s="2">
        <v>1</v>
      </c>
      <c r="C569" s="2"/>
      <c r="D569" s="2">
        <v>5.5</v>
      </c>
      <c r="Q569" s="2">
        <v>1</v>
      </c>
    </row>
    <row r="570" spans="1:17" x14ac:dyDescent="0.25">
      <c r="A570" s="2">
        <v>5.5</v>
      </c>
      <c r="B570" s="2">
        <v>2.5</v>
      </c>
      <c r="C570" s="2"/>
      <c r="D570" s="2">
        <v>5.5</v>
      </c>
      <c r="Q570" s="2">
        <v>2</v>
      </c>
    </row>
    <row r="571" spans="1:17" x14ac:dyDescent="0.25">
      <c r="A571" s="2">
        <v>5</v>
      </c>
      <c r="B571" s="2">
        <v>3</v>
      </c>
      <c r="C571" s="2"/>
      <c r="D571" s="2">
        <v>5</v>
      </c>
      <c r="Q571" s="2">
        <v>3</v>
      </c>
    </row>
    <row r="572" spans="1:17" x14ac:dyDescent="0.25">
      <c r="A572" s="2">
        <v>3.5</v>
      </c>
      <c r="B572" s="2">
        <v>2</v>
      </c>
      <c r="C572" s="2"/>
      <c r="D572" s="2">
        <v>3.5</v>
      </c>
      <c r="Q572" s="2">
        <v>1</v>
      </c>
    </row>
    <row r="573" spans="1:17" x14ac:dyDescent="0.25">
      <c r="A573" s="2">
        <v>4</v>
      </c>
      <c r="B573" s="2">
        <v>0.6</v>
      </c>
      <c r="C573" s="2"/>
      <c r="D573" s="2">
        <v>4</v>
      </c>
      <c r="Q573" s="2">
        <v>3</v>
      </c>
    </row>
    <row r="574" spans="1:17" x14ac:dyDescent="0.25">
      <c r="A574" s="2">
        <v>7</v>
      </c>
      <c r="B574" s="2">
        <v>0.3</v>
      </c>
      <c r="C574" s="2"/>
      <c r="D574" s="2">
        <v>7</v>
      </c>
      <c r="Q574" s="2">
        <v>5</v>
      </c>
    </row>
    <row r="575" spans="1:17" x14ac:dyDescent="0.25">
      <c r="A575" s="2">
        <v>7</v>
      </c>
      <c r="B575" s="2">
        <v>1.9</v>
      </c>
      <c r="C575" s="2"/>
      <c r="D575" s="2">
        <v>7</v>
      </c>
      <c r="Q575" s="2">
        <v>1</v>
      </c>
    </row>
    <row r="576" spans="1:17" x14ac:dyDescent="0.25">
      <c r="A576" s="2">
        <v>4</v>
      </c>
      <c r="B576" s="2">
        <v>1.1000000000000001</v>
      </c>
      <c r="C576" s="2"/>
      <c r="D576" s="2">
        <v>4</v>
      </c>
      <c r="Q576" s="2">
        <v>0.5</v>
      </c>
    </row>
    <row r="577" spans="1:17" x14ac:dyDescent="0.25">
      <c r="A577" s="2">
        <v>4</v>
      </c>
      <c r="B577" s="2">
        <v>1.75</v>
      </c>
      <c r="C577" s="2"/>
      <c r="D577" s="2">
        <v>4</v>
      </c>
      <c r="Q577" s="2">
        <v>0.5</v>
      </c>
    </row>
    <row r="578" spans="1:17" x14ac:dyDescent="0.25">
      <c r="A578" s="2">
        <v>6</v>
      </c>
      <c r="B578" s="2">
        <v>3</v>
      </c>
      <c r="C578" s="2"/>
      <c r="D578" s="2">
        <v>6</v>
      </c>
      <c r="Q578" s="2">
        <v>44</v>
      </c>
    </row>
    <row r="579" spans="1:17" x14ac:dyDescent="0.25">
      <c r="A579" s="2">
        <v>4.5</v>
      </c>
      <c r="B579" s="2">
        <v>1.52</v>
      </c>
      <c r="C579" s="2"/>
      <c r="D579" s="2">
        <v>4.5</v>
      </c>
      <c r="Q579" s="2">
        <v>10</v>
      </c>
    </row>
    <row r="580" spans="1:17" x14ac:dyDescent="0.25">
      <c r="A580" s="2">
        <v>4.5</v>
      </c>
      <c r="B580" s="2">
        <v>4.57</v>
      </c>
      <c r="C580" s="2"/>
      <c r="D580" s="2">
        <v>4.5</v>
      </c>
      <c r="Q580" s="2">
        <v>20</v>
      </c>
    </row>
    <row r="581" spans="1:17" x14ac:dyDescent="0.25">
      <c r="A581" s="2">
        <v>1</v>
      </c>
      <c r="B581" s="2">
        <v>0.6</v>
      </c>
      <c r="C581" s="2"/>
      <c r="D581" s="2">
        <v>1</v>
      </c>
      <c r="Q581" s="2">
        <v>10</v>
      </c>
    </row>
    <row r="582" spans="1:17" x14ac:dyDescent="0.25">
      <c r="A582" s="2">
        <v>2</v>
      </c>
      <c r="B582" s="2">
        <v>0.6</v>
      </c>
      <c r="C582" s="2"/>
      <c r="D582" s="2">
        <v>2</v>
      </c>
      <c r="Q582" s="2">
        <v>15</v>
      </c>
    </row>
    <row r="583" spans="1:17" x14ac:dyDescent="0.25">
      <c r="A583" s="2">
        <v>3</v>
      </c>
      <c r="B583" s="2">
        <v>0.4</v>
      </c>
      <c r="C583" s="2"/>
      <c r="D583" s="2">
        <v>3</v>
      </c>
      <c r="Q583" s="2">
        <v>10</v>
      </c>
    </row>
    <row r="584" spans="1:17" x14ac:dyDescent="0.25">
      <c r="A584" s="2">
        <v>1</v>
      </c>
      <c r="B584" s="2">
        <v>0.9</v>
      </c>
      <c r="C584" s="2"/>
      <c r="D584" s="2">
        <v>1</v>
      </c>
      <c r="Q584" s="2">
        <v>1</v>
      </c>
    </row>
    <row r="585" spans="1:17" x14ac:dyDescent="0.25">
      <c r="A585" s="2">
        <v>2</v>
      </c>
      <c r="B585" s="2">
        <v>1.5</v>
      </c>
      <c r="C585" s="2"/>
      <c r="D585" s="2">
        <v>2</v>
      </c>
      <c r="Q585" s="2">
        <v>1</v>
      </c>
    </row>
    <row r="586" spans="1:17" x14ac:dyDescent="0.25">
      <c r="A586" s="2">
        <v>5</v>
      </c>
      <c r="B586" s="2">
        <v>0.6</v>
      </c>
      <c r="C586" s="2"/>
      <c r="D586" s="2">
        <v>5</v>
      </c>
      <c r="Q586" s="2">
        <v>2</v>
      </c>
    </row>
    <row r="587" spans="1:17" x14ac:dyDescent="0.25">
      <c r="A587" s="2">
        <v>5</v>
      </c>
      <c r="B587" s="2">
        <v>0.6</v>
      </c>
      <c r="C587" s="2"/>
      <c r="D587" s="2">
        <v>5</v>
      </c>
      <c r="Q587" s="2">
        <v>20</v>
      </c>
    </row>
    <row r="588" spans="1:17" x14ac:dyDescent="0.25">
      <c r="A588" s="2">
        <v>2</v>
      </c>
      <c r="B588" s="2">
        <v>1.7</v>
      </c>
      <c r="C588" s="2"/>
      <c r="D588" s="2">
        <v>2</v>
      </c>
      <c r="Q588" s="2">
        <v>1</v>
      </c>
    </row>
    <row r="589" spans="1:17" x14ac:dyDescent="0.25">
      <c r="A589" s="2">
        <v>2</v>
      </c>
      <c r="B589" s="2">
        <v>0.6</v>
      </c>
      <c r="C589" s="2"/>
      <c r="D589" s="2">
        <v>2</v>
      </c>
      <c r="Q589" s="2">
        <v>2.5</v>
      </c>
    </row>
    <row r="590" spans="1:17" x14ac:dyDescent="0.25">
      <c r="A590" s="2">
        <v>1.5</v>
      </c>
      <c r="B590" s="2">
        <v>3.3</v>
      </c>
      <c r="C590" s="2"/>
      <c r="D590" s="2">
        <v>1.5</v>
      </c>
      <c r="Q590" s="2">
        <v>5</v>
      </c>
    </row>
    <row r="591" spans="1:17" x14ac:dyDescent="0.25">
      <c r="A591" s="2">
        <v>1.5</v>
      </c>
      <c r="B591" s="2">
        <v>1.5</v>
      </c>
      <c r="C591" s="2"/>
      <c r="D591" s="2">
        <v>1.5</v>
      </c>
      <c r="Q591" s="2">
        <v>5</v>
      </c>
    </row>
    <row r="592" spans="1:17" x14ac:dyDescent="0.25">
      <c r="A592" s="2">
        <v>2</v>
      </c>
      <c r="B592" s="2">
        <v>0.3</v>
      </c>
      <c r="C592" s="2"/>
      <c r="D592" s="2">
        <v>2</v>
      </c>
      <c r="Q592" s="2">
        <v>2.5</v>
      </c>
    </row>
    <row r="593" spans="1:17" x14ac:dyDescent="0.25">
      <c r="A593" s="2">
        <v>3.5</v>
      </c>
      <c r="B593" s="2">
        <v>0.3</v>
      </c>
      <c r="C593" s="2"/>
      <c r="D593" s="2">
        <v>3.5</v>
      </c>
      <c r="Q593" s="2">
        <v>11</v>
      </c>
    </row>
    <row r="594" spans="1:17" x14ac:dyDescent="0.25">
      <c r="A594" s="2">
        <v>1</v>
      </c>
      <c r="B594" s="2">
        <v>0.3</v>
      </c>
      <c r="C594" s="2"/>
      <c r="D594" s="2">
        <v>1</v>
      </c>
      <c r="Q594" s="2">
        <v>12</v>
      </c>
    </row>
    <row r="595" spans="1:17" x14ac:dyDescent="0.25">
      <c r="A595" s="2">
        <v>3</v>
      </c>
      <c r="B595" s="2">
        <v>0.3</v>
      </c>
      <c r="C595" s="2"/>
      <c r="D595" s="2">
        <v>3</v>
      </c>
      <c r="Q595" s="2">
        <v>5</v>
      </c>
    </row>
    <row r="596" spans="1:17" x14ac:dyDescent="0.25">
      <c r="A596" s="2">
        <v>1.5</v>
      </c>
      <c r="B596" s="2">
        <v>0.3</v>
      </c>
      <c r="C596" s="2"/>
      <c r="D596" s="2">
        <v>1.5</v>
      </c>
      <c r="Q596" s="2">
        <v>5</v>
      </c>
    </row>
    <row r="597" spans="1:17" x14ac:dyDescent="0.25">
      <c r="A597" s="2">
        <v>3</v>
      </c>
      <c r="B597" s="2">
        <v>0.76</v>
      </c>
      <c r="C597" s="2"/>
      <c r="D597" s="2">
        <v>3</v>
      </c>
      <c r="Q597" s="2">
        <v>2.5</v>
      </c>
    </row>
    <row r="598" spans="1:17" x14ac:dyDescent="0.25">
      <c r="A598" s="2">
        <v>1</v>
      </c>
      <c r="B598" s="2">
        <v>0.76</v>
      </c>
      <c r="C598" s="2"/>
      <c r="D598" s="2">
        <v>1</v>
      </c>
      <c r="Q598" s="2">
        <v>10</v>
      </c>
    </row>
    <row r="599" spans="1:17" x14ac:dyDescent="0.25">
      <c r="A599" s="2">
        <v>2.5</v>
      </c>
      <c r="B599" s="2">
        <v>0.91</v>
      </c>
      <c r="C599" s="2"/>
      <c r="D599" s="2">
        <v>2.5</v>
      </c>
      <c r="Q599" s="2">
        <v>5</v>
      </c>
    </row>
    <row r="600" spans="1:17" x14ac:dyDescent="0.25">
      <c r="A600" s="2">
        <v>1.5</v>
      </c>
      <c r="B600" s="2">
        <v>15</v>
      </c>
      <c r="C600" s="2"/>
      <c r="D600" s="2">
        <v>1.5</v>
      </c>
      <c r="Q600" s="2">
        <v>5</v>
      </c>
    </row>
    <row r="601" spans="1:17" x14ac:dyDescent="0.25">
      <c r="A601" s="2">
        <v>1.5</v>
      </c>
      <c r="B601" s="2">
        <v>3</v>
      </c>
      <c r="C601" s="2"/>
      <c r="D601" s="2">
        <v>1.5</v>
      </c>
      <c r="Q601" s="2">
        <v>2.5</v>
      </c>
    </row>
    <row r="602" spans="1:17" x14ac:dyDescent="0.25">
      <c r="A602" s="2">
        <v>2</v>
      </c>
      <c r="B602" s="2">
        <v>7</v>
      </c>
      <c r="C602" s="2"/>
      <c r="D602" s="2">
        <v>2</v>
      </c>
      <c r="Q602" s="2">
        <v>2.5</v>
      </c>
    </row>
    <row r="603" spans="1:17" x14ac:dyDescent="0.25">
      <c r="A603" s="2">
        <v>2</v>
      </c>
      <c r="B603" s="2">
        <v>3</v>
      </c>
      <c r="C603" s="2"/>
      <c r="D603" s="2">
        <v>2</v>
      </c>
      <c r="Q603" s="2">
        <v>2.5</v>
      </c>
    </row>
    <row r="604" spans="1:17" x14ac:dyDescent="0.25">
      <c r="A604" s="2">
        <v>2</v>
      </c>
      <c r="B604" s="2">
        <v>8</v>
      </c>
      <c r="C604" s="2"/>
      <c r="D604" s="2">
        <v>2</v>
      </c>
      <c r="Q604" s="2">
        <v>3</v>
      </c>
    </row>
    <row r="605" spans="1:17" x14ac:dyDescent="0.25">
      <c r="A605" s="2">
        <v>4</v>
      </c>
      <c r="B605" s="2">
        <v>30</v>
      </c>
      <c r="C605" s="2"/>
      <c r="D605" s="2">
        <v>4</v>
      </c>
      <c r="Q605" s="2">
        <v>3</v>
      </c>
    </row>
    <row r="606" spans="1:17" x14ac:dyDescent="0.25">
      <c r="A606" s="2">
        <v>3</v>
      </c>
      <c r="B606" s="2">
        <v>7.5</v>
      </c>
      <c r="C606" s="2"/>
      <c r="D606" s="2">
        <v>3</v>
      </c>
      <c r="Q606" s="2">
        <v>4.5</v>
      </c>
    </row>
    <row r="607" spans="1:17" x14ac:dyDescent="0.25">
      <c r="A607" s="2">
        <v>4</v>
      </c>
      <c r="B607" s="2">
        <v>34.5</v>
      </c>
      <c r="C607" s="2"/>
      <c r="D607" s="2">
        <v>4</v>
      </c>
      <c r="Q607" s="2">
        <v>4.5</v>
      </c>
    </row>
    <row r="608" spans="1:17" x14ac:dyDescent="0.25">
      <c r="A608" s="2">
        <v>3</v>
      </c>
      <c r="B608" s="2">
        <v>4</v>
      </c>
      <c r="C608" s="2"/>
      <c r="D608" s="2">
        <v>3</v>
      </c>
      <c r="Q608" s="2">
        <v>2.5</v>
      </c>
    </row>
    <row r="609" spans="1:17" x14ac:dyDescent="0.25">
      <c r="A609" s="2">
        <v>4</v>
      </c>
      <c r="B609" s="2">
        <v>20</v>
      </c>
      <c r="C609" s="2"/>
      <c r="D609" s="2">
        <v>4</v>
      </c>
      <c r="Q609" s="2">
        <v>2.5</v>
      </c>
    </row>
    <row r="610" spans="1:17" x14ac:dyDescent="0.25">
      <c r="A610" s="2">
        <v>2</v>
      </c>
      <c r="B610" s="2">
        <v>10</v>
      </c>
      <c r="C610" s="2"/>
      <c r="D610" s="2">
        <v>2</v>
      </c>
      <c r="Q610" s="2">
        <v>10</v>
      </c>
    </row>
    <row r="611" spans="1:17" x14ac:dyDescent="0.25">
      <c r="A611" s="2">
        <v>2</v>
      </c>
      <c r="B611" s="2">
        <v>28.75</v>
      </c>
      <c r="C611" s="2"/>
      <c r="D611" s="2">
        <v>2</v>
      </c>
      <c r="Q611" s="2">
        <v>1</v>
      </c>
    </row>
    <row r="612" spans="1:17" x14ac:dyDescent="0.25">
      <c r="A612" s="2">
        <v>2</v>
      </c>
      <c r="B612" s="2">
        <v>30</v>
      </c>
      <c r="C612" s="2"/>
      <c r="D612" s="2">
        <v>2</v>
      </c>
      <c r="Q612" s="2">
        <v>10</v>
      </c>
    </row>
    <row r="613" spans="1:17" x14ac:dyDescent="0.25">
      <c r="A613" s="2">
        <v>2</v>
      </c>
      <c r="B613" s="2">
        <v>4</v>
      </c>
      <c r="C613" s="2"/>
      <c r="D613" s="2">
        <v>2</v>
      </c>
      <c r="Q613" s="2">
        <v>0.5</v>
      </c>
    </row>
    <row r="614" spans="1:17" x14ac:dyDescent="0.25">
      <c r="A614" s="2">
        <v>3</v>
      </c>
      <c r="B614" s="2">
        <v>4</v>
      </c>
      <c r="C614" s="2"/>
      <c r="D614" s="2">
        <v>3</v>
      </c>
      <c r="Q614" s="2">
        <v>2.5</v>
      </c>
    </row>
    <row r="615" spans="1:17" x14ac:dyDescent="0.25">
      <c r="A615" s="2">
        <v>4</v>
      </c>
      <c r="B615" s="2">
        <v>5</v>
      </c>
      <c r="C615" s="2"/>
      <c r="D615" s="2">
        <v>4</v>
      </c>
      <c r="Q615" s="2">
        <v>2</v>
      </c>
    </row>
    <row r="616" spans="1:17" x14ac:dyDescent="0.25">
      <c r="A616" s="2">
        <v>3</v>
      </c>
      <c r="B616" s="2">
        <v>5</v>
      </c>
      <c r="C616" s="2"/>
      <c r="D616" s="2">
        <v>3</v>
      </c>
      <c r="Q616" s="2">
        <v>2</v>
      </c>
    </row>
    <row r="617" spans="1:17" x14ac:dyDescent="0.25">
      <c r="A617" s="2">
        <v>2</v>
      </c>
      <c r="B617" s="2">
        <v>5</v>
      </c>
      <c r="C617" s="2"/>
      <c r="D617" s="2">
        <v>2</v>
      </c>
      <c r="Q617" s="2">
        <v>1</v>
      </c>
    </row>
    <row r="618" spans="1:17" x14ac:dyDescent="0.25">
      <c r="A618" s="2">
        <v>2</v>
      </c>
      <c r="B618" s="2">
        <v>1.2</v>
      </c>
      <c r="C618" s="2"/>
      <c r="D618" s="2">
        <v>2</v>
      </c>
      <c r="Q618" s="2">
        <v>2</v>
      </c>
    </row>
    <row r="619" spans="1:17" x14ac:dyDescent="0.25">
      <c r="A619" s="2">
        <v>2</v>
      </c>
      <c r="B619" s="2">
        <v>2.6</v>
      </c>
      <c r="C619" s="2"/>
      <c r="D619" s="2">
        <v>2</v>
      </c>
      <c r="Q619" s="2">
        <v>7</v>
      </c>
    </row>
    <row r="620" spans="1:17" x14ac:dyDescent="0.25">
      <c r="A620" s="2">
        <v>2</v>
      </c>
      <c r="B620" s="2">
        <v>2</v>
      </c>
      <c r="C620" s="2"/>
      <c r="D620" s="2">
        <v>2</v>
      </c>
      <c r="Q620" s="2">
        <v>1</v>
      </c>
    </row>
    <row r="621" spans="1:17" x14ac:dyDescent="0.25">
      <c r="A621" s="2">
        <v>1</v>
      </c>
      <c r="B621" s="2">
        <v>0.8</v>
      </c>
      <c r="C621" s="2"/>
      <c r="D621" s="2">
        <v>1</v>
      </c>
      <c r="Q621" s="2">
        <v>1</v>
      </c>
    </row>
    <row r="622" spans="1:17" x14ac:dyDescent="0.25">
      <c r="A622" s="2">
        <v>2</v>
      </c>
      <c r="B622" s="2">
        <v>0.8</v>
      </c>
      <c r="C622" s="2"/>
      <c r="D622" s="2">
        <v>2</v>
      </c>
      <c r="Q622" s="2">
        <v>4</v>
      </c>
    </row>
    <row r="623" spans="1:17" x14ac:dyDescent="0.25">
      <c r="A623" s="2">
        <v>2</v>
      </c>
      <c r="B623" s="2">
        <v>1.6</v>
      </c>
      <c r="C623" s="2"/>
      <c r="D623" s="2">
        <v>2</v>
      </c>
      <c r="Q623" s="2">
        <v>1</v>
      </c>
    </row>
    <row r="624" spans="1:17" x14ac:dyDescent="0.25">
      <c r="A624" s="2">
        <v>1</v>
      </c>
      <c r="B624" s="2">
        <v>2.8</v>
      </c>
      <c r="C624" s="2"/>
      <c r="D624" s="2">
        <v>1</v>
      </c>
      <c r="Q624" s="2">
        <v>7</v>
      </c>
    </row>
    <row r="625" spans="1:17" x14ac:dyDescent="0.25">
      <c r="A625" s="2">
        <v>1.5</v>
      </c>
      <c r="B625" s="2">
        <v>0.25</v>
      </c>
      <c r="C625" s="2"/>
      <c r="D625" s="2">
        <v>1.5</v>
      </c>
      <c r="Q625" s="2">
        <v>3</v>
      </c>
    </row>
    <row r="626" spans="1:17" x14ac:dyDescent="0.25">
      <c r="A626" s="2">
        <v>1.5</v>
      </c>
      <c r="B626" s="2">
        <v>0.25</v>
      </c>
      <c r="C626" s="2"/>
      <c r="D626" s="2">
        <v>1.5</v>
      </c>
      <c r="Q626" s="2">
        <v>5</v>
      </c>
    </row>
    <row r="627" spans="1:17" x14ac:dyDescent="0.25">
      <c r="A627" s="2">
        <v>1.5</v>
      </c>
      <c r="B627" s="2">
        <v>0.25</v>
      </c>
      <c r="C627" s="2"/>
      <c r="D627" s="2">
        <v>1.5</v>
      </c>
      <c r="Q627" s="2">
        <v>7</v>
      </c>
    </row>
    <row r="628" spans="1:17" x14ac:dyDescent="0.25">
      <c r="A628" s="2">
        <v>1.5</v>
      </c>
      <c r="B628" s="2">
        <v>1.6</v>
      </c>
      <c r="C628" s="2"/>
      <c r="D628" s="2">
        <v>1.5</v>
      </c>
      <c r="Q628" s="2">
        <v>2.5</v>
      </c>
    </row>
    <row r="629" spans="1:17" x14ac:dyDescent="0.25">
      <c r="A629" s="2">
        <v>1</v>
      </c>
      <c r="B629" s="2">
        <v>1.6</v>
      </c>
      <c r="C629" s="2"/>
      <c r="D629" s="2">
        <v>1</v>
      </c>
      <c r="Q629" s="2">
        <v>3</v>
      </c>
    </row>
    <row r="630" spans="1:17" x14ac:dyDescent="0.25">
      <c r="A630" s="2">
        <v>1.5</v>
      </c>
      <c r="B630" s="2">
        <v>0.6</v>
      </c>
      <c r="C630" s="2"/>
      <c r="D630" s="2">
        <v>1.5</v>
      </c>
      <c r="Q630" s="2">
        <v>2.5</v>
      </c>
    </row>
    <row r="631" spans="1:17" x14ac:dyDescent="0.25">
      <c r="A631" s="2">
        <v>1.5</v>
      </c>
      <c r="B631" s="2">
        <v>1.2</v>
      </c>
      <c r="C631" s="2"/>
      <c r="D631" s="2">
        <v>1.5</v>
      </c>
      <c r="Q631" s="2">
        <v>0.5</v>
      </c>
    </row>
    <row r="632" spans="1:17" x14ac:dyDescent="0.25">
      <c r="A632" s="2">
        <v>2</v>
      </c>
      <c r="B632" s="2">
        <v>34.5</v>
      </c>
      <c r="C632" s="2"/>
      <c r="D632" s="2">
        <v>2</v>
      </c>
      <c r="Q632" s="2">
        <v>2.5</v>
      </c>
    </row>
    <row r="633" spans="1:17" x14ac:dyDescent="0.25">
      <c r="A633" s="2">
        <v>1.5</v>
      </c>
      <c r="B633" s="2">
        <v>34.5</v>
      </c>
      <c r="C633" s="2"/>
      <c r="D633" s="2">
        <v>1.5</v>
      </c>
      <c r="Q633" s="2">
        <v>2.5</v>
      </c>
    </row>
    <row r="634" spans="1:17" x14ac:dyDescent="0.25">
      <c r="A634" s="2">
        <v>1.5</v>
      </c>
      <c r="B634" s="2">
        <v>35</v>
      </c>
      <c r="C634" s="2"/>
      <c r="D634" s="2">
        <v>1.5</v>
      </c>
      <c r="Q634" s="2">
        <v>7.5</v>
      </c>
    </row>
    <row r="635" spans="1:17" x14ac:dyDescent="0.25">
      <c r="A635" s="2">
        <v>1.5</v>
      </c>
      <c r="B635" s="2">
        <v>20</v>
      </c>
      <c r="C635" s="2"/>
      <c r="D635" s="2">
        <v>1.5</v>
      </c>
      <c r="Q635" s="2">
        <v>1</v>
      </c>
    </row>
    <row r="636" spans="1:17" x14ac:dyDescent="0.25">
      <c r="A636" s="2">
        <v>1.5</v>
      </c>
      <c r="B636" s="2">
        <v>15</v>
      </c>
      <c r="C636" s="2"/>
      <c r="D636" s="2">
        <v>1.5</v>
      </c>
      <c r="Q636" s="2">
        <v>2.5</v>
      </c>
    </row>
    <row r="637" spans="1:17" x14ac:dyDescent="0.25">
      <c r="A637" s="2">
        <v>0.6</v>
      </c>
      <c r="B637" s="2">
        <v>5</v>
      </c>
      <c r="C637" s="2"/>
      <c r="D637" s="2">
        <v>0.6</v>
      </c>
      <c r="Q637" s="2">
        <v>2.5</v>
      </c>
    </row>
    <row r="638" spans="1:17" x14ac:dyDescent="0.25">
      <c r="A638" s="2">
        <v>0.4</v>
      </c>
      <c r="B638" s="2">
        <v>5</v>
      </c>
      <c r="C638" s="2"/>
      <c r="D638" s="2">
        <v>0.4</v>
      </c>
      <c r="Q638" s="2">
        <v>2.5</v>
      </c>
    </row>
    <row r="639" spans="1:17" x14ac:dyDescent="0.25">
      <c r="A639" s="2">
        <v>1</v>
      </c>
      <c r="B639" s="2">
        <v>5</v>
      </c>
      <c r="C639" s="2"/>
      <c r="D639" s="2">
        <v>1</v>
      </c>
      <c r="Q639" s="2">
        <v>0.5</v>
      </c>
    </row>
    <row r="640" spans="1:17" x14ac:dyDescent="0.25">
      <c r="A640" s="2">
        <v>1</v>
      </c>
      <c r="B640" s="2">
        <v>6.25</v>
      </c>
      <c r="C640" s="2"/>
      <c r="D640" s="2">
        <v>1</v>
      </c>
      <c r="Q640" s="2">
        <v>1.25</v>
      </c>
    </row>
    <row r="641" spans="1:17" x14ac:dyDescent="0.25">
      <c r="A641" s="2">
        <v>1.5</v>
      </c>
      <c r="B641" s="2">
        <v>2</v>
      </c>
      <c r="C641" s="2"/>
      <c r="D641" s="2">
        <v>1.5</v>
      </c>
      <c r="Q641" s="2">
        <v>2</v>
      </c>
    </row>
    <row r="642" spans="1:17" x14ac:dyDescent="0.25">
      <c r="A642" s="2">
        <v>1.5</v>
      </c>
      <c r="B642" s="2">
        <v>1.75</v>
      </c>
      <c r="C642" s="2"/>
      <c r="D642" s="2">
        <v>1.5</v>
      </c>
      <c r="Q642" s="2">
        <v>0.35</v>
      </c>
    </row>
    <row r="643" spans="1:17" x14ac:dyDescent="0.25">
      <c r="A643" s="2">
        <v>0.5</v>
      </c>
      <c r="B643" s="2">
        <v>1.75</v>
      </c>
      <c r="C643" s="2"/>
      <c r="D643" s="2">
        <v>0.5</v>
      </c>
      <c r="Q643" s="2">
        <v>0.8</v>
      </c>
    </row>
    <row r="644" spans="1:17" x14ac:dyDescent="0.25">
      <c r="A644" s="2">
        <v>0.5</v>
      </c>
      <c r="B644" s="2">
        <v>15</v>
      </c>
      <c r="C644" s="2"/>
      <c r="D644" s="2">
        <v>0.5</v>
      </c>
      <c r="Q644" s="2">
        <v>0.6</v>
      </c>
    </row>
    <row r="645" spans="1:17" x14ac:dyDescent="0.25">
      <c r="A645" s="2">
        <v>1</v>
      </c>
      <c r="B645" s="2">
        <v>4.5</v>
      </c>
      <c r="C645" s="2"/>
      <c r="D645" s="2">
        <v>1</v>
      </c>
      <c r="Q645" s="2">
        <v>2.5</v>
      </c>
    </row>
    <row r="646" spans="1:17" x14ac:dyDescent="0.25">
      <c r="A646" s="2">
        <v>1</v>
      </c>
      <c r="B646" s="2">
        <v>15</v>
      </c>
      <c r="C646" s="2"/>
      <c r="D646" s="2">
        <v>1</v>
      </c>
      <c r="Q646" s="2">
        <v>1</v>
      </c>
    </row>
    <row r="647" spans="1:17" x14ac:dyDescent="0.25">
      <c r="A647" s="2">
        <v>1</v>
      </c>
      <c r="B647" s="2">
        <v>3.5</v>
      </c>
      <c r="C647" s="2"/>
      <c r="D647" s="2">
        <v>1</v>
      </c>
      <c r="Q647" s="2">
        <v>0.5</v>
      </c>
    </row>
    <row r="648" spans="1:17" x14ac:dyDescent="0.25">
      <c r="A648" s="2">
        <v>1.5</v>
      </c>
      <c r="B648" s="2">
        <v>4</v>
      </c>
      <c r="C648" s="2"/>
      <c r="D648" s="2">
        <v>1.5</v>
      </c>
      <c r="Q648" s="2">
        <v>0.5</v>
      </c>
    </row>
    <row r="649" spans="1:17" x14ac:dyDescent="0.25">
      <c r="A649" s="2">
        <v>1.5</v>
      </c>
      <c r="B649" s="2">
        <v>5</v>
      </c>
      <c r="C649" s="2"/>
      <c r="D649" s="2">
        <v>1.5</v>
      </c>
      <c r="Q649" s="2">
        <v>0.5</v>
      </c>
    </row>
    <row r="650" spans="1:17" x14ac:dyDescent="0.25">
      <c r="A650" s="2">
        <v>2</v>
      </c>
      <c r="B650" s="2">
        <v>7</v>
      </c>
      <c r="C650" s="2"/>
      <c r="D650" s="2">
        <v>2</v>
      </c>
      <c r="Q650" s="2">
        <v>0.5</v>
      </c>
    </row>
    <row r="651" spans="1:17" x14ac:dyDescent="0.25">
      <c r="A651" s="2">
        <v>3</v>
      </c>
      <c r="B651" s="2">
        <v>7</v>
      </c>
      <c r="C651" s="2"/>
      <c r="D651" s="2">
        <v>3</v>
      </c>
      <c r="Q651" s="2">
        <v>0.5</v>
      </c>
    </row>
    <row r="652" spans="1:17" x14ac:dyDescent="0.25">
      <c r="A652" s="2">
        <v>4.5</v>
      </c>
      <c r="B652" s="2">
        <v>2</v>
      </c>
      <c r="C652" s="2"/>
      <c r="D652" s="2">
        <v>4.5</v>
      </c>
      <c r="Q652" s="2">
        <v>0.5</v>
      </c>
    </row>
    <row r="653" spans="1:17" x14ac:dyDescent="0.25">
      <c r="A653" s="2">
        <v>4</v>
      </c>
      <c r="B653" s="2">
        <v>1.75</v>
      </c>
      <c r="C653" s="2"/>
      <c r="D653" s="2">
        <v>4</v>
      </c>
      <c r="Q653" s="2">
        <v>0.5</v>
      </c>
    </row>
    <row r="654" spans="1:17" x14ac:dyDescent="0.25">
      <c r="A654" s="2">
        <v>3.5</v>
      </c>
      <c r="B654" s="2">
        <v>1.75</v>
      </c>
      <c r="C654" s="2"/>
      <c r="D654" s="2">
        <v>3.5</v>
      </c>
      <c r="Q654" s="2">
        <v>0.5</v>
      </c>
    </row>
    <row r="655" spans="1:17" x14ac:dyDescent="0.25">
      <c r="A655" s="2">
        <v>3</v>
      </c>
      <c r="B655" s="2">
        <v>1</v>
      </c>
      <c r="C655" s="2"/>
      <c r="D655" s="2">
        <v>3</v>
      </c>
      <c r="Q655" s="2">
        <v>0.25</v>
      </c>
    </row>
    <row r="656" spans="1:17" x14ac:dyDescent="0.25">
      <c r="A656" s="2">
        <v>2</v>
      </c>
      <c r="B656" s="2">
        <v>25</v>
      </c>
      <c r="C656" s="2"/>
      <c r="D656" s="2">
        <v>2</v>
      </c>
      <c r="Q656" s="2">
        <v>1.75</v>
      </c>
    </row>
    <row r="657" spans="1:17" x14ac:dyDescent="0.25">
      <c r="A657" s="2">
        <v>3</v>
      </c>
      <c r="B657" s="2">
        <v>3</v>
      </c>
      <c r="C657" s="2"/>
      <c r="D657" s="2">
        <v>3</v>
      </c>
      <c r="Q657" s="2">
        <v>0.3</v>
      </c>
    </row>
    <row r="658" spans="1:17" x14ac:dyDescent="0.25">
      <c r="A658" s="2">
        <v>0.5</v>
      </c>
      <c r="B658" s="2">
        <v>8</v>
      </c>
      <c r="C658" s="2"/>
      <c r="D658" s="2">
        <v>0.5</v>
      </c>
      <c r="Q658" s="2">
        <v>0.25</v>
      </c>
    </row>
    <row r="659" spans="1:17" x14ac:dyDescent="0.25">
      <c r="A659" s="2">
        <v>0.75</v>
      </c>
      <c r="B659" s="2">
        <v>3</v>
      </c>
      <c r="C659" s="2"/>
      <c r="D659" s="2">
        <v>0.75</v>
      </c>
      <c r="Q659" s="2">
        <v>0.25</v>
      </c>
    </row>
    <row r="660" spans="1:17" x14ac:dyDescent="0.25">
      <c r="A660" s="2">
        <v>0.25</v>
      </c>
      <c r="B660" s="2">
        <v>2</v>
      </c>
      <c r="C660" s="2"/>
      <c r="D660" s="2">
        <v>0.25</v>
      </c>
      <c r="Q660" s="2">
        <v>0.5</v>
      </c>
    </row>
    <row r="661" spans="1:17" x14ac:dyDescent="0.25">
      <c r="A661" s="2">
        <v>0.5</v>
      </c>
      <c r="B661" s="2">
        <v>2</v>
      </c>
      <c r="C661" s="2"/>
      <c r="D661" s="2">
        <v>0.5</v>
      </c>
      <c r="Q661" s="2">
        <v>0.8</v>
      </c>
    </row>
    <row r="662" spans="1:17" x14ac:dyDescent="0.25">
      <c r="A662" s="2">
        <v>1</v>
      </c>
      <c r="B662" s="2">
        <v>1</v>
      </c>
      <c r="C662" s="2"/>
      <c r="D662" s="2">
        <v>1</v>
      </c>
      <c r="Q662" s="2">
        <v>0.5</v>
      </c>
    </row>
    <row r="663" spans="1:17" x14ac:dyDescent="0.25">
      <c r="A663" s="2">
        <v>1</v>
      </c>
      <c r="B663" s="2">
        <v>2</v>
      </c>
      <c r="C663" s="2"/>
      <c r="D663" s="2">
        <v>1</v>
      </c>
      <c r="Q663" s="2">
        <v>0.25</v>
      </c>
    </row>
    <row r="664" spans="1:17" x14ac:dyDescent="0.25">
      <c r="A664" s="2">
        <v>1.5</v>
      </c>
      <c r="B664" s="2">
        <v>15</v>
      </c>
      <c r="C664" s="2"/>
      <c r="D664" s="2">
        <v>1.5</v>
      </c>
      <c r="Q664" s="2">
        <v>0.7</v>
      </c>
    </row>
    <row r="665" spans="1:17" x14ac:dyDescent="0.25">
      <c r="A665" s="2">
        <v>1.5</v>
      </c>
      <c r="B665" s="2">
        <v>15</v>
      </c>
      <c r="C665" s="2"/>
      <c r="D665" s="2">
        <v>1.5</v>
      </c>
      <c r="Q665" s="2">
        <v>0.2</v>
      </c>
    </row>
    <row r="666" spans="1:17" x14ac:dyDescent="0.25">
      <c r="A666" s="2">
        <v>1.5</v>
      </c>
      <c r="B666" s="2">
        <v>3</v>
      </c>
      <c r="C666" s="2"/>
      <c r="D666" s="2">
        <v>1.5</v>
      </c>
      <c r="Q666" s="2">
        <v>0.5</v>
      </c>
    </row>
    <row r="667" spans="1:17" x14ac:dyDescent="0.25">
      <c r="A667" s="2">
        <v>0.25</v>
      </c>
      <c r="B667" s="2">
        <v>7</v>
      </c>
      <c r="C667" s="2"/>
      <c r="D667" s="2">
        <v>0.25</v>
      </c>
      <c r="Q667" s="2">
        <v>0.25</v>
      </c>
    </row>
    <row r="668" spans="1:17" x14ac:dyDescent="0.25">
      <c r="A668" s="2">
        <v>1</v>
      </c>
      <c r="B668" s="2">
        <v>3</v>
      </c>
      <c r="C668" s="2"/>
      <c r="D668" s="2">
        <v>1</v>
      </c>
      <c r="Q668" s="2">
        <v>0.5</v>
      </c>
    </row>
    <row r="669" spans="1:17" x14ac:dyDescent="0.25">
      <c r="A669" s="2">
        <v>0.75</v>
      </c>
      <c r="B669" s="2">
        <v>3</v>
      </c>
      <c r="C669" s="2"/>
      <c r="D669" s="2">
        <v>0.75</v>
      </c>
      <c r="Q669" s="2">
        <v>0.2</v>
      </c>
    </row>
    <row r="670" spans="1:17" x14ac:dyDescent="0.25">
      <c r="A670" s="2">
        <v>1</v>
      </c>
      <c r="B670" s="2">
        <v>5</v>
      </c>
      <c r="C670" s="2"/>
      <c r="D670" s="2">
        <v>1</v>
      </c>
      <c r="Q670" s="2">
        <v>0.1</v>
      </c>
    </row>
    <row r="671" spans="1:17" x14ac:dyDescent="0.25">
      <c r="A671" s="2">
        <v>0.25</v>
      </c>
      <c r="B671" s="2">
        <v>2</v>
      </c>
      <c r="C671" s="2"/>
      <c r="D671" s="2">
        <v>0.25</v>
      </c>
      <c r="Q671" s="2">
        <v>0.1</v>
      </c>
    </row>
    <row r="672" spans="1:17" x14ac:dyDescent="0.25">
      <c r="A672" s="2">
        <v>1.5</v>
      </c>
      <c r="B672" s="2">
        <v>5</v>
      </c>
      <c r="C672" s="2"/>
      <c r="D672" s="2">
        <v>1.5</v>
      </c>
      <c r="Q672" s="2">
        <v>0.25</v>
      </c>
    </row>
    <row r="673" spans="1:17" x14ac:dyDescent="0.25">
      <c r="A673" s="2">
        <v>0.5</v>
      </c>
      <c r="B673" s="2">
        <v>1.5</v>
      </c>
      <c r="C673" s="2"/>
      <c r="D673" s="2">
        <v>0.5</v>
      </c>
      <c r="Q673" s="2">
        <v>0.4</v>
      </c>
    </row>
    <row r="674" spans="1:17" x14ac:dyDescent="0.25">
      <c r="A674" s="2">
        <v>0.75</v>
      </c>
      <c r="B674" s="2">
        <v>7.5</v>
      </c>
      <c r="C674" s="2"/>
      <c r="D674" s="2">
        <v>0.75</v>
      </c>
      <c r="Q674" s="2">
        <v>0.5</v>
      </c>
    </row>
    <row r="675" spans="1:17" x14ac:dyDescent="0.25">
      <c r="A675" s="2">
        <v>14</v>
      </c>
      <c r="B675" s="2">
        <v>7.5</v>
      </c>
      <c r="C675" s="2"/>
      <c r="D675" s="2">
        <v>14</v>
      </c>
      <c r="Q675" s="2">
        <v>2</v>
      </c>
    </row>
    <row r="676" spans="1:17" x14ac:dyDescent="0.25">
      <c r="A676" s="2">
        <v>14</v>
      </c>
      <c r="B676" s="2">
        <v>12.5</v>
      </c>
      <c r="C676" s="2"/>
      <c r="D676" s="2">
        <v>14</v>
      </c>
      <c r="Q676" s="2">
        <v>0.5</v>
      </c>
    </row>
    <row r="677" spans="1:17" x14ac:dyDescent="0.25">
      <c r="A677" s="2">
        <v>0.2</v>
      </c>
      <c r="B677" s="2">
        <v>15</v>
      </c>
      <c r="C677" s="2"/>
      <c r="D677" s="2">
        <v>0.2</v>
      </c>
      <c r="Q677" s="2">
        <v>3.5</v>
      </c>
    </row>
    <row r="678" spans="1:17" x14ac:dyDescent="0.25">
      <c r="A678" s="2">
        <v>0.2</v>
      </c>
      <c r="B678" s="2">
        <v>15</v>
      </c>
      <c r="C678" s="2"/>
      <c r="D678" s="2">
        <v>0.2</v>
      </c>
      <c r="Q678" s="2">
        <v>0.5</v>
      </c>
    </row>
    <row r="679" spans="1:17" x14ac:dyDescent="0.25">
      <c r="A679" s="2">
        <v>0.4</v>
      </c>
      <c r="B679" s="2">
        <v>20</v>
      </c>
      <c r="C679" s="2"/>
      <c r="D679" s="2">
        <v>0.4</v>
      </c>
      <c r="Q679" s="2">
        <v>3.75</v>
      </c>
    </row>
    <row r="680" spans="1:17" x14ac:dyDescent="0.25">
      <c r="A680" s="2">
        <v>0.2</v>
      </c>
      <c r="B680" s="2">
        <v>4</v>
      </c>
      <c r="C680" s="2"/>
      <c r="D680" s="2">
        <v>0.2</v>
      </c>
      <c r="Q680" s="2">
        <v>0.5</v>
      </c>
    </row>
    <row r="681" spans="1:17" x14ac:dyDescent="0.25">
      <c r="A681" s="2">
        <v>0.1</v>
      </c>
      <c r="B681" s="2">
        <v>20</v>
      </c>
      <c r="C681" s="2"/>
      <c r="D681" s="2">
        <v>0.1</v>
      </c>
      <c r="Q681" s="2">
        <v>0.3</v>
      </c>
    </row>
    <row r="682" spans="1:17" x14ac:dyDescent="0.25">
      <c r="A682" s="2">
        <v>0.15</v>
      </c>
      <c r="B682" s="2">
        <v>4</v>
      </c>
      <c r="C682" s="2"/>
      <c r="D682" s="2">
        <v>0.15</v>
      </c>
      <c r="Q682" s="2">
        <v>0.3</v>
      </c>
    </row>
    <row r="683" spans="1:17" x14ac:dyDescent="0.25">
      <c r="A683" s="2">
        <v>0.25</v>
      </c>
      <c r="B683" s="2">
        <v>22</v>
      </c>
      <c r="C683" s="2"/>
      <c r="D683" s="2">
        <v>0.25</v>
      </c>
      <c r="Q683" s="2">
        <v>0.3</v>
      </c>
    </row>
    <row r="684" spans="1:17" x14ac:dyDescent="0.25">
      <c r="A684" s="2">
        <v>0.25</v>
      </c>
      <c r="B684" s="2">
        <v>26</v>
      </c>
      <c r="C684" s="2"/>
      <c r="D684" s="2">
        <v>0.25</v>
      </c>
      <c r="Q684" s="2">
        <v>0.05</v>
      </c>
    </row>
    <row r="685" spans="1:17" x14ac:dyDescent="0.25">
      <c r="A685" s="2">
        <v>0.25</v>
      </c>
      <c r="B685" s="2">
        <v>29</v>
      </c>
      <c r="C685" s="2"/>
      <c r="D685" s="2">
        <v>0.25</v>
      </c>
      <c r="Q685" s="2">
        <v>0.25</v>
      </c>
    </row>
    <row r="686" spans="1:17" x14ac:dyDescent="0.25">
      <c r="A686" s="2">
        <v>0.5</v>
      </c>
      <c r="B686" s="2">
        <v>30</v>
      </c>
      <c r="C686" s="2"/>
      <c r="D686" s="2">
        <v>0.5</v>
      </c>
      <c r="Q686" s="2">
        <v>0.15</v>
      </c>
    </row>
    <row r="687" spans="1:17" x14ac:dyDescent="0.25">
      <c r="A687" s="2">
        <v>0.25</v>
      </c>
      <c r="B687" s="2">
        <v>11</v>
      </c>
      <c r="C687" s="2"/>
      <c r="D687" s="2">
        <v>0.25</v>
      </c>
      <c r="Q687" s="2">
        <v>0.05</v>
      </c>
    </row>
    <row r="688" spans="1:17" x14ac:dyDescent="0.25">
      <c r="A688" s="2">
        <v>0.25</v>
      </c>
      <c r="B688" s="2">
        <v>6</v>
      </c>
      <c r="C688" s="2"/>
      <c r="D688" s="2">
        <v>0.25</v>
      </c>
      <c r="Q688" s="2">
        <v>0.4</v>
      </c>
    </row>
    <row r="689" spans="1:17" x14ac:dyDescent="0.25">
      <c r="A689" s="2">
        <v>0.25</v>
      </c>
      <c r="B689" s="2">
        <v>8</v>
      </c>
      <c r="C689" s="2"/>
      <c r="D689" s="2">
        <v>0.25</v>
      </c>
      <c r="Q689" s="2">
        <v>0.35</v>
      </c>
    </row>
    <row r="690" spans="1:17" x14ac:dyDescent="0.25">
      <c r="A690" s="2">
        <v>0.5</v>
      </c>
      <c r="B690" s="2">
        <v>10</v>
      </c>
      <c r="C690" s="2"/>
      <c r="D690" s="2">
        <v>0.5</v>
      </c>
      <c r="Q690" s="2">
        <v>0.05</v>
      </c>
    </row>
    <row r="691" spans="1:17" x14ac:dyDescent="0.25">
      <c r="A691" s="2">
        <v>0.15</v>
      </c>
      <c r="B691" s="2">
        <v>12</v>
      </c>
      <c r="C691" s="2"/>
      <c r="D691" s="2">
        <v>0.15</v>
      </c>
      <c r="Q691" s="2">
        <v>0.9</v>
      </c>
    </row>
    <row r="692" spans="1:17" x14ac:dyDescent="0.25">
      <c r="A692" s="2">
        <v>0.5</v>
      </c>
      <c r="B692" s="2">
        <v>20</v>
      </c>
      <c r="C692" s="2"/>
      <c r="D692" s="2">
        <v>0.5</v>
      </c>
      <c r="Q692" s="2">
        <v>0.25</v>
      </c>
    </row>
    <row r="693" spans="1:17" x14ac:dyDescent="0.25">
      <c r="A693" s="2">
        <v>0.2</v>
      </c>
      <c r="B693" s="2">
        <v>5</v>
      </c>
      <c r="C693" s="2"/>
      <c r="D693" s="2">
        <v>0.2</v>
      </c>
      <c r="Q693" s="2">
        <v>0.5</v>
      </c>
    </row>
    <row r="694" spans="1:17" x14ac:dyDescent="0.25">
      <c r="A694" s="2">
        <v>0.25</v>
      </c>
      <c r="B694" s="2">
        <v>12</v>
      </c>
      <c r="C694" s="2"/>
      <c r="D694" s="2">
        <v>0.25</v>
      </c>
      <c r="Q694" s="2">
        <v>0.25</v>
      </c>
    </row>
    <row r="695" spans="1:17" x14ac:dyDescent="0.25">
      <c r="A695" s="2">
        <v>0.4</v>
      </c>
      <c r="B695" s="2">
        <v>7.5</v>
      </c>
      <c r="C695" s="2"/>
      <c r="D695" s="2">
        <v>0.4</v>
      </c>
      <c r="Q695" s="2">
        <v>0.25</v>
      </c>
    </row>
    <row r="696" spans="1:17" x14ac:dyDescent="0.25">
      <c r="A696" s="2">
        <v>0.3</v>
      </c>
      <c r="B696" s="2">
        <v>7.5</v>
      </c>
      <c r="C696" s="2"/>
      <c r="D696" s="2">
        <v>0.3</v>
      </c>
      <c r="Q696" s="2">
        <v>0.25</v>
      </c>
    </row>
    <row r="697" spans="1:17" x14ac:dyDescent="0.25">
      <c r="A697" s="2">
        <v>1</v>
      </c>
      <c r="B697" s="2">
        <v>12</v>
      </c>
      <c r="C697" s="2"/>
      <c r="D697" s="2">
        <v>1</v>
      </c>
      <c r="Q697" s="2">
        <v>1.75</v>
      </c>
    </row>
    <row r="698" spans="1:17" x14ac:dyDescent="0.25">
      <c r="B698" s="2">
        <v>12</v>
      </c>
      <c r="C698" s="2"/>
      <c r="Q698" s="2">
        <v>0.1</v>
      </c>
    </row>
    <row r="699" spans="1:17" x14ac:dyDescent="0.25">
      <c r="B699" s="2">
        <v>7.5</v>
      </c>
      <c r="C699" s="2"/>
      <c r="Q699" s="2">
        <v>0.1</v>
      </c>
    </row>
    <row r="700" spans="1:17" x14ac:dyDescent="0.25">
      <c r="B700" s="2">
        <v>3.75</v>
      </c>
      <c r="C700" s="2"/>
      <c r="Q700" s="2">
        <v>0.1</v>
      </c>
    </row>
    <row r="701" spans="1:17" x14ac:dyDescent="0.25">
      <c r="B701" s="2">
        <v>3.75</v>
      </c>
      <c r="C701" s="2"/>
      <c r="Q701" s="2">
        <v>0.1</v>
      </c>
    </row>
    <row r="702" spans="1:17" x14ac:dyDescent="0.25">
      <c r="B702" s="2">
        <v>3.75</v>
      </c>
      <c r="C702" s="2"/>
      <c r="Q702" s="2">
        <v>0.2</v>
      </c>
    </row>
    <row r="703" spans="1:17" x14ac:dyDescent="0.25">
      <c r="B703" s="2">
        <v>8.75</v>
      </c>
      <c r="C703" s="2"/>
      <c r="Q703" s="2">
        <v>0.1</v>
      </c>
    </row>
    <row r="704" spans="1:17" x14ac:dyDescent="0.25">
      <c r="B704" s="2">
        <v>14</v>
      </c>
      <c r="C704" s="2"/>
      <c r="Q704" s="2">
        <v>0.25</v>
      </c>
    </row>
    <row r="705" spans="2:17" x14ac:dyDescent="0.25">
      <c r="B705" s="2">
        <v>14.75</v>
      </c>
      <c r="C705" s="2"/>
      <c r="Q705" s="2">
        <v>0.2</v>
      </c>
    </row>
    <row r="706" spans="2:17" x14ac:dyDescent="0.25">
      <c r="B706" s="2">
        <v>16</v>
      </c>
      <c r="C706" s="2"/>
      <c r="Q706" s="2">
        <v>0.2</v>
      </c>
    </row>
    <row r="707" spans="2:17" x14ac:dyDescent="0.25">
      <c r="B707" s="2">
        <v>14</v>
      </c>
      <c r="C707" s="2"/>
      <c r="Q707" s="2">
        <v>0.2</v>
      </c>
    </row>
    <row r="708" spans="2:17" x14ac:dyDescent="0.25">
      <c r="B708" s="2">
        <v>2.5</v>
      </c>
      <c r="C708" s="2"/>
      <c r="Q708" s="2">
        <v>0.2</v>
      </c>
    </row>
    <row r="709" spans="2:17" x14ac:dyDescent="0.25">
      <c r="B709" s="2">
        <v>4</v>
      </c>
      <c r="C709" s="2"/>
      <c r="Q709" s="2">
        <v>0.3</v>
      </c>
    </row>
    <row r="710" spans="2:17" x14ac:dyDescent="0.25">
      <c r="B710" s="2">
        <v>3.5</v>
      </c>
      <c r="C710" s="2"/>
      <c r="Q710" s="2">
        <v>0.1</v>
      </c>
    </row>
    <row r="711" spans="2:17" x14ac:dyDescent="0.25">
      <c r="B711" s="2">
        <v>3</v>
      </c>
      <c r="C711" s="2"/>
      <c r="Q711" s="2">
        <v>0.1</v>
      </c>
    </row>
    <row r="712" spans="2:17" x14ac:dyDescent="0.25">
      <c r="B712" s="2">
        <v>6</v>
      </c>
      <c r="C712" s="2"/>
      <c r="Q712" s="2">
        <v>0.15</v>
      </c>
    </row>
    <row r="713" spans="2:17" x14ac:dyDescent="0.25">
      <c r="B713" s="2">
        <v>5</v>
      </c>
      <c r="C713" s="2"/>
      <c r="Q713" s="2">
        <v>0.5</v>
      </c>
    </row>
    <row r="714" spans="2:17" x14ac:dyDescent="0.25">
      <c r="B714" s="2">
        <v>7</v>
      </c>
      <c r="C714" s="2"/>
      <c r="Q714" s="2">
        <v>0.15</v>
      </c>
    </row>
    <row r="715" spans="2:17" x14ac:dyDescent="0.25">
      <c r="B715" s="2">
        <v>10</v>
      </c>
      <c r="C715" s="2"/>
      <c r="Q715" s="2">
        <v>0.15</v>
      </c>
    </row>
    <row r="716" spans="2:17" x14ac:dyDescent="0.25">
      <c r="B716" s="2">
        <v>33</v>
      </c>
      <c r="C716" s="2"/>
      <c r="Q716" s="2">
        <v>0.15</v>
      </c>
    </row>
    <row r="717" spans="2:17" x14ac:dyDescent="0.25">
      <c r="B717" s="2">
        <v>21</v>
      </c>
      <c r="C717" s="2"/>
      <c r="Q717" s="2">
        <v>0.15</v>
      </c>
    </row>
    <row r="718" spans="2:17" x14ac:dyDescent="0.25">
      <c r="B718" s="2">
        <v>9</v>
      </c>
      <c r="C718" s="2"/>
      <c r="Q718" s="2">
        <v>0.15</v>
      </c>
    </row>
    <row r="719" spans="2:17" x14ac:dyDescent="0.25">
      <c r="B719" s="2">
        <v>2.8</v>
      </c>
      <c r="C719" s="2"/>
      <c r="Q719" s="2">
        <v>0.15</v>
      </c>
    </row>
    <row r="720" spans="2:17" x14ac:dyDescent="0.25">
      <c r="B720" s="2">
        <v>3</v>
      </c>
      <c r="C720" s="2"/>
      <c r="Q720" s="2">
        <v>0.5</v>
      </c>
    </row>
    <row r="721" spans="2:17" x14ac:dyDescent="0.25">
      <c r="B721" s="2">
        <v>3</v>
      </c>
      <c r="C721" s="2"/>
      <c r="Q721" s="2">
        <v>0.2</v>
      </c>
    </row>
    <row r="722" spans="2:17" x14ac:dyDescent="0.25">
      <c r="B722" s="2">
        <v>3</v>
      </c>
      <c r="C722" s="2"/>
      <c r="Q722" s="2">
        <v>0.3</v>
      </c>
    </row>
    <row r="723" spans="2:17" x14ac:dyDescent="0.25">
      <c r="B723" s="2">
        <v>4</v>
      </c>
      <c r="C723" s="2"/>
      <c r="Q723" s="2">
        <v>1</v>
      </c>
    </row>
    <row r="724" spans="2:17" x14ac:dyDescent="0.25">
      <c r="B724" s="2">
        <v>3</v>
      </c>
      <c r="C724" s="2"/>
      <c r="Q724" s="2">
        <v>1</v>
      </c>
    </row>
    <row r="725" spans="2:17" x14ac:dyDescent="0.25">
      <c r="B725" s="2">
        <v>8</v>
      </c>
      <c r="C725" s="2"/>
      <c r="Q725" s="2">
        <v>1</v>
      </c>
    </row>
    <row r="726" spans="2:17" x14ac:dyDescent="0.25">
      <c r="B726" s="2">
        <v>1.5</v>
      </c>
      <c r="C726" s="2"/>
      <c r="Q726" s="2">
        <v>0.5</v>
      </c>
    </row>
    <row r="727" spans="2:17" x14ac:dyDescent="0.25">
      <c r="B727" s="2">
        <v>0.5</v>
      </c>
      <c r="C727" s="2"/>
      <c r="Q727" s="2">
        <v>0.2</v>
      </c>
    </row>
    <row r="728" spans="2:17" x14ac:dyDescent="0.25">
      <c r="B728" s="2">
        <v>1</v>
      </c>
      <c r="C728" s="2"/>
      <c r="Q728" s="2">
        <v>1.5</v>
      </c>
    </row>
    <row r="729" spans="2:17" x14ac:dyDescent="0.25">
      <c r="B729" s="2">
        <v>1.5</v>
      </c>
      <c r="C729" s="2"/>
      <c r="Q729" s="2">
        <v>1</v>
      </c>
    </row>
    <row r="730" spans="2:17" x14ac:dyDescent="0.25">
      <c r="B730" s="2">
        <v>3.5</v>
      </c>
      <c r="C730" s="2"/>
      <c r="Q730" s="2">
        <v>0.4</v>
      </c>
    </row>
    <row r="731" spans="2:17" x14ac:dyDescent="0.25">
      <c r="B731" s="2">
        <v>0.5</v>
      </c>
      <c r="C731" s="2"/>
      <c r="Q731" s="2">
        <v>0.4</v>
      </c>
    </row>
    <row r="732" spans="2:17" x14ac:dyDescent="0.25">
      <c r="B732" s="2">
        <v>4</v>
      </c>
      <c r="C732" s="2"/>
      <c r="Q732" s="2">
        <v>0.4</v>
      </c>
    </row>
    <row r="733" spans="2:17" x14ac:dyDescent="0.25">
      <c r="B733" s="2">
        <v>1.5</v>
      </c>
      <c r="C733" s="2"/>
      <c r="Q733" s="2">
        <v>0.45</v>
      </c>
    </row>
    <row r="734" spans="2:17" x14ac:dyDescent="0.25">
      <c r="B734" s="2">
        <v>3.75</v>
      </c>
      <c r="C734" s="2"/>
      <c r="Q734" s="2">
        <v>0.5</v>
      </c>
    </row>
    <row r="735" spans="2:17" x14ac:dyDescent="0.25">
      <c r="B735" s="2">
        <v>5.5</v>
      </c>
      <c r="C735" s="2"/>
      <c r="Q735" s="2">
        <v>0.1</v>
      </c>
    </row>
    <row r="736" spans="2:17" x14ac:dyDescent="0.25">
      <c r="B736" s="2">
        <v>3.5</v>
      </c>
      <c r="C736" s="2"/>
      <c r="Q736" s="2">
        <v>0.3</v>
      </c>
    </row>
    <row r="737" spans="2:17" x14ac:dyDescent="0.25">
      <c r="B737" s="2">
        <v>3.75</v>
      </c>
      <c r="C737" s="2"/>
      <c r="Q737" s="2">
        <v>0.25</v>
      </c>
    </row>
    <row r="738" spans="2:17" x14ac:dyDescent="0.25">
      <c r="B738" s="2">
        <v>1.4</v>
      </c>
      <c r="C738" s="2"/>
      <c r="Q738" s="2">
        <v>1.5</v>
      </c>
    </row>
    <row r="739" spans="2:17" x14ac:dyDescent="0.25">
      <c r="B739" s="2">
        <v>1.4</v>
      </c>
      <c r="C739" s="2"/>
      <c r="Q739" s="2">
        <v>9</v>
      </c>
    </row>
    <row r="740" spans="2:17" x14ac:dyDescent="0.25">
      <c r="B740" s="2">
        <v>1.5</v>
      </c>
      <c r="C740" s="2"/>
      <c r="Q740" s="2">
        <v>0.5</v>
      </c>
    </row>
    <row r="741" spans="2:17" x14ac:dyDescent="0.25">
      <c r="B741" s="2">
        <v>1.5</v>
      </c>
      <c r="C741" s="2"/>
      <c r="Q741" s="2">
        <v>3</v>
      </c>
    </row>
    <row r="742" spans="2:17" x14ac:dyDescent="0.25">
      <c r="B742" s="2">
        <v>1</v>
      </c>
      <c r="C742" s="2"/>
      <c r="Q742" s="2">
        <v>3</v>
      </c>
    </row>
    <row r="743" spans="2:17" x14ac:dyDescent="0.25">
      <c r="B743" s="2">
        <v>1.25</v>
      </c>
      <c r="C743" s="2"/>
      <c r="Q743" s="2">
        <v>4</v>
      </c>
    </row>
    <row r="744" spans="2:17" x14ac:dyDescent="0.25">
      <c r="B744" s="2">
        <v>1.75</v>
      </c>
      <c r="C744" s="2"/>
      <c r="Q744" s="2">
        <v>5</v>
      </c>
    </row>
    <row r="745" spans="2:17" x14ac:dyDescent="0.25">
      <c r="B745" s="2">
        <v>1</v>
      </c>
      <c r="C745" s="2"/>
      <c r="Q745" s="2">
        <v>5</v>
      </c>
    </row>
    <row r="746" spans="2:17" x14ac:dyDescent="0.25">
      <c r="B746" s="2">
        <v>1</v>
      </c>
      <c r="C746" s="2"/>
      <c r="Q746" s="2">
        <v>5</v>
      </c>
    </row>
    <row r="747" spans="2:17" x14ac:dyDescent="0.25">
      <c r="B747" s="2">
        <v>1</v>
      </c>
      <c r="C747" s="2"/>
      <c r="Q747" s="2">
        <v>8</v>
      </c>
    </row>
    <row r="748" spans="2:17" x14ac:dyDescent="0.25">
      <c r="B748" s="2">
        <v>1.5</v>
      </c>
      <c r="C748" s="2"/>
      <c r="Q748" s="2">
        <v>0.25</v>
      </c>
    </row>
    <row r="749" spans="2:17" x14ac:dyDescent="0.25">
      <c r="B749" s="2">
        <v>1</v>
      </c>
      <c r="C749" s="2"/>
      <c r="Q749" s="2">
        <v>2.5</v>
      </c>
    </row>
    <row r="750" spans="2:17" x14ac:dyDescent="0.25">
      <c r="B750" s="2">
        <v>2</v>
      </c>
      <c r="C750" s="2"/>
      <c r="Q750" s="2">
        <v>7</v>
      </c>
    </row>
    <row r="751" spans="2:17" x14ac:dyDescent="0.25">
      <c r="B751" s="2">
        <v>4</v>
      </c>
      <c r="C751" s="2"/>
      <c r="Q751" s="2">
        <v>3</v>
      </c>
    </row>
    <row r="752" spans="2:17" x14ac:dyDescent="0.25">
      <c r="B752" s="2">
        <v>6</v>
      </c>
      <c r="C752" s="2"/>
      <c r="Q752" s="2">
        <v>0.5</v>
      </c>
    </row>
    <row r="753" spans="2:17" x14ac:dyDescent="0.25">
      <c r="B753" s="2">
        <v>5</v>
      </c>
      <c r="C753" s="2"/>
      <c r="Q753" s="2">
        <v>5</v>
      </c>
    </row>
    <row r="754" spans="2:17" x14ac:dyDescent="0.25">
      <c r="B754" s="2">
        <v>6</v>
      </c>
      <c r="C754" s="2"/>
      <c r="Q754" s="2">
        <v>5</v>
      </c>
    </row>
    <row r="755" spans="2:17" x14ac:dyDescent="0.25">
      <c r="B755" s="2">
        <v>3</v>
      </c>
      <c r="C755" s="2"/>
      <c r="Q755" s="2">
        <v>7</v>
      </c>
    </row>
    <row r="756" spans="2:17" x14ac:dyDescent="0.25">
      <c r="B756" s="2">
        <v>6</v>
      </c>
      <c r="C756" s="2"/>
      <c r="Q756" s="2">
        <v>4</v>
      </c>
    </row>
    <row r="757" spans="2:17" x14ac:dyDescent="0.25">
      <c r="B757" s="2">
        <v>3</v>
      </c>
      <c r="C757" s="2"/>
      <c r="Q757" s="2">
        <v>4</v>
      </c>
    </row>
    <row r="758" spans="2:17" x14ac:dyDescent="0.25">
      <c r="B758" s="2">
        <v>6</v>
      </c>
      <c r="C758" s="2"/>
      <c r="Q758" s="2">
        <v>10</v>
      </c>
    </row>
    <row r="759" spans="2:17" x14ac:dyDescent="0.25">
      <c r="B759" s="2">
        <v>2</v>
      </c>
      <c r="C759" s="2"/>
      <c r="Q759" s="2">
        <v>9.5</v>
      </c>
    </row>
    <row r="760" spans="2:17" x14ac:dyDescent="0.25">
      <c r="B760" s="2">
        <v>7</v>
      </c>
      <c r="C760" s="2"/>
      <c r="Q760" s="2">
        <v>10</v>
      </c>
    </row>
    <row r="761" spans="2:17" x14ac:dyDescent="0.25">
      <c r="B761" s="2">
        <v>3</v>
      </c>
      <c r="C761" s="2"/>
      <c r="Q761" s="2">
        <v>10</v>
      </c>
    </row>
    <row r="762" spans="2:17" x14ac:dyDescent="0.25">
      <c r="B762" s="2">
        <v>3</v>
      </c>
      <c r="C762" s="2"/>
      <c r="Q762" s="2">
        <v>4</v>
      </c>
    </row>
    <row r="763" spans="2:17" x14ac:dyDescent="0.25">
      <c r="B763" s="2">
        <v>1</v>
      </c>
      <c r="C763" s="2"/>
      <c r="Q763" s="2">
        <v>2.5</v>
      </c>
    </row>
    <row r="764" spans="2:17" x14ac:dyDescent="0.25">
      <c r="B764" s="2">
        <v>15</v>
      </c>
      <c r="C764" s="2"/>
      <c r="Q764" s="2">
        <v>4</v>
      </c>
    </row>
    <row r="765" spans="2:17" x14ac:dyDescent="0.25">
      <c r="B765" s="2">
        <v>2</v>
      </c>
      <c r="C765" s="2"/>
      <c r="Q765" s="2">
        <v>4</v>
      </c>
    </row>
    <row r="766" spans="2:17" x14ac:dyDescent="0.25">
      <c r="B766" s="2">
        <v>5.5</v>
      </c>
      <c r="C766" s="2"/>
      <c r="Q766" s="2">
        <v>0.25</v>
      </c>
    </row>
    <row r="767" spans="2:17" x14ac:dyDescent="0.25">
      <c r="B767" s="2">
        <v>4.5</v>
      </c>
      <c r="C767" s="2"/>
      <c r="Q767" s="2">
        <v>0.25</v>
      </c>
    </row>
    <row r="768" spans="2:17" x14ac:dyDescent="0.25">
      <c r="B768" s="2">
        <v>3</v>
      </c>
      <c r="C768" s="2"/>
      <c r="Q768" s="2">
        <v>4</v>
      </c>
    </row>
    <row r="769" spans="2:17" x14ac:dyDescent="0.25">
      <c r="B769" s="2">
        <v>2</v>
      </c>
      <c r="C769" s="2"/>
      <c r="Q769" s="2">
        <v>2.5</v>
      </c>
    </row>
    <row r="770" spans="2:17" x14ac:dyDescent="0.25">
      <c r="B770" s="2">
        <v>2</v>
      </c>
      <c r="C770" s="2"/>
      <c r="Q770" s="2">
        <v>3</v>
      </c>
    </row>
    <row r="771" spans="2:17" x14ac:dyDescent="0.25">
      <c r="B771" s="2">
        <v>2</v>
      </c>
      <c r="C771" s="2"/>
      <c r="Q771" s="2">
        <v>3</v>
      </c>
    </row>
    <row r="772" spans="2:17" x14ac:dyDescent="0.25">
      <c r="B772" s="2">
        <v>1</v>
      </c>
      <c r="C772" s="2"/>
      <c r="Q772" s="2">
        <v>3</v>
      </c>
    </row>
    <row r="773" spans="2:17" x14ac:dyDescent="0.25">
      <c r="B773" s="2">
        <v>1</v>
      </c>
      <c r="C773" s="2"/>
      <c r="Q773" s="2">
        <v>6</v>
      </c>
    </row>
    <row r="774" spans="2:17" x14ac:dyDescent="0.25">
      <c r="B774" s="2">
        <v>1</v>
      </c>
      <c r="C774" s="2"/>
      <c r="Q774" s="2">
        <v>3</v>
      </c>
    </row>
    <row r="775" spans="2:17" x14ac:dyDescent="0.25">
      <c r="B775" s="2">
        <v>1.5</v>
      </c>
      <c r="C775" s="2"/>
      <c r="Q775" s="2">
        <v>2</v>
      </c>
    </row>
    <row r="776" spans="2:17" x14ac:dyDescent="0.25">
      <c r="B776" s="2">
        <v>1.25</v>
      </c>
      <c r="C776" s="2"/>
      <c r="Q776" s="2">
        <v>2</v>
      </c>
    </row>
    <row r="777" spans="2:17" x14ac:dyDescent="0.25">
      <c r="B777" s="2">
        <v>1.25</v>
      </c>
      <c r="C777" s="2"/>
      <c r="Q777" s="2">
        <v>5</v>
      </c>
    </row>
    <row r="778" spans="2:17" x14ac:dyDescent="0.25">
      <c r="B778" s="2">
        <v>1</v>
      </c>
      <c r="C778" s="2"/>
      <c r="Q778" s="2">
        <v>3</v>
      </c>
    </row>
    <row r="779" spans="2:17" x14ac:dyDescent="0.25">
      <c r="B779" s="2">
        <v>2</v>
      </c>
      <c r="C779" s="2"/>
      <c r="Q779" s="2">
        <v>8</v>
      </c>
    </row>
    <row r="780" spans="2:17" x14ac:dyDescent="0.25">
      <c r="B780" s="2">
        <v>1</v>
      </c>
      <c r="C780" s="2"/>
      <c r="Q780" s="2">
        <v>8</v>
      </c>
    </row>
    <row r="781" spans="2:17" x14ac:dyDescent="0.25">
      <c r="B781" s="2">
        <v>1</v>
      </c>
      <c r="C781" s="2"/>
      <c r="Q781" s="2">
        <v>0.25</v>
      </c>
    </row>
    <row r="782" spans="2:17" x14ac:dyDescent="0.25">
      <c r="B782" s="2">
        <v>2</v>
      </c>
      <c r="C782" s="2"/>
      <c r="Q782" s="2">
        <v>0.75</v>
      </c>
    </row>
    <row r="783" spans="2:17" x14ac:dyDescent="0.25">
      <c r="B783" s="2">
        <v>2</v>
      </c>
      <c r="C783" s="2"/>
      <c r="Q783" s="2">
        <v>2.25</v>
      </c>
    </row>
    <row r="784" spans="2:17" x14ac:dyDescent="0.25">
      <c r="B784" s="2">
        <v>1.25</v>
      </c>
      <c r="C784" s="2"/>
      <c r="Q784" s="2">
        <v>2.5</v>
      </c>
    </row>
    <row r="785" spans="2:17" x14ac:dyDescent="0.25">
      <c r="B785" s="2">
        <v>2</v>
      </c>
      <c r="C785" s="2"/>
      <c r="Q785" s="2">
        <v>2.5</v>
      </c>
    </row>
    <row r="786" spans="2:17" x14ac:dyDescent="0.25">
      <c r="B786" s="2">
        <v>1</v>
      </c>
      <c r="C786" s="2"/>
      <c r="Q786" s="2">
        <v>2.5</v>
      </c>
    </row>
    <row r="787" spans="2:17" x14ac:dyDescent="0.25">
      <c r="B787" s="2">
        <v>1</v>
      </c>
      <c r="C787" s="2"/>
      <c r="Q787" s="2">
        <v>1.5</v>
      </c>
    </row>
    <row r="788" spans="2:17" x14ac:dyDescent="0.25">
      <c r="B788" s="2">
        <v>3</v>
      </c>
      <c r="C788" s="2"/>
      <c r="Q788" s="2">
        <v>3</v>
      </c>
    </row>
    <row r="789" spans="2:17" x14ac:dyDescent="0.25">
      <c r="B789" s="2">
        <v>5</v>
      </c>
      <c r="C789" s="2"/>
      <c r="Q789" s="2">
        <v>2</v>
      </c>
    </row>
    <row r="790" spans="2:17" x14ac:dyDescent="0.25">
      <c r="B790" s="2">
        <v>5</v>
      </c>
      <c r="C790" s="2"/>
      <c r="Q790" s="2">
        <v>1.5</v>
      </c>
    </row>
    <row r="791" spans="2:17" x14ac:dyDescent="0.25">
      <c r="B791" s="2">
        <v>4</v>
      </c>
      <c r="C791" s="2"/>
      <c r="Q791" s="2">
        <v>1.5</v>
      </c>
    </row>
    <row r="792" spans="2:17" x14ac:dyDescent="0.25">
      <c r="B792" s="2">
        <v>3</v>
      </c>
      <c r="C792" s="2"/>
      <c r="Q792" s="2">
        <v>1</v>
      </c>
    </row>
    <row r="793" spans="2:17" x14ac:dyDescent="0.25">
      <c r="B793" s="2">
        <v>5</v>
      </c>
      <c r="C793" s="2"/>
      <c r="Q793" s="2">
        <v>0.25</v>
      </c>
    </row>
    <row r="794" spans="2:17" x14ac:dyDescent="0.25">
      <c r="B794" s="2">
        <v>5</v>
      </c>
      <c r="C794" s="2"/>
      <c r="Q794" s="2">
        <v>1.5</v>
      </c>
    </row>
    <row r="795" spans="2:17" x14ac:dyDescent="0.25">
      <c r="B795" s="2">
        <v>3</v>
      </c>
      <c r="C795" s="2"/>
      <c r="Q795" s="2">
        <v>2</v>
      </c>
    </row>
    <row r="796" spans="2:17" x14ac:dyDescent="0.25">
      <c r="B796" s="2">
        <v>3</v>
      </c>
      <c r="C796" s="2"/>
      <c r="Q796" s="2">
        <v>2</v>
      </c>
    </row>
    <row r="797" spans="2:17" x14ac:dyDescent="0.25">
      <c r="B797" s="2">
        <v>4</v>
      </c>
      <c r="C797" s="2"/>
      <c r="Q797" s="2">
        <v>7</v>
      </c>
    </row>
    <row r="798" spans="2:17" x14ac:dyDescent="0.25">
      <c r="B798" s="2">
        <v>4</v>
      </c>
      <c r="C798" s="2"/>
      <c r="Q798" s="2">
        <v>2.5</v>
      </c>
    </row>
    <row r="799" spans="2:17" x14ac:dyDescent="0.25">
      <c r="B799" s="2">
        <v>4</v>
      </c>
      <c r="C799" s="2"/>
      <c r="Q799" s="2">
        <v>2</v>
      </c>
    </row>
    <row r="800" spans="2:17" x14ac:dyDescent="0.25">
      <c r="B800" s="2">
        <v>3</v>
      </c>
      <c r="C800" s="2"/>
      <c r="Q800" s="2">
        <v>2</v>
      </c>
    </row>
    <row r="801" spans="2:17" x14ac:dyDescent="0.25">
      <c r="B801" s="2">
        <v>3</v>
      </c>
      <c r="C801" s="2"/>
      <c r="Q801" s="2">
        <v>0.5</v>
      </c>
    </row>
    <row r="802" spans="2:17" x14ac:dyDescent="0.25">
      <c r="B802" s="2">
        <v>3</v>
      </c>
      <c r="C802" s="2"/>
      <c r="Q802" s="2">
        <v>0.5</v>
      </c>
    </row>
    <row r="803" spans="2:17" x14ac:dyDescent="0.25">
      <c r="B803" s="2">
        <v>3</v>
      </c>
      <c r="C803" s="2"/>
      <c r="Q803" s="2">
        <v>2</v>
      </c>
    </row>
    <row r="804" spans="2:17" x14ac:dyDescent="0.25">
      <c r="B804" s="2">
        <v>12</v>
      </c>
      <c r="C804" s="2"/>
      <c r="Q804" s="2">
        <v>2.5</v>
      </c>
    </row>
    <row r="805" spans="2:17" x14ac:dyDescent="0.25">
      <c r="B805" s="2">
        <v>3</v>
      </c>
      <c r="C805" s="2"/>
      <c r="Q805" s="2">
        <v>5</v>
      </c>
    </row>
    <row r="806" spans="2:17" x14ac:dyDescent="0.25">
      <c r="B806" s="2">
        <v>3</v>
      </c>
      <c r="C806" s="2"/>
      <c r="Q806" s="2">
        <v>1.1000000000000001</v>
      </c>
    </row>
    <row r="807" spans="2:17" x14ac:dyDescent="0.25">
      <c r="B807" s="2">
        <v>4</v>
      </c>
      <c r="C807" s="2"/>
      <c r="Q807" s="2">
        <v>0.75</v>
      </c>
    </row>
    <row r="808" spans="2:17" x14ac:dyDescent="0.25">
      <c r="B808" s="2">
        <v>12</v>
      </c>
      <c r="C808" s="2"/>
      <c r="Q808" s="2">
        <v>2.2000000000000002</v>
      </c>
    </row>
    <row r="809" spans="2:17" x14ac:dyDescent="0.25">
      <c r="B809" s="2">
        <v>0.4</v>
      </c>
      <c r="C809" s="2"/>
      <c r="Q809" s="2">
        <v>1.2</v>
      </c>
    </row>
    <row r="810" spans="2:17" x14ac:dyDescent="0.25">
      <c r="B810" s="2">
        <v>0.55000000000000004</v>
      </c>
      <c r="C810" s="2"/>
      <c r="Q810" s="2">
        <v>0.8</v>
      </c>
    </row>
    <row r="811" spans="2:17" x14ac:dyDescent="0.25">
      <c r="B811" s="2">
        <v>0.4</v>
      </c>
      <c r="C811" s="2"/>
      <c r="Q811" s="2">
        <v>0.1</v>
      </c>
    </row>
    <row r="812" spans="2:17" x14ac:dyDescent="0.25">
      <c r="B812" s="2">
        <v>0.25</v>
      </c>
      <c r="C812" s="2"/>
      <c r="Q812" s="2">
        <v>0.9</v>
      </c>
    </row>
    <row r="813" spans="2:17" x14ac:dyDescent="0.25">
      <c r="B813" s="2">
        <v>0.2</v>
      </c>
      <c r="C813" s="2"/>
      <c r="Q813" s="2">
        <v>0.6</v>
      </c>
    </row>
    <row r="814" spans="2:17" x14ac:dyDescent="0.25">
      <c r="B814" s="2">
        <v>0.25</v>
      </c>
      <c r="C814" s="2"/>
      <c r="Q814" s="2">
        <v>2</v>
      </c>
    </row>
    <row r="815" spans="2:17" x14ac:dyDescent="0.25">
      <c r="B815" s="2">
        <v>0.1</v>
      </c>
      <c r="C815" s="2"/>
      <c r="Q815" s="2">
        <v>2.6</v>
      </c>
    </row>
    <row r="816" spans="2:17" x14ac:dyDescent="0.25">
      <c r="B816" s="2">
        <v>0.05</v>
      </c>
      <c r="C816" s="2"/>
      <c r="Q816" s="2">
        <v>25</v>
      </c>
    </row>
    <row r="817" spans="2:17" x14ac:dyDescent="0.25">
      <c r="B817" s="2">
        <v>0.15</v>
      </c>
      <c r="C817" s="2"/>
      <c r="Q817" s="2">
        <v>10.5</v>
      </c>
    </row>
    <row r="818" spans="2:17" x14ac:dyDescent="0.25">
      <c r="B818" s="2">
        <v>0.1</v>
      </c>
      <c r="C818" s="2"/>
      <c r="Q818" s="2">
        <v>12</v>
      </c>
    </row>
    <row r="819" spans="2:17" x14ac:dyDescent="0.25">
      <c r="B819" s="2">
        <v>0.15</v>
      </c>
      <c r="C819" s="2"/>
      <c r="Q819" s="2">
        <v>2.25</v>
      </c>
    </row>
    <row r="820" spans="2:17" x14ac:dyDescent="0.25">
      <c r="B820" s="2">
        <v>0.1</v>
      </c>
      <c r="C820" s="2"/>
      <c r="Q820" s="2">
        <v>2.5</v>
      </c>
    </row>
    <row r="821" spans="2:17" x14ac:dyDescent="0.25">
      <c r="B821" s="2">
        <v>0.2</v>
      </c>
      <c r="C821" s="2"/>
      <c r="Q821" s="2">
        <v>1.25</v>
      </c>
    </row>
    <row r="822" spans="2:17" x14ac:dyDescent="0.25">
      <c r="B822" s="2">
        <v>0.15</v>
      </c>
      <c r="C822" s="2"/>
      <c r="Q822" s="2">
        <v>1.5</v>
      </c>
    </row>
    <row r="823" spans="2:17" x14ac:dyDescent="0.25">
      <c r="B823" s="2">
        <v>0.1</v>
      </c>
      <c r="C823" s="2"/>
      <c r="Q823" s="2">
        <v>3</v>
      </c>
    </row>
    <row r="824" spans="2:17" x14ac:dyDescent="0.25">
      <c r="B824" s="2">
        <v>0.1</v>
      </c>
      <c r="C824" s="2"/>
      <c r="Q824" s="2">
        <v>2.5</v>
      </c>
    </row>
    <row r="825" spans="2:17" x14ac:dyDescent="0.25">
      <c r="B825" s="2">
        <v>0.15</v>
      </c>
      <c r="C825" s="2"/>
      <c r="Q825" s="2">
        <v>3.5</v>
      </c>
    </row>
    <row r="826" spans="2:17" x14ac:dyDescent="0.25">
      <c r="B826" s="2">
        <v>0.5</v>
      </c>
      <c r="C826" s="2"/>
      <c r="Q826" s="2">
        <v>1.5</v>
      </c>
    </row>
    <row r="827" spans="2:17" x14ac:dyDescent="0.25">
      <c r="B827" s="2">
        <v>0.5</v>
      </c>
      <c r="C827" s="2"/>
      <c r="Q827" s="2">
        <v>1.5</v>
      </c>
    </row>
    <row r="828" spans="2:17" x14ac:dyDescent="0.25">
      <c r="B828" s="2">
        <v>0.25</v>
      </c>
      <c r="C828" s="2"/>
      <c r="Q828" s="2">
        <v>6</v>
      </c>
    </row>
    <row r="829" spans="2:17" x14ac:dyDescent="0.25">
      <c r="B829" s="2">
        <v>0.05</v>
      </c>
      <c r="C829" s="2"/>
      <c r="Q829" s="2">
        <v>4</v>
      </c>
    </row>
    <row r="830" spans="2:17" x14ac:dyDescent="0.25">
      <c r="B830" s="2">
        <v>0.05</v>
      </c>
      <c r="C830" s="2"/>
      <c r="Q830" s="2">
        <v>3.5</v>
      </c>
    </row>
    <row r="831" spans="2:17" x14ac:dyDescent="0.25">
      <c r="B831" s="2">
        <v>0.1</v>
      </c>
      <c r="C831" s="2"/>
      <c r="Q831" s="2">
        <v>3</v>
      </c>
    </row>
    <row r="832" spans="2:17" x14ac:dyDescent="0.25">
      <c r="B832" s="2">
        <v>0.2</v>
      </c>
      <c r="C832" s="2"/>
      <c r="Q832" s="2">
        <v>4</v>
      </c>
    </row>
    <row r="833" spans="2:17" x14ac:dyDescent="0.25">
      <c r="B833" s="2">
        <v>0.1</v>
      </c>
      <c r="C833" s="2"/>
      <c r="Q833" s="2">
        <v>3</v>
      </c>
    </row>
    <row r="834" spans="2:17" x14ac:dyDescent="0.25">
      <c r="B834" s="2">
        <v>0.3</v>
      </c>
      <c r="C834" s="2"/>
      <c r="Q834" s="2">
        <v>15</v>
      </c>
    </row>
    <row r="835" spans="2:17" x14ac:dyDescent="0.25">
      <c r="B835" s="2">
        <v>0.05</v>
      </c>
      <c r="C835" s="2"/>
      <c r="Q835" s="2">
        <v>1.25</v>
      </c>
    </row>
    <row r="836" spans="2:17" x14ac:dyDescent="0.25">
      <c r="B836" s="2">
        <v>0.05</v>
      </c>
      <c r="C836" s="2"/>
      <c r="Q836" s="2">
        <v>3.25</v>
      </c>
    </row>
    <row r="837" spans="2:17" x14ac:dyDescent="0.25">
      <c r="B837" s="2">
        <v>0.25</v>
      </c>
      <c r="C837" s="2"/>
      <c r="Q837" s="2">
        <v>4</v>
      </c>
    </row>
    <row r="838" spans="2:17" x14ac:dyDescent="0.25">
      <c r="B838" s="2">
        <v>0.1</v>
      </c>
      <c r="C838" s="2"/>
      <c r="Q838" s="2">
        <v>1.25</v>
      </c>
    </row>
    <row r="839" spans="2:17" x14ac:dyDescent="0.25">
      <c r="B839" s="2">
        <v>0.2</v>
      </c>
      <c r="C839" s="2"/>
      <c r="Q839" s="2">
        <v>0.75</v>
      </c>
    </row>
    <row r="840" spans="2:17" x14ac:dyDescent="0.25">
      <c r="B840" s="2">
        <v>0.05</v>
      </c>
      <c r="C840" s="2"/>
      <c r="Q840" s="2">
        <v>0.25</v>
      </c>
    </row>
    <row r="841" spans="2:17" x14ac:dyDescent="0.25">
      <c r="B841" s="2">
        <v>0.1</v>
      </c>
      <c r="C841" s="2"/>
      <c r="Q841" s="2">
        <v>9</v>
      </c>
    </row>
    <row r="842" spans="2:17" x14ac:dyDescent="0.25">
      <c r="B842" s="2">
        <v>0.35</v>
      </c>
      <c r="C842" s="2"/>
      <c r="Q842" s="2">
        <v>1.5</v>
      </c>
    </row>
    <row r="843" spans="2:17" x14ac:dyDescent="0.25">
      <c r="B843" s="2">
        <v>0.05</v>
      </c>
      <c r="C843" s="2"/>
      <c r="Q843" s="2">
        <v>1</v>
      </c>
    </row>
    <row r="844" spans="2:17" x14ac:dyDescent="0.25">
      <c r="B844" s="2">
        <v>0.05</v>
      </c>
      <c r="C844" s="2"/>
      <c r="Q844" s="2">
        <v>1.5</v>
      </c>
    </row>
    <row r="845" spans="2:17" x14ac:dyDescent="0.25">
      <c r="B845" s="2">
        <v>0.05</v>
      </c>
      <c r="C845" s="2"/>
      <c r="Q845" s="2">
        <v>1</v>
      </c>
    </row>
    <row r="846" spans="2:17" x14ac:dyDescent="0.25">
      <c r="B846" s="2">
        <v>0.2</v>
      </c>
      <c r="C846" s="2"/>
      <c r="Q846" s="2">
        <v>6</v>
      </c>
    </row>
    <row r="847" spans="2:17" x14ac:dyDescent="0.25">
      <c r="B847" s="2">
        <v>20</v>
      </c>
      <c r="C847" s="2"/>
      <c r="Q847" s="2">
        <v>1</v>
      </c>
    </row>
    <row r="848" spans="2:17" x14ac:dyDescent="0.25">
      <c r="B848" s="2">
        <v>18</v>
      </c>
      <c r="C848" s="2"/>
      <c r="Q848" s="2">
        <v>4</v>
      </c>
    </row>
    <row r="849" spans="2:17" x14ac:dyDescent="0.25">
      <c r="B849" s="2">
        <v>10</v>
      </c>
      <c r="C849" s="2"/>
      <c r="Q849" s="2">
        <v>2</v>
      </c>
    </row>
    <row r="850" spans="2:17" x14ac:dyDescent="0.25">
      <c r="B850" s="2">
        <v>12</v>
      </c>
      <c r="C850" s="2"/>
      <c r="Q850" s="2">
        <v>3</v>
      </c>
    </row>
    <row r="851" spans="2:17" x14ac:dyDescent="0.25">
      <c r="B851" s="2">
        <v>10</v>
      </c>
      <c r="C851" s="2"/>
      <c r="Q851" s="2">
        <v>3</v>
      </c>
    </row>
    <row r="852" spans="2:17" x14ac:dyDescent="0.25">
      <c r="B852" s="2">
        <v>15</v>
      </c>
      <c r="C852" s="2"/>
      <c r="Q852" s="2">
        <v>1</v>
      </c>
    </row>
    <row r="853" spans="2:17" x14ac:dyDescent="0.25">
      <c r="B853" s="2">
        <v>9</v>
      </c>
      <c r="C853" s="2"/>
      <c r="Q853" s="2">
        <v>2</v>
      </c>
    </row>
    <row r="854" spans="2:17" x14ac:dyDescent="0.25">
      <c r="B854" s="2">
        <v>12</v>
      </c>
      <c r="C854" s="2"/>
      <c r="Q854" s="2">
        <v>1.5</v>
      </c>
    </row>
    <row r="855" spans="2:17" x14ac:dyDescent="0.25">
      <c r="B855" s="2">
        <v>10</v>
      </c>
      <c r="C855" s="2"/>
      <c r="Q855" s="2">
        <v>1</v>
      </c>
    </row>
    <row r="856" spans="2:17" x14ac:dyDescent="0.25">
      <c r="B856" s="2">
        <v>4</v>
      </c>
      <c r="C856" s="2"/>
      <c r="Q856" s="2">
        <v>2</v>
      </c>
    </row>
    <row r="857" spans="2:17" x14ac:dyDescent="0.25">
      <c r="B857" s="2">
        <v>14</v>
      </c>
      <c r="C857" s="2"/>
      <c r="Q857" s="2">
        <v>2</v>
      </c>
    </row>
    <row r="858" spans="2:17" x14ac:dyDescent="0.25">
      <c r="B858" s="2">
        <v>3</v>
      </c>
      <c r="C858" s="2"/>
      <c r="Q858" s="2">
        <v>0.5</v>
      </c>
    </row>
    <row r="859" spans="2:17" x14ac:dyDescent="0.25">
      <c r="B859" s="2">
        <v>2</v>
      </c>
      <c r="C859" s="2"/>
      <c r="Q859" s="2">
        <v>1</v>
      </c>
    </row>
    <row r="860" spans="2:17" x14ac:dyDescent="0.25">
      <c r="B860" s="2">
        <v>2</v>
      </c>
      <c r="C860" s="2"/>
      <c r="Q860" s="2">
        <v>1</v>
      </c>
    </row>
    <row r="861" spans="2:17" x14ac:dyDescent="0.25">
      <c r="B861" s="2">
        <v>4</v>
      </c>
      <c r="C861" s="2"/>
      <c r="Q861" s="2">
        <v>1</v>
      </c>
    </row>
    <row r="862" spans="2:17" x14ac:dyDescent="0.25">
      <c r="B862" s="2">
        <v>2</v>
      </c>
      <c r="C862" s="2"/>
      <c r="Q862" s="2">
        <v>1</v>
      </c>
    </row>
    <row r="863" spans="2:17" x14ac:dyDescent="0.25">
      <c r="B863" s="2">
        <v>2</v>
      </c>
      <c r="C863" s="2"/>
      <c r="Q863" s="2">
        <v>1</v>
      </c>
    </row>
    <row r="864" spans="2:17" x14ac:dyDescent="0.25">
      <c r="B864" s="2">
        <v>2</v>
      </c>
      <c r="C864" s="2"/>
      <c r="Q864" s="2">
        <v>1.5</v>
      </c>
    </row>
    <row r="865" spans="2:17" x14ac:dyDescent="0.25">
      <c r="B865" s="2">
        <v>2</v>
      </c>
      <c r="C865" s="2"/>
      <c r="Q865" s="2">
        <v>4.5</v>
      </c>
    </row>
    <row r="866" spans="2:17" x14ac:dyDescent="0.25">
      <c r="B866" s="2">
        <v>2</v>
      </c>
      <c r="C866" s="2"/>
      <c r="Q866" s="2">
        <v>2</v>
      </c>
    </row>
    <row r="867" spans="2:17" x14ac:dyDescent="0.25">
      <c r="B867" s="2">
        <v>2</v>
      </c>
      <c r="C867" s="2"/>
      <c r="Q867" s="2">
        <v>4</v>
      </c>
    </row>
    <row r="868" spans="2:17" x14ac:dyDescent="0.25">
      <c r="B868" s="2">
        <v>1</v>
      </c>
      <c r="C868" s="2"/>
      <c r="Q868" s="2">
        <v>2</v>
      </c>
    </row>
    <row r="869" spans="2:17" x14ac:dyDescent="0.25">
      <c r="B869" s="2">
        <v>0.5</v>
      </c>
      <c r="C869" s="2"/>
      <c r="Q869" s="2">
        <v>2.5</v>
      </c>
    </row>
    <row r="870" spans="2:17" x14ac:dyDescent="0.25">
      <c r="B870" s="2">
        <v>0.5</v>
      </c>
      <c r="C870" s="2"/>
      <c r="Q870" s="2">
        <v>0.25</v>
      </c>
    </row>
    <row r="871" spans="2:17" x14ac:dyDescent="0.25">
      <c r="B871" s="2">
        <v>1</v>
      </c>
      <c r="C871" s="2"/>
      <c r="Q871" s="2">
        <v>0.25</v>
      </c>
    </row>
    <row r="872" spans="2:17" x14ac:dyDescent="0.25">
      <c r="B872" s="2">
        <v>3</v>
      </c>
      <c r="C872" s="2"/>
      <c r="Q872" s="2">
        <v>0.25</v>
      </c>
    </row>
    <row r="873" spans="2:17" x14ac:dyDescent="0.25">
      <c r="B873" s="2">
        <v>1</v>
      </c>
      <c r="C873" s="2"/>
      <c r="Q873" s="2">
        <v>1</v>
      </c>
    </row>
    <row r="874" spans="2:17" x14ac:dyDescent="0.25">
      <c r="B874" s="2">
        <v>1</v>
      </c>
      <c r="C874" s="2"/>
      <c r="Q874" s="2">
        <v>1</v>
      </c>
    </row>
    <row r="875" spans="2:17" x14ac:dyDescent="0.25">
      <c r="B875" s="2">
        <v>1</v>
      </c>
      <c r="C875" s="2"/>
      <c r="Q875" s="2">
        <v>0.5</v>
      </c>
    </row>
    <row r="876" spans="2:17" x14ac:dyDescent="0.25">
      <c r="B876" s="2">
        <v>0.5</v>
      </c>
      <c r="C876" s="2"/>
      <c r="Q876" s="2">
        <v>5</v>
      </c>
    </row>
    <row r="877" spans="2:17" x14ac:dyDescent="0.25">
      <c r="B877" s="2">
        <v>2</v>
      </c>
      <c r="C877" s="2"/>
      <c r="Q877" s="2">
        <v>0.5</v>
      </c>
    </row>
    <row r="878" spans="2:17" x14ac:dyDescent="0.25">
      <c r="B878" s="2">
        <v>1</v>
      </c>
      <c r="C878" s="2"/>
      <c r="Q878" s="2">
        <v>0.5</v>
      </c>
    </row>
    <row r="879" spans="2:17" x14ac:dyDescent="0.25">
      <c r="B879" s="2">
        <v>3</v>
      </c>
      <c r="C879" s="2"/>
      <c r="Q879" s="2">
        <v>1</v>
      </c>
    </row>
    <row r="880" spans="2:17" x14ac:dyDescent="0.25">
      <c r="B880" s="2">
        <v>4</v>
      </c>
      <c r="C880" s="2"/>
      <c r="Q880" s="2">
        <v>2.5</v>
      </c>
    </row>
    <row r="881" spans="2:17" x14ac:dyDescent="0.25">
      <c r="B881" s="2">
        <v>0.5</v>
      </c>
      <c r="C881" s="2"/>
      <c r="Q881" s="2">
        <v>2.5</v>
      </c>
    </row>
    <row r="882" spans="2:17" x14ac:dyDescent="0.25">
      <c r="B882" s="2">
        <v>0.5</v>
      </c>
      <c r="C882" s="2"/>
      <c r="Q882" s="2">
        <v>1</v>
      </c>
    </row>
    <row r="883" spans="2:17" x14ac:dyDescent="0.25">
      <c r="B883" s="2">
        <v>1</v>
      </c>
      <c r="C883" s="2"/>
      <c r="Q883" s="2">
        <v>0.25</v>
      </c>
    </row>
    <row r="884" spans="2:17" x14ac:dyDescent="0.25">
      <c r="B884" s="2">
        <v>0.5</v>
      </c>
      <c r="C884" s="2"/>
      <c r="Q884" s="2">
        <v>0.25</v>
      </c>
    </row>
    <row r="885" spans="2:17" x14ac:dyDescent="0.25">
      <c r="B885" s="2">
        <v>0.5</v>
      </c>
      <c r="C885" s="2"/>
      <c r="Q885" s="2">
        <v>0.25</v>
      </c>
    </row>
    <row r="886" spans="2:17" x14ac:dyDescent="0.25">
      <c r="B886" s="2">
        <v>1.5</v>
      </c>
      <c r="C886" s="2"/>
      <c r="Q886" s="2">
        <v>0.25</v>
      </c>
    </row>
    <row r="887" spans="2:17" x14ac:dyDescent="0.25">
      <c r="B887" s="2">
        <v>0.5</v>
      </c>
      <c r="C887" s="2"/>
      <c r="Q887" s="2">
        <v>0.25</v>
      </c>
    </row>
    <row r="888" spans="2:17" x14ac:dyDescent="0.25">
      <c r="B888" s="2">
        <v>1</v>
      </c>
      <c r="C888" s="2"/>
      <c r="Q888" s="2">
        <v>0.25</v>
      </c>
    </row>
    <row r="889" spans="2:17" x14ac:dyDescent="0.25">
      <c r="B889" s="2">
        <v>3</v>
      </c>
      <c r="C889" s="2"/>
      <c r="Q889" s="2">
        <v>0.5</v>
      </c>
    </row>
    <row r="890" spans="2:17" x14ac:dyDescent="0.25">
      <c r="B890" s="2">
        <v>0.5</v>
      </c>
      <c r="C890" s="2"/>
      <c r="Q890" s="2">
        <v>1</v>
      </c>
    </row>
    <row r="891" spans="2:17" x14ac:dyDescent="0.25">
      <c r="B891" s="2">
        <v>0.5</v>
      </c>
      <c r="C891" s="2"/>
      <c r="Q891" s="2">
        <v>0.75</v>
      </c>
    </row>
    <row r="892" spans="2:17" x14ac:dyDescent="0.25">
      <c r="B892" s="2">
        <v>1</v>
      </c>
      <c r="C892" s="2"/>
      <c r="Q892" s="2">
        <v>0.8</v>
      </c>
    </row>
    <row r="893" spans="2:17" x14ac:dyDescent="0.25">
      <c r="B893" s="2">
        <v>2</v>
      </c>
      <c r="C893" s="2"/>
      <c r="Q893" s="2">
        <v>1</v>
      </c>
    </row>
    <row r="894" spans="2:17" x14ac:dyDescent="0.25">
      <c r="B894" s="2">
        <v>3</v>
      </c>
      <c r="C894" s="2"/>
    </row>
    <row r="895" spans="2:17" x14ac:dyDescent="0.25">
      <c r="B895" s="2">
        <v>0.5</v>
      </c>
      <c r="C895" s="2"/>
    </row>
    <row r="896" spans="2:17" x14ac:dyDescent="0.25">
      <c r="B896" s="2">
        <v>0.5</v>
      </c>
      <c r="C896" s="2"/>
    </row>
    <row r="897" spans="2:3" x14ac:dyDescent="0.25">
      <c r="B897" s="2">
        <v>1.5</v>
      </c>
      <c r="C897" s="2"/>
    </row>
    <row r="898" spans="2:3" x14ac:dyDescent="0.25">
      <c r="B898" s="2">
        <v>0.5</v>
      </c>
      <c r="C898" s="2"/>
    </row>
    <row r="899" spans="2:3" x14ac:dyDescent="0.25">
      <c r="B899" s="2">
        <v>2</v>
      </c>
      <c r="C899" s="2"/>
    </row>
    <row r="900" spans="2:3" x14ac:dyDescent="0.25">
      <c r="B900" s="2">
        <v>3</v>
      </c>
      <c r="C900" s="2"/>
    </row>
    <row r="901" spans="2:3" x14ac:dyDescent="0.25">
      <c r="B901" s="2">
        <v>1</v>
      </c>
      <c r="C901" s="2"/>
    </row>
    <row r="902" spans="2:3" x14ac:dyDescent="0.25">
      <c r="B902" s="2">
        <v>1.5</v>
      </c>
      <c r="C902" s="2"/>
    </row>
    <row r="903" spans="2:3" x14ac:dyDescent="0.25">
      <c r="B903" s="2">
        <v>1.5</v>
      </c>
      <c r="C903" s="2"/>
    </row>
    <row r="904" spans="2:3" x14ac:dyDescent="0.25">
      <c r="B904" s="2">
        <v>0.5</v>
      </c>
      <c r="C904" s="2"/>
    </row>
    <row r="905" spans="2:3" x14ac:dyDescent="0.25">
      <c r="B905" s="2">
        <v>0.5</v>
      </c>
      <c r="C905" s="2"/>
    </row>
    <row r="906" spans="2:3" x14ac:dyDescent="0.25">
      <c r="B906" s="2">
        <v>1</v>
      </c>
      <c r="C906" s="2"/>
    </row>
    <row r="907" spans="2:3" x14ac:dyDescent="0.25">
      <c r="B907" s="2">
        <v>0.5</v>
      </c>
      <c r="C907" s="2"/>
    </row>
    <row r="908" spans="2:3" x14ac:dyDescent="0.25">
      <c r="B908" s="2">
        <v>0.5</v>
      </c>
      <c r="C908" s="2"/>
    </row>
    <row r="909" spans="2:3" x14ac:dyDescent="0.25">
      <c r="B909" s="2">
        <v>0.5</v>
      </c>
      <c r="C909" s="2"/>
    </row>
    <row r="910" spans="2:3" x14ac:dyDescent="0.25">
      <c r="B910" s="2">
        <v>5</v>
      </c>
      <c r="C910" s="2"/>
    </row>
    <row r="911" spans="2:3" x14ac:dyDescent="0.25">
      <c r="B911" s="2">
        <v>5</v>
      </c>
      <c r="C911" s="2"/>
    </row>
    <row r="912" spans="2:3" x14ac:dyDescent="0.25">
      <c r="B912" s="2">
        <v>1.5</v>
      </c>
      <c r="C912" s="2"/>
    </row>
    <row r="913" spans="2:3" x14ac:dyDescent="0.25">
      <c r="B913" s="2">
        <v>1.5</v>
      </c>
      <c r="C913" s="2"/>
    </row>
    <row r="914" spans="2:3" x14ac:dyDescent="0.25">
      <c r="B914" s="2">
        <v>4</v>
      </c>
      <c r="C914" s="2"/>
    </row>
    <row r="915" spans="2:3" x14ac:dyDescent="0.25">
      <c r="B915" s="2">
        <v>12</v>
      </c>
      <c r="C915" s="2"/>
    </row>
    <row r="916" spans="2:3" x14ac:dyDescent="0.25">
      <c r="B916" s="2">
        <v>2</v>
      </c>
      <c r="C916" s="2"/>
    </row>
    <row r="917" spans="2:3" x14ac:dyDescent="0.25">
      <c r="B917" s="2">
        <v>4</v>
      </c>
      <c r="C917" s="2"/>
    </row>
    <row r="918" spans="2:3" x14ac:dyDescent="0.25">
      <c r="B918" s="2">
        <v>2</v>
      </c>
      <c r="C918" s="2"/>
    </row>
    <row r="919" spans="2:3" x14ac:dyDescent="0.25">
      <c r="B919" s="2">
        <v>7</v>
      </c>
      <c r="C919" s="2"/>
    </row>
    <row r="920" spans="2:3" x14ac:dyDescent="0.25">
      <c r="B920" s="2">
        <v>1</v>
      </c>
      <c r="C920" s="2"/>
    </row>
    <row r="921" spans="2:3" x14ac:dyDescent="0.25">
      <c r="B921" s="2">
        <v>2</v>
      </c>
      <c r="C921" s="2"/>
    </row>
    <row r="922" spans="2:3" x14ac:dyDescent="0.25">
      <c r="B922" s="2">
        <v>11</v>
      </c>
      <c r="C922" s="2"/>
    </row>
    <row r="923" spans="2:3" x14ac:dyDescent="0.25">
      <c r="B923" s="2">
        <v>3.5</v>
      </c>
      <c r="C923" s="2"/>
    </row>
    <row r="924" spans="2:3" x14ac:dyDescent="0.25">
      <c r="B924" s="2">
        <v>3.5</v>
      </c>
      <c r="C924" s="2"/>
    </row>
    <row r="925" spans="2:3" x14ac:dyDescent="0.25">
      <c r="B925" s="2">
        <v>1.5</v>
      </c>
      <c r="C925" s="2"/>
    </row>
    <row r="926" spans="2:3" x14ac:dyDescent="0.25">
      <c r="B926" s="2">
        <v>1.5</v>
      </c>
      <c r="C926" s="2"/>
    </row>
    <row r="927" spans="2:3" x14ac:dyDescent="0.25">
      <c r="B927" s="2">
        <v>4</v>
      </c>
      <c r="C927" s="2"/>
    </row>
    <row r="928" spans="2:3" x14ac:dyDescent="0.25">
      <c r="B928" s="2">
        <v>2</v>
      </c>
      <c r="C928" s="2"/>
    </row>
    <row r="929" spans="2:3" x14ac:dyDescent="0.25">
      <c r="B929" s="2">
        <v>2</v>
      </c>
      <c r="C929" s="2"/>
    </row>
    <row r="930" spans="2:3" x14ac:dyDescent="0.25">
      <c r="B930" s="2">
        <v>2</v>
      </c>
      <c r="C930" s="2"/>
    </row>
    <row r="931" spans="2:3" x14ac:dyDescent="0.25">
      <c r="B931" s="2">
        <v>4</v>
      </c>
      <c r="C931" s="2"/>
    </row>
    <row r="932" spans="2:3" x14ac:dyDescent="0.25">
      <c r="B932" s="2">
        <v>2</v>
      </c>
      <c r="C932" s="2"/>
    </row>
    <row r="933" spans="2:3" x14ac:dyDescent="0.25">
      <c r="B933" s="2">
        <v>1</v>
      </c>
      <c r="C933" s="2"/>
    </row>
    <row r="934" spans="2:3" x14ac:dyDescent="0.25">
      <c r="B934" s="2">
        <v>1</v>
      </c>
      <c r="C934" s="2"/>
    </row>
    <row r="935" spans="2:3" x14ac:dyDescent="0.25">
      <c r="B935" s="2">
        <v>4</v>
      </c>
      <c r="C935" s="2"/>
    </row>
    <row r="936" spans="2:3" x14ac:dyDescent="0.25">
      <c r="B936" s="2">
        <v>1</v>
      </c>
      <c r="C936" s="2"/>
    </row>
    <row r="937" spans="2:3" x14ac:dyDescent="0.25">
      <c r="B937" s="2">
        <v>1</v>
      </c>
      <c r="C937" s="2"/>
    </row>
    <row r="938" spans="2:3" x14ac:dyDescent="0.25">
      <c r="B938" s="2">
        <v>1.5</v>
      </c>
      <c r="C938" s="2"/>
    </row>
    <row r="939" spans="2:3" x14ac:dyDescent="0.25">
      <c r="B939" s="2">
        <v>1</v>
      </c>
      <c r="C939" s="2"/>
    </row>
    <row r="940" spans="2:3" x14ac:dyDescent="0.25">
      <c r="B940" s="2">
        <v>0.3</v>
      </c>
      <c r="C940" s="2"/>
    </row>
    <row r="941" spans="2:3" x14ac:dyDescent="0.25">
      <c r="B941" s="2">
        <v>0.3</v>
      </c>
      <c r="C941" s="2"/>
    </row>
    <row r="942" spans="2:3" x14ac:dyDescent="0.25">
      <c r="B942" s="2">
        <v>0.4</v>
      </c>
      <c r="C942" s="2"/>
    </row>
    <row r="943" spans="2:3" x14ac:dyDescent="0.25">
      <c r="B943" s="2">
        <v>0.3</v>
      </c>
      <c r="C943" s="2"/>
    </row>
    <row r="944" spans="2:3" x14ac:dyDescent="0.25">
      <c r="B944" s="2">
        <v>0.5</v>
      </c>
      <c r="C944" s="2"/>
    </row>
    <row r="945" spans="2:3" x14ac:dyDescent="0.25">
      <c r="B945" s="2">
        <v>0.5</v>
      </c>
      <c r="C945" s="2"/>
    </row>
    <row r="946" spans="2:3" x14ac:dyDescent="0.25">
      <c r="B946" s="2">
        <v>0.5</v>
      </c>
      <c r="C946" s="2"/>
    </row>
    <row r="947" spans="2:3" x14ac:dyDescent="0.25">
      <c r="B947" s="2">
        <v>0.5</v>
      </c>
      <c r="C947" s="2"/>
    </row>
    <row r="948" spans="2:3" x14ac:dyDescent="0.25">
      <c r="B948" s="2">
        <v>0.5</v>
      </c>
      <c r="C948" s="2"/>
    </row>
    <row r="949" spans="2:3" x14ac:dyDescent="0.25">
      <c r="B949" s="2">
        <v>0.5</v>
      </c>
      <c r="C949" s="2"/>
    </row>
    <row r="950" spans="2:3" x14ac:dyDescent="0.25">
      <c r="B950" s="2">
        <v>0.25</v>
      </c>
      <c r="C950" s="2"/>
    </row>
    <row r="951" spans="2:3" x14ac:dyDescent="0.25">
      <c r="B951" s="2">
        <v>0.25</v>
      </c>
      <c r="C951" s="2"/>
    </row>
    <row r="952" spans="2:3" x14ac:dyDescent="0.25">
      <c r="B952" s="2">
        <v>0.5</v>
      </c>
      <c r="C952" s="2"/>
    </row>
    <row r="953" spans="2:3" x14ac:dyDescent="0.25">
      <c r="B953" s="2">
        <v>0.25</v>
      </c>
      <c r="C953" s="2"/>
    </row>
    <row r="954" spans="2:3" x14ac:dyDescent="0.25">
      <c r="B954" s="2">
        <v>2.5</v>
      </c>
      <c r="C954" s="2"/>
    </row>
    <row r="955" spans="2:3" x14ac:dyDescent="0.25">
      <c r="B955" s="2">
        <v>1</v>
      </c>
      <c r="C955" s="2"/>
    </row>
    <row r="956" spans="2:3" x14ac:dyDescent="0.25">
      <c r="B956" s="2">
        <v>1.25</v>
      </c>
      <c r="C956" s="2"/>
    </row>
    <row r="957" spans="2:3" x14ac:dyDescent="0.25">
      <c r="B957" s="2">
        <v>0.5</v>
      </c>
      <c r="C957" s="2"/>
    </row>
    <row r="958" spans="2:3" x14ac:dyDescent="0.25">
      <c r="B958" s="2">
        <v>0.5</v>
      </c>
      <c r="C958" s="2"/>
    </row>
    <row r="959" spans="2:3" x14ac:dyDescent="0.25">
      <c r="B959" s="2">
        <v>0.75</v>
      </c>
      <c r="C959" s="2"/>
    </row>
    <row r="960" spans="2:3" x14ac:dyDescent="0.25">
      <c r="B960" s="2">
        <v>1.5</v>
      </c>
      <c r="C960" s="2"/>
    </row>
    <row r="961" spans="2:3" x14ac:dyDescent="0.25">
      <c r="B961" s="2">
        <v>0.75</v>
      </c>
      <c r="C961" s="2"/>
    </row>
    <row r="962" spans="2:3" x14ac:dyDescent="0.25">
      <c r="B962" s="2">
        <v>1.5</v>
      </c>
      <c r="C962" s="2"/>
    </row>
    <row r="963" spans="2:3" x14ac:dyDescent="0.25">
      <c r="B963" s="2">
        <v>0.5</v>
      </c>
      <c r="C963" s="2"/>
    </row>
    <row r="964" spans="2:3" x14ac:dyDescent="0.25">
      <c r="B964" s="2">
        <v>0.5</v>
      </c>
      <c r="C964" s="2"/>
    </row>
    <row r="965" spans="2:3" x14ac:dyDescent="0.25">
      <c r="B965" s="2">
        <v>4</v>
      </c>
      <c r="C965" s="2"/>
    </row>
    <row r="966" spans="2:3" x14ac:dyDescent="0.25">
      <c r="B966" s="2">
        <v>0.25</v>
      </c>
      <c r="C966" s="2"/>
    </row>
    <row r="967" spans="2:3" x14ac:dyDescent="0.25">
      <c r="B967" s="2">
        <v>0.25</v>
      </c>
      <c r="C967" s="2"/>
    </row>
    <row r="968" spans="2:3" x14ac:dyDescent="0.25">
      <c r="B968" s="2">
        <v>0.25</v>
      </c>
      <c r="C968" s="2"/>
    </row>
    <row r="969" spans="2:3" x14ac:dyDescent="0.25">
      <c r="B969" s="2">
        <v>8</v>
      </c>
      <c r="C969" s="2"/>
    </row>
    <row r="970" spans="2:3" x14ac:dyDescent="0.25">
      <c r="B970" s="2">
        <v>12</v>
      </c>
      <c r="C970" s="2"/>
    </row>
    <row r="971" spans="2:3" x14ac:dyDescent="0.25">
      <c r="B971" s="2">
        <v>10</v>
      </c>
      <c r="C971" s="2"/>
    </row>
    <row r="972" spans="2:3" x14ac:dyDescent="0.25">
      <c r="B972" s="2">
        <v>26</v>
      </c>
      <c r="C972" s="2"/>
    </row>
    <row r="973" spans="2:3" x14ac:dyDescent="0.25">
      <c r="B973" s="2">
        <v>6</v>
      </c>
      <c r="C973" s="2"/>
    </row>
    <row r="974" spans="2:3" x14ac:dyDescent="0.25">
      <c r="B974" s="2">
        <v>6</v>
      </c>
      <c r="C974" s="2"/>
    </row>
    <row r="975" spans="2:3" x14ac:dyDescent="0.25">
      <c r="B975" s="2">
        <v>2.5</v>
      </c>
      <c r="C975" s="2"/>
    </row>
    <row r="976" spans="2:3" x14ac:dyDescent="0.25">
      <c r="B976" s="2">
        <v>2</v>
      </c>
      <c r="C976" s="2"/>
    </row>
    <row r="977" spans="2:3" x14ac:dyDescent="0.25">
      <c r="B977" s="2">
        <v>1</v>
      </c>
      <c r="C977" s="2"/>
    </row>
    <row r="978" spans="2:3" x14ac:dyDescent="0.25">
      <c r="B978" s="2">
        <v>3</v>
      </c>
      <c r="C978" s="2"/>
    </row>
    <row r="979" spans="2:3" x14ac:dyDescent="0.25">
      <c r="B979" s="2">
        <v>0.75</v>
      </c>
      <c r="C979" s="2"/>
    </row>
    <row r="980" spans="2:3" x14ac:dyDescent="0.25">
      <c r="B980" s="2">
        <v>10</v>
      </c>
      <c r="C980" s="2"/>
    </row>
    <row r="981" spans="2:3" x14ac:dyDescent="0.25">
      <c r="B981" s="2">
        <v>10</v>
      </c>
      <c r="C981" s="2"/>
    </row>
    <row r="982" spans="2:3" x14ac:dyDescent="0.25">
      <c r="B982" s="2">
        <v>1</v>
      </c>
      <c r="C982" s="2"/>
    </row>
    <row r="983" spans="2:3" x14ac:dyDescent="0.25">
      <c r="B983" s="2">
        <v>2.5</v>
      </c>
      <c r="C983" s="2"/>
    </row>
    <row r="984" spans="2:3" x14ac:dyDescent="0.25">
      <c r="B984" s="2">
        <v>2</v>
      </c>
      <c r="C984" s="2"/>
    </row>
    <row r="985" spans="2:3" x14ac:dyDescent="0.25">
      <c r="B985" s="2">
        <v>1.5</v>
      </c>
      <c r="C985" s="2"/>
    </row>
    <row r="986" spans="2:3" x14ac:dyDescent="0.25">
      <c r="B986" s="2">
        <v>7.5</v>
      </c>
      <c r="C986" s="2"/>
    </row>
    <row r="987" spans="2:3" x14ac:dyDescent="0.25">
      <c r="B987" s="2">
        <v>7</v>
      </c>
      <c r="C987" s="2"/>
    </row>
    <row r="988" spans="2:3" x14ac:dyDescent="0.25">
      <c r="B988" s="2">
        <v>9</v>
      </c>
      <c r="C988" s="2"/>
    </row>
    <row r="989" spans="2:3" x14ac:dyDescent="0.25">
      <c r="B989" s="2">
        <v>1</v>
      </c>
      <c r="C989" s="2"/>
    </row>
    <row r="990" spans="2:3" x14ac:dyDescent="0.25">
      <c r="B990" s="2">
        <v>0.75</v>
      </c>
      <c r="C990" s="2"/>
    </row>
    <row r="991" spans="2:3" x14ac:dyDescent="0.25">
      <c r="B991" s="2">
        <v>4</v>
      </c>
      <c r="C991" s="2"/>
    </row>
    <row r="992" spans="2:3" x14ac:dyDescent="0.25">
      <c r="B992" s="2">
        <v>12</v>
      </c>
      <c r="C992" s="2"/>
    </row>
    <row r="993" spans="2:3" x14ac:dyDescent="0.25">
      <c r="B993" s="2">
        <v>1</v>
      </c>
      <c r="C993" s="2"/>
    </row>
    <row r="994" spans="2:3" x14ac:dyDescent="0.25">
      <c r="B994" s="2">
        <v>5</v>
      </c>
      <c r="C994" s="2"/>
    </row>
    <row r="995" spans="2:3" x14ac:dyDescent="0.25">
      <c r="B995" s="2">
        <v>0.75</v>
      </c>
      <c r="C995" s="2"/>
    </row>
    <row r="996" spans="2:3" x14ac:dyDescent="0.25">
      <c r="B996" s="2">
        <v>2.5</v>
      </c>
      <c r="C996" s="2"/>
    </row>
    <row r="997" spans="2:3" x14ac:dyDescent="0.25">
      <c r="B997" s="2">
        <v>0.75</v>
      </c>
      <c r="C997" s="2"/>
    </row>
    <row r="998" spans="2:3" x14ac:dyDescent="0.25">
      <c r="B998" s="2">
        <v>1</v>
      </c>
      <c r="C998" s="2"/>
    </row>
    <row r="999" spans="2:3" x14ac:dyDescent="0.25">
      <c r="B999" s="2">
        <v>0.75</v>
      </c>
      <c r="C999" s="2"/>
    </row>
    <row r="1000" spans="2:3" x14ac:dyDescent="0.25">
      <c r="B1000" s="2">
        <v>12</v>
      </c>
      <c r="C1000" s="2"/>
    </row>
    <row r="1001" spans="2:3" x14ac:dyDescent="0.25">
      <c r="B1001" s="2">
        <v>0.25</v>
      </c>
      <c r="C1001" s="2"/>
    </row>
    <row r="1002" spans="2:3" x14ac:dyDescent="0.25">
      <c r="B1002" s="2">
        <v>2.5</v>
      </c>
      <c r="C1002" s="2"/>
    </row>
    <row r="1003" spans="2:3" x14ac:dyDescent="0.25">
      <c r="B1003" s="2">
        <v>5</v>
      </c>
      <c r="C1003" s="2"/>
    </row>
    <row r="1004" spans="2:3" x14ac:dyDescent="0.25">
      <c r="B1004" s="2">
        <v>5</v>
      </c>
      <c r="C1004" s="2"/>
    </row>
    <row r="1005" spans="2:3" x14ac:dyDescent="0.25">
      <c r="B1005" s="2">
        <v>2.5</v>
      </c>
      <c r="C1005" s="2"/>
    </row>
    <row r="1006" spans="2:3" x14ac:dyDescent="0.25">
      <c r="B1006" s="2">
        <v>2.5</v>
      </c>
      <c r="C1006" s="2"/>
    </row>
    <row r="1007" spans="2:3" x14ac:dyDescent="0.25">
      <c r="B1007" s="2">
        <v>10</v>
      </c>
      <c r="C1007" s="2"/>
    </row>
    <row r="1008" spans="2:3" x14ac:dyDescent="0.25">
      <c r="B1008" s="2">
        <v>3</v>
      </c>
      <c r="C1008" s="2"/>
    </row>
    <row r="1009" spans="2:3" x14ac:dyDescent="0.25">
      <c r="B1009" s="2">
        <v>0.5</v>
      </c>
      <c r="C1009" s="2"/>
    </row>
    <row r="1010" spans="2:3" x14ac:dyDescent="0.25">
      <c r="B1010" s="2">
        <v>2.5</v>
      </c>
      <c r="C1010" s="2"/>
    </row>
    <row r="1011" spans="2:3" x14ac:dyDescent="0.25">
      <c r="B1011" s="2">
        <v>5</v>
      </c>
      <c r="C1011" s="2"/>
    </row>
    <row r="1012" spans="2:3" x14ac:dyDescent="0.25">
      <c r="B1012" s="2">
        <v>1</v>
      </c>
      <c r="C1012" s="2"/>
    </row>
    <row r="1013" spans="2:3" x14ac:dyDescent="0.25">
      <c r="B1013" s="2">
        <v>3</v>
      </c>
      <c r="C1013" s="2"/>
    </row>
    <row r="1014" spans="2:3" x14ac:dyDescent="0.25">
      <c r="B1014" s="2">
        <v>0.75</v>
      </c>
      <c r="C1014" s="2"/>
    </row>
    <row r="1015" spans="2:3" x14ac:dyDescent="0.25">
      <c r="B1015" s="2">
        <v>2</v>
      </c>
      <c r="C1015" s="2"/>
    </row>
    <row r="1016" spans="2:3" x14ac:dyDescent="0.25">
      <c r="B1016" s="2">
        <v>0.5</v>
      </c>
      <c r="C1016" s="2"/>
    </row>
    <row r="1017" spans="2:3" x14ac:dyDescent="0.25">
      <c r="B1017" s="2">
        <v>2</v>
      </c>
      <c r="C1017" s="2"/>
    </row>
    <row r="1018" spans="2:3" x14ac:dyDescent="0.25">
      <c r="B1018" s="2">
        <v>3</v>
      </c>
      <c r="C1018" s="2"/>
    </row>
    <row r="1019" spans="2:3" x14ac:dyDescent="0.25">
      <c r="B1019" s="2">
        <v>2.5</v>
      </c>
      <c r="C1019" s="2"/>
    </row>
    <row r="1020" spans="2:3" x14ac:dyDescent="0.25">
      <c r="B1020" s="2">
        <v>1.5</v>
      </c>
      <c r="C1020" s="2"/>
    </row>
    <row r="1021" spans="2:3" x14ac:dyDescent="0.25">
      <c r="B1021" s="2">
        <v>1.5</v>
      </c>
      <c r="C1021" s="2"/>
    </row>
    <row r="1022" spans="2:3" x14ac:dyDescent="0.25">
      <c r="B1022" s="2">
        <v>2.5</v>
      </c>
      <c r="C1022" s="2"/>
    </row>
    <row r="1023" spans="2:3" x14ac:dyDescent="0.25">
      <c r="B1023" s="2">
        <v>10</v>
      </c>
      <c r="C1023" s="2"/>
    </row>
    <row r="1024" spans="2:3" x14ac:dyDescent="0.25">
      <c r="B1024" s="2">
        <v>2</v>
      </c>
      <c r="C1024" s="2"/>
    </row>
    <row r="1025" spans="2:3" x14ac:dyDescent="0.25">
      <c r="B1025" s="2">
        <v>8</v>
      </c>
      <c r="C1025" s="2"/>
    </row>
    <row r="1026" spans="2:3" x14ac:dyDescent="0.25">
      <c r="B1026" s="2">
        <v>0.5</v>
      </c>
      <c r="C1026" s="2"/>
    </row>
    <row r="1027" spans="2:3" x14ac:dyDescent="0.25">
      <c r="B1027" s="2">
        <v>0.75</v>
      </c>
      <c r="C1027" s="2"/>
    </row>
    <row r="1028" spans="2:3" x14ac:dyDescent="0.25">
      <c r="B1028" s="2">
        <v>1</v>
      </c>
      <c r="C1028" s="2"/>
    </row>
    <row r="1029" spans="2:3" x14ac:dyDescent="0.25">
      <c r="B1029" s="2">
        <v>11</v>
      </c>
      <c r="C1029" s="2"/>
    </row>
    <row r="1030" spans="2:3" x14ac:dyDescent="0.25">
      <c r="B1030" s="2">
        <v>2</v>
      </c>
      <c r="C1030" s="2"/>
    </row>
    <row r="1031" spans="2:3" x14ac:dyDescent="0.25">
      <c r="B1031" s="2">
        <v>3</v>
      </c>
      <c r="C1031" s="2"/>
    </row>
    <row r="1032" spans="2:3" x14ac:dyDescent="0.25">
      <c r="B1032" s="2">
        <v>1</v>
      </c>
      <c r="C1032" s="2"/>
    </row>
    <row r="1033" spans="2:3" x14ac:dyDescent="0.25">
      <c r="B1033" s="2">
        <v>0.25</v>
      </c>
      <c r="C1033" s="2"/>
    </row>
    <row r="1034" spans="2:3" x14ac:dyDescent="0.25">
      <c r="B1034" s="2">
        <v>1.25</v>
      </c>
      <c r="C1034" s="2"/>
    </row>
    <row r="1035" spans="2:3" x14ac:dyDescent="0.25">
      <c r="B1035" s="2">
        <v>0.25</v>
      </c>
      <c r="C1035" s="2"/>
    </row>
    <row r="1036" spans="2:3" x14ac:dyDescent="0.25">
      <c r="B1036" s="2">
        <v>0.75</v>
      </c>
      <c r="C1036" s="2"/>
    </row>
    <row r="1037" spans="2:3" x14ac:dyDescent="0.25">
      <c r="B1037" s="2">
        <v>1.5</v>
      </c>
      <c r="C1037" s="2"/>
    </row>
    <row r="1038" spans="2:3" x14ac:dyDescent="0.25">
      <c r="B1038" s="2">
        <v>1.25</v>
      </c>
      <c r="C1038" s="2"/>
    </row>
    <row r="1039" spans="2:3" x14ac:dyDescent="0.25">
      <c r="B1039" s="2">
        <v>1.25</v>
      </c>
      <c r="C1039" s="2"/>
    </row>
    <row r="1040" spans="2:3" x14ac:dyDescent="0.25">
      <c r="B1040" s="2">
        <v>0.15</v>
      </c>
      <c r="C1040" s="2"/>
    </row>
    <row r="1041" spans="2:3" x14ac:dyDescent="0.25">
      <c r="B1041" s="2">
        <v>0.5</v>
      </c>
      <c r="C1041" s="2"/>
    </row>
    <row r="1042" spans="2:3" x14ac:dyDescent="0.25">
      <c r="B1042" s="2">
        <v>2.5</v>
      </c>
      <c r="C1042" s="2"/>
    </row>
    <row r="1043" spans="2:3" x14ac:dyDescent="0.25">
      <c r="B1043" s="2">
        <v>0.15</v>
      </c>
      <c r="C1043" s="2"/>
    </row>
    <row r="1044" spans="2:3" x14ac:dyDescent="0.25">
      <c r="B1044" s="2">
        <v>2</v>
      </c>
      <c r="C1044" s="2"/>
    </row>
    <row r="1045" spans="2:3" x14ac:dyDescent="0.25">
      <c r="B1045" s="2">
        <v>0.5</v>
      </c>
      <c r="C1045" s="2"/>
    </row>
    <row r="1046" spans="2:3" x14ac:dyDescent="0.25">
      <c r="B1046" s="2">
        <v>0.5</v>
      </c>
      <c r="C1046" s="2"/>
    </row>
    <row r="1047" spans="2:3" x14ac:dyDescent="0.25">
      <c r="B1047" s="2">
        <v>0.5</v>
      </c>
      <c r="C1047" s="2"/>
    </row>
    <row r="1048" spans="2:3" x14ac:dyDescent="0.25">
      <c r="B1048" s="2">
        <v>1</v>
      </c>
      <c r="C1048" s="2"/>
    </row>
    <row r="1049" spans="2:3" x14ac:dyDescent="0.25">
      <c r="B1049" s="2">
        <v>6</v>
      </c>
      <c r="C1049" s="2"/>
    </row>
    <row r="1050" spans="2:3" x14ac:dyDescent="0.25">
      <c r="B1050" s="2">
        <v>5</v>
      </c>
      <c r="C1050" s="2"/>
    </row>
    <row r="1051" spans="2:3" x14ac:dyDescent="0.25">
      <c r="B1051" s="2">
        <v>20</v>
      </c>
      <c r="C1051" s="2"/>
    </row>
    <row r="1052" spans="2:3" x14ac:dyDescent="0.25">
      <c r="B1052" s="2">
        <v>6</v>
      </c>
      <c r="C1052" s="2"/>
    </row>
    <row r="1053" spans="2:3" x14ac:dyDescent="0.25">
      <c r="B1053" s="2">
        <v>5</v>
      </c>
      <c r="C1053" s="2"/>
    </row>
    <row r="1054" spans="2:3" x14ac:dyDescent="0.25">
      <c r="B1054" s="2">
        <v>16</v>
      </c>
      <c r="C1054" s="2"/>
    </row>
    <row r="1055" spans="2:3" x14ac:dyDescent="0.25">
      <c r="B1055" s="2">
        <v>12.5</v>
      </c>
      <c r="C1055" s="2"/>
    </row>
    <row r="1056" spans="2:3" x14ac:dyDescent="0.25">
      <c r="B1056" s="2">
        <v>20</v>
      </c>
      <c r="C1056" s="2"/>
    </row>
    <row r="1057" spans="2:3" x14ac:dyDescent="0.25">
      <c r="B1057" s="2">
        <v>12.5</v>
      </c>
      <c r="C1057" s="2"/>
    </row>
    <row r="1058" spans="2:3" x14ac:dyDescent="0.25">
      <c r="B1058" s="2">
        <v>7</v>
      </c>
      <c r="C1058" s="2"/>
    </row>
    <row r="1059" spans="2:3" x14ac:dyDescent="0.25">
      <c r="B1059" s="2">
        <v>2.5</v>
      </c>
      <c r="C1059" s="2"/>
    </row>
    <row r="1060" spans="2:3" x14ac:dyDescent="0.25">
      <c r="B1060" s="2">
        <v>12.5</v>
      </c>
      <c r="C1060" s="2"/>
    </row>
    <row r="1061" spans="2:3" x14ac:dyDescent="0.25">
      <c r="B1061" s="2">
        <v>7</v>
      </c>
      <c r="C1061" s="2"/>
    </row>
    <row r="1062" spans="2:3" x14ac:dyDescent="0.25">
      <c r="B1062" s="2">
        <v>3</v>
      </c>
      <c r="C1062" s="2"/>
    </row>
    <row r="1063" spans="2:3" x14ac:dyDescent="0.25">
      <c r="B1063" s="2">
        <v>9</v>
      </c>
      <c r="C1063" s="2"/>
    </row>
    <row r="1064" spans="2:3" x14ac:dyDescent="0.25">
      <c r="B1064" s="2">
        <v>15</v>
      </c>
      <c r="C1064" s="2"/>
    </row>
    <row r="1065" spans="2:3" x14ac:dyDescent="0.25">
      <c r="B1065" s="2">
        <v>8</v>
      </c>
      <c r="C1065" s="2"/>
    </row>
    <row r="1066" spans="2:3" x14ac:dyDescent="0.25">
      <c r="B1066" s="2">
        <v>5</v>
      </c>
      <c r="C1066" s="2"/>
    </row>
    <row r="1067" spans="2:3" x14ac:dyDescent="0.25">
      <c r="B1067" s="2">
        <v>14</v>
      </c>
      <c r="C1067" s="2"/>
    </row>
    <row r="1068" spans="2:3" x14ac:dyDescent="0.25">
      <c r="B1068" s="2">
        <v>6</v>
      </c>
      <c r="C1068" s="2"/>
    </row>
    <row r="1069" spans="2:3" x14ac:dyDescent="0.25">
      <c r="B1069" s="2">
        <v>12.5</v>
      </c>
      <c r="C1069" s="2"/>
    </row>
    <row r="1070" spans="2:3" x14ac:dyDescent="0.25">
      <c r="B1070" s="2">
        <v>4</v>
      </c>
      <c r="C1070" s="2"/>
    </row>
    <row r="1071" spans="2:3" x14ac:dyDescent="0.25">
      <c r="B1071" s="2">
        <v>2.5</v>
      </c>
      <c r="C1071" s="2"/>
    </row>
    <row r="1072" spans="2:3" x14ac:dyDescent="0.25">
      <c r="B1072" s="2">
        <v>0.5</v>
      </c>
      <c r="C1072" s="2"/>
    </row>
    <row r="1073" spans="2:3" x14ac:dyDescent="0.25">
      <c r="B1073" s="2">
        <v>7.5</v>
      </c>
      <c r="C1073" s="2"/>
    </row>
    <row r="1074" spans="2:3" x14ac:dyDescent="0.25">
      <c r="B1074" s="2">
        <v>20</v>
      </c>
      <c r="C1074" s="2"/>
    </row>
    <row r="1075" spans="2:3" x14ac:dyDescent="0.25">
      <c r="B1075" s="2">
        <v>1.5</v>
      </c>
      <c r="C1075" s="2"/>
    </row>
    <row r="1076" spans="2:3" x14ac:dyDescent="0.25">
      <c r="B1076" s="2">
        <v>10</v>
      </c>
      <c r="C1076" s="2"/>
    </row>
    <row r="1077" spans="2:3" x14ac:dyDescent="0.25">
      <c r="B1077" s="2">
        <v>7</v>
      </c>
      <c r="C1077" s="2"/>
    </row>
    <row r="1078" spans="2:3" x14ac:dyDescent="0.25">
      <c r="B1078" s="2">
        <v>2.5</v>
      </c>
      <c r="C1078" s="2"/>
    </row>
    <row r="1079" spans="2:3" x14ac:dyDescent="0.25">
      <c r="B1079" s="2">
        <v>10</v>
      </c>
      <c r="C1079" s="2"/>
    </row>
    <row r="1080" spans="2:3" x14ac:dyDescent="0.25">
      <c r="B1080" s="2">
        <v>1</v>
      </c>
      <c r="C1080" s="2"/>
    </row>
    <row r="1081" spans="2:3" x14ac:dyDescent="0.25">
      <c r="B1081" s="2">
        <v>1</v>
      </c>
      <c r="C1081" s="2"/>
    </row>
    <row r="1082" spans="2:3" x14ac:dyDescent="0.25">
      <c r="B1082" s="2">
        <v>8</v>
      </c>
      <c r="C1082" s="2"/>
    </row>
    <row r="1083" spans="2:3" x14ac:dyDescent="0.25">
      <c r="B1083" s="2">
        <v>2</v>
      </c>
      <c r="C1083" s="2"/>
    </row>
    <row r="1084" spans="2:3" x14ac:dyDescent="0.25">
      <c r="B1084" s="2">
        <v>2</v>
      </c>
      <c r="C1084" s="2"/>
    </row>
    <row r="1085" spans="2:3" x14ac:dyDescent="0.25">
      <c r="B1085" s="2">
        <v>7</v>
      </c>
      <c r="C1085" s="2"/>
    </row>
    <row r="1086" spans="2:3" x14ac:dyDescent="0.25">
      <c r="B1086" s="2">
        <v>7</v>
      </c>
      <c r="C1086" s="2"/>
    </row>
    <row r="1087" spans="2:3" x14ac:dyDescent="0.25">
      <c r="B1087" s="2">
        <v>4</v>
      </c>
      <c r="C1087" s="2"/>
    </row>
    <row r="1088" spans="2:3" x14ac:dyDescent="0.25">
      <c r="B1088" s="2">
        <v>7</v>
      </c>
      <c r="C1088" s="2"/>
    </row>
    <row r="1089" spans="2:3" x14ac:dyDescent="0.25">
      <c r="B1089" s="2">
        <v>3</v>
      </c>
      <c r="C1089" s="2"/>
    </row>
    <row r="1090" spans="2:3" x14ac:dyDescent="0.25">
      <c r="B1090" s="2">
        <v>6</v>
      </c>
      <c r="C1090" s="2"/>
    </row>
    <row r="1091" spans="2:3" x14ac:dyDescent="0.25">
      <c r="B1091" s="2">
        <v>7</v>
      </c>
      <c r="C1091" s="2"/>
    </row>
    <row r="1092" spans="2:3" x14ac:dyDescent="0.25">
      <c r="B1092" s="2">
        <v>4</v>
      </c>
      <c r="C1092" s="2"/>
    </row>
    <row r="1093" spans="2:3" x14ac:dyDescent="0.25">
      <c r="B1093" s="2">
        <v>8</v>
      </c>
      <c r="C1093" s="2"/>
    </row>
    <row r="1094" spans="2:3" x14ac:dyDescent="0.25">
      <c r="B1094" s="2">
        <v>2</v>
      </c>
      <c r="C1094" s="2"/>
    </row>
    <row r="1095" spans="2:3" x14ac:dyDescent="0.25">
      <c r="B1095" s="2">
        <v>4</v>
      </c>
      <c r="C1095" s="2"/>
    </row>
    <row r="1096" spans="2:3" x14ac:dyDescent="0.25">
      <c r="B1096" s="2">
        <v>4.5</v>
      </c>
      <c r="C1096" s="2"/>
    </row>
    <row r="1097" spans="2:3" x14ac:dyDescent="0.25">
      <c r="B1097" s="2">
        <v>2</v>
      </c>
      <c r="C1097" s="2"/>
    </row>
    <row r="1098" spans="2:3" x14ac:dyDescent="0.25">
      <c r="B1098" s="2">
        <v>1</v>
      </c>
      <c r="C1098" s="2"/>
    </row>
    <row r="1099" spans="2:3" x14ac:dyDescent="0.25">
      <c r="B1099" s="2">
        <v>4</v>
      </c>
      <c r="C1099" s="2"/>
    </row>
    <row r="1100" spans="2:3" x14ac:dyDescent="0.25">
      <c r="B1100" s="2">
        <v>1</v>
      </c>
      <c r="C1100" s="2"/>
    </row>
    <row r="1101" spans="2:3" x14ac:dyDescent="0.25">
      <c r="B1101" s="2">
        <v>3</v>
      </c>
      <c r="C1101" s="2"/>
    </row>
    <row r="1102" spans="2:3" x14ac:dyDescent="0.25">
      <c r="B1102" s="2">
        <v>2</v>
      </c>
      <c r="C1102" s="2"/>
    </row>
    <row r="1103" spans="2:3" x14ac:dyDescent="0.25">
      <c r="B1103" s="2">
        <v>5</v>
      </c>
      <c r="C1103" s="2"/>
    </row>
    <row r="1104" spans="2:3" x14ac:dyDescent="0.25">
      <c r="B1104" s="2">
        <v>2</v>
      </c>
      <c r="C1104" s="2"/>
    </row>
    <row r="1105" spans="2:3" x14ac:dyDescent="0.25">
      <c r="B1105" s="2">
        <v>2</v>
      </c>
      <c r="C1105" s="2"/>
    </row>
    <row r="1106" spans="2:3" x14ac:dyDescent="0.25">
      <c r="B1106" s="2">
        <v>0.5</v>
      </c>
      <c r="C1106" s="2"/>
    </row>
    <row r="1107" spans="2:3" x14ac:dyDescent="0.25">
      <c r="B1107" s="2">
        <v>2</v>
      </c>
      <c r="C1107" s="2"/>
    </row>
    <row r="1108" spans="2:3" x14ac:dyDescent="0.25">
      <c r="B1108" s="2">
        <v>4</v>
      </c>
      <c r="C1108" s="2"/>
    </row>
    <row r="1109" spans="2:3" x14ac:dyDescent="0.25">
      <c r="B1109" s="2">
        <v>2</v>
      </c>
      <c r="C1109" s="2"/>
    </row>
    <row r="1110" spans="2:3" x14ac:dyDescent="0.25">
      <c r="B1110" s="2">
        <v>2</v>
      </c>
      <c r="C1110" s="2"/>
    </row>
    <row r="1111" spans="2:3" x14ac:dyDescent="0.25">
      <c r="B1111" s="2">
        <v>3</v>
      </c>
      <c r="C1111" s="2"/>
    </row>
    <row r="1112" spans="2:3" x14ac:dyDescent="0.25">
      <c r="B1112" s="2">
        <v>3</v>
      </c>
      <c r="C1112" s="2"/>
    </row>
    <row r="1113" spans="2:3" x14ac:dyDescent="0.25">
      <c r="B1113" s="2">
        <v>1</v>
      </c>
      <c r="C1113" s="2"/>
    </row>
    <row r="1114" spans="2:3" x14ac:dyDescent="0.25">
      <c r="B1114" s="2">
        <v>1</v>
      </c>
      <c r="C1114" s="2"/>
    </row>
    <row r="1115" spans="2:3" x14ac:dyDescent="0.25">
      <c r="B1115" s="2">
        <v>0.5</v>
      </c>
      <c r="C1115" s="2"/>
    </row>
    <row r="1116" spans="2:3" x14ac:dyDescent="0.25">
      <c r="B1116" s="2">
        <v>0.5</v>
      </c>
      <c r="C1116" s="2"/>
    </row>
    <row r="1117" spans="2:3" x14ac:dyDescent="0.25">
      <c r="B1117" s="2">
        <v>1</v>
      </c>
      <c r="C1117" s="2"/>
    </row>
    <row r="1118" spans="2:3" x14ac:dyDescent="0.25">
      <c r="B1118" s="2">
        <v>2</v>
      </c>
      <c r="C1118" s="2"/>
    </row>
    <row r="1119" spans="2:3" x14ac:dyDescent="0.25">
      <c r="B1119" s="2">
        <v>2</v>
      </c>
      <c r="C1119" s="2"/>
    </row>
    <row r="1120" spans="2:3" x14ac:dyDescent="0.25">
      <c r="B1120" s="2">
        <v>1</v>
      </c>
      <c r="C1120" s="2"/>
    </row>
    <row r="1121" spans="2:3" x14ac:dyDescent="0.25">
      <c r="B1121" s="2">
        <v>2</v>
      </c>
      <c r="C1121" s="2"/>
    </row>
    <row r="1122" spans="2:3" x14ac:dyDescent="0.25">
      <c r="B1122" s="2">
        <v>0.75</v>
      </c>
      <c r="C1122" s="2"/>
    </row>
    <row r="1123" spans="2:3" x14ac:dyDescent="0.25">
      <c r="B1123" s="2">
        <v>2</v>
      </c>
      <c r="C1123" s="2"/>
    </row>
    <row r="1124" spans="2:3" x14ac:dyDescent="0.25">
      <c r="B1124" s="2">
        <v>20</v>
      </c>
      <c r="C1124" s="2"/>
    </row>
    <row r="1125" spans="2:3" x14ac:dyDescent="0.25">
      <c r="B1125" s="2">
        <v>0.45</v>
      </c>
      <c r="C1125" s="2"/>
    </row>
    <row r="1126" spans="2:3" x14ac:dyDescent="0.25">
      <c r="B1126" s="2">
        <v>0.45</v>
      </c>
      <c r="C1126" s="2"/>
    </row>
    <row r="1127" spans="2:3" x14ac:dyDescent="0.25">
      <c r="B1127" s="2">
        <v>0.35</v>
      </c>
      <c r="C1127" s="2"/>
    </row>
    <row r="1128" spans="2:3" x14ac:dyDescent="0.25">
      <c r="B1128" s="2">
        <v>0.35</v>
      </c>
      <c r="C1128" s="2"/>
    </row>
    <row r="1129" spans="2:3" x14ac:dyDescent="0.25">
      <c r="B1129" s="2">
        <v>0.25</v>
      </c>
      <c r="C1129" s="2"/>
    </row>
    <row r="1130" spans="2:3" x14ac:dyDescent="0.25">
      <c r="B1130" s="2">
        <v>0.25</v>
      </c>
      <c r="C1130" s="2"/>
    </row>
    <row r="1131" spans="2:3" x14ac:dyDescent="0.25">
      <c r="B1131" s="2">
        <v>0.1</v>
      </c>
      <c r="C1131" s="2"/>
    </row>
    <row r="1132" spans="2:3" x14ac:dyDescent="0.25">
      <c r="B1132" s="2">
        <v>0.25</v>
      </c>
      <c r="C1132" s="2"/>
    </row>
    <row r="1133" spans="2:3" x14ac:dyDescent="0.25">
      <c r="B1133" s="2">
        <v>0.25</v>
      </c>
      <c r="C1133" s="2"/>
    </row>
    <row r="1134" spans="2:3" x14ac:dyDescent="0.25">
      <c r="B1134" s="2">
        <v>0.25</v>
      </c>
      <c r="C1134" s="2"/>
    </row>
    <row r="1135" spans="2:3" x14ac:dyDescent="0.25">
      <c r="B1135" s="2">
        <v>0.25</v>
      </c>
      <c r="C1135" s="2"/>
    </row>
    <row r="1136" spans="2:3" x14ac:dyDescent="0.25">
      <c r="B1136" s="2">
        <v>8</v>
      </c>
      <c r="C1136" s="2"/>
    </row>
    <row r="1137" spans="2:3" x14ac:dyDescent="0.25">
      <c r="B1137" s="2">
        <v>2</v>
      </c>
      <c r="C1137" s="2"/>
    </row>
    <row r="1138" spans="2:3" x14ac:dyDescent="0.25">
      <c r="B1138" s="2">
        <v>10</v>
      </c>
      <c r="C1138" s="2"/>
    </row>
    <row r="1139" spans="2:3" x14ac:dyDescent="0.25">
      <c r="B1139" s="2">
        <v>15</v>
      </c>
      <c r="C1139" s="2"/>
    </row>
    <row r="1140" spans="2:3" x14ac:dyDescent="0.25">
      <c r="B1140" s="2">
        <v>10</v>
      </c>
      <c r="C1140" s="2"/>
    </row>
    <row r="1141" spans="2:3" x14ac:dyDescent="0.25">
      <c r="B1141" s="2">
        <v>1.25</v>
      </c>
      <c r="C1141" s="2"/>
    </row>
    <row r="1142" spans="2:3" x14ac:dyDescent="0.25">
      <c r="B1142" s="2">
        <v>1</v>
      </c>
      <c r="C1142" s="2"/>
    </row>
    <row r="1143" spans="2:3" x14ac:dyDescent="0.25">
      <c r="B1143" s="2">
        <v>0.8</v>
      </c>
      <c r="C1143" s="2"/>
    </row>
    <row r="1144" spans="2:3" x14ac:dyDescent="0.25">
      <c r="B1144" s="2">
        <v>1</v>
      </c>
      <c r="C1144" s="2"/>
    </row>
    <row r="1145" spans="2:3" x14ac:dyDescent="0.25">
      <c r="B1145" s="2">
        <v>0.25</v>
      </c>
      <c r="C1145" s="2"/>
    </row>
    <row r="1146" spans="2:3" x14ac:dyDescent="0.25">
      <c r="B1146" s="2">
        <v>0.6</v>
      </c>
      <c r="C1146" s="2"/>
    </row>
    <row r="1147" spans="2:3" x14ac:dyDescent="0.25">
      <c r="B1147" s="2">
        <v>0.25</v>
      </c>
      <c r="C1147" s="2"/>
    </row>
    <row r="1148" spans="2:3" x14ac:dyDescent="0.25">
      <c r="B1148" s="2">
        <v>0.25</v>
      </c>
      <c r="C1148" s="2"/>
    </row>
    <row r="1149" spans="2:3" x14ac:dyDescent="0.25">
      <c r="B1149" s="2">
        <v>1.5</v>
      </c>
      <c r="C1149" s="2"/>
    </row>
    <row r="1150" spans="2:3" x14ac:dyDescent="0.25">
      <c r="B1150" s="2">
        <v>1</v>
      </c>
      <c r="C1150" s="2"/>
    </row>
    <row r="1151" spans="2:3" x14ac:dyDescent="0.25">
      <c r="B1151" s="2">
        <v>0.5</v>
      </c>
      <c r="C1151" s="2"/>
    </row>
    <row r="1152" spans="2:3" x14ac:dyDescent="0.25">
      <c r="B1152" s="2">
        <v>0.5</v>
      </c>
      <c r="C1152" s="2"/>
    </row>
    <row r="1153" spans="2:3" x14ac:dyDescent="0.25">
      <c r="B1153" s="2">
        <v>1</v>
      </c>
      <c r="C1153" s="2"/>
    </row>
    <row r="1154" spans="2:3" x14ac:dyDescent="0.25">
      <c r="B1154" s="2">
        <v>0.5</v>
      </c>
      <c r="C1154" s="2"/>
    </row>
    <row r="1155" spans="2:3" x14ac:dyDescent="0.25">
      <c r="B1155" s="2">
        <v>0.5</v>
      </c>
      <c r="C1155" s="2"/>
    </row>
    <row r="1156" spans="2:3" x14ac:dyDescent="0.25">
      <c r="B1156" s="2">
        <v>1.25</v>
      </c>
      <c r="C1156" s="2"/>
    </row>
    <row r="1157" spans="2:3" x14ac:dyDescent="0.25">
      <c r="B1157" s="2">
        <v>1</v>
      </c>
      <c r="C1157" s="2"/>
    </row>
    <row r="1158" spans="2:3" x14ac:dyDescent="0.25">
      <c r="B1158" s="2">
        <v>2.25</v>
      </c>
      <c r="C1158" s="2"/>
    </row>
    <row r="1159" spans="2:3" x14ac:dyDescent="0.25">
      <c r="B1159" s="2">
        <v>1</v>
      </c>
      <c r="C1159" s="2"/>
    </row>
    <row r="1160" spans="2:3" x14ac:dyDescent="0.25">
      <c r="B1160" s="2">
        <v>1</v>
      </c>
      <c r="C1160" s="2"/>
    </row>
    <row r="1161" spans="2:3" x14ac:dyDescent="0.25">
      <c r="B1161" s="2">
        <v>0.35</v>
      </c>
      <c r="C1161" s="2"/>
    </row>
    <row r="1162" spans="2:3" x14ac:dyDescent="0.25">
      <c r="B1162" s="2">
        <v>0.4</v>
      </c>
      <c r="C1162" s="2"/>
    </row>
    <row r="1163" spans="2:3" x14ac:dyDescent="0.25">
      <c r="B1163" s="2">
        <v>2.25</v>
      </c>
      <c r="C1163" s="2"/>
    </row>
    <row r="1164" spans="2:3" x14ac:dyDescent="0.25">
      <c r="B1164" s="2">
        <v>1.75</v>
      </c>
      <c r="C1164" s="2"/>
    </row>
    <row r="1165" spans="2:3" x14ac:dyDescent="0.25">
      <c r="B1165" s="2">
        <v>2</v>
      </c>
      <c r="C1165" s="2"/>
    </row>
    <row r="1166" spans="2:3" x14ac:dyDescent="0.25">
      <c r="B1166" s="2">
        <v>2</v>
      </c>
      <c r="C1166" s="2"/>
    </row>
    <row r="1167" spans="2:3" x14ac:dyDescent="0.25">
      <c r="B1167" s="2">
        <v>4.5</v>
      </c>
      <c r="C1167" s="2"/>
    </row>
    <row r="1168" spans="2:3" x14ac:dyDescent="0.25">
      <c r="B1168" s="2">
        <v>5.5</v>
      </c>
      <c r="C1168" s="2"/>
    </row>
    <row r="1169" spans="2:3" x14ac:dyDescent="0.25">
      <c r="B1169" s="2">
        <v>10</v>
      </c>
      <c r="C1169" s="2"/>
    </row>
    <row r="1170" spans="2:3" x14ac:dyDescent="0.25">
      <c r="B1170" s="2">
        <v>1.25</v>
      </c>
      <c r="C1170" s="2"/>
    </row>
    <row r="1171" spans="2:3" x14ac:dyDescent="0.25">
      <c r="B1171" s="2">
        <v>9</v>
      </c>
      <c r="C1171" s="2"/>
    </row>
    <row r="1172" spans="2:3" x14ac:dyDescent="0.25">
      <c r="B1172" s="2">
        <v>7.5</v>
      </c>
      <c r="C1172" s="2"/>
    </row>
    <row r="1173" spans="2:3" x14ac:dyDescent="0.25">
      <c r="B1173" s="2">
        <v>3.5</v>
      </c>
      <c r="C1173" s="2"/>
    </row>
    <row r="1174" spans="2:3" x14ac:dyDescent="0.25">
      <c r="B1174" s="2">
        <v>1.5</v>
      </c>
      <c r="C1174" s="2"/>
    </row>
    <row r="1175" spans="2:3" x14ac:dyDescent="0.25">
      <c r="B1175" s="2">
        <v>1.5</v>
      </c>
      <c r="C1175" s="2"/>
    </row>
    <row r="1176" spans="2:3" x14ac:dyDescent="0.25">
      <c r="B1176" s="2">
        <v>0.5</v>
      </c>
      <c r="C1176" s="2"/>
    </row>
    <row r="1177" spans="2:3" x14ac:dyDescent="0.25">
      <c r="B1177" s="2">
        <v>0.1</v>
      </c>
      <c r="C1177" s="2"/>
    </row>
    <row r="1178" spans="2:3" x14ac:dyDescent="0.25">
      <c r="B1178" s="2">
        <v>0.1</v>
      </c>
      <c r="C1178" s="2"/>
    </row>
    <row r="1179" spans="2:3" x14ac:dyDescent="0.25">
      <c r="B1179" s="2">
        <v>0.1</v>
      </c>
      <c r="C1179" s="2"/>
    </row>
    <row r="1180" spans="2:3" x14ac:dyDescent="0.25">
      <c r="B1180" s="2">
        <v>15</v>
      </c>
      <c r="C1180" s="2"/>
    </row>
    <row r="1181" spans="2:3" x14ac:dyDescent="0.25">
      <c r="B1181" s="2">
        <v>12.5</v>
      </c>
      <c r="C1181" s="2"/>
    </row>
    <row r="1182" spans="2:3" x14ac:dyDescent="0.25">
      <c r="B1182" s="2">
        <v>5</v>
      </c>
      <c r="C1182" s="2"/>
    </row>
    <row r="1183" spans="2:3" x14ac:dyDescent="0.25">
      <c r="B1183" s="2">
        <v>6</v>
      </c>
      <c r="C1183" s="2"/>
    </row>
    <row r="1184" spans="2:3" x14ac:dyDescent="0.25">
      <c r="B1184" s="2">
        <v>3</v>
      </c>
      <c r="C1184" s="2"/>
    </row>
    <row r="1185" spans="2:3" x14ac:dyDescent="0.25">
      <c r="B1185" s="2">
        <v>0.25</v>
      </c>
      <c r="C1185" s="2"/>
    </row>
    <row r="1186" spans="2:3" x14ac:dyDescent="0.25">
      <c r="B1186" s="2">
        <v>1</v>
      </c>
      <c r="C1186" s="2"/>
    </row>
    <row r="1187" spans="2:3" x14ac:dyDescent="0.25">
      <c r="B1187" s="2">
        <v>0.4</v>
      </c>
      <c r="C1187" s="2"/>
    </row>
    <row r="1188" spans="2:3" x14ac:dyDescent="0.25">
      <c r="B1188" s="2">
        <v>1.25</v>
      </c>
      <c r="C1188" s="2"/>
    </row>
    <row r="1189" spans="2:3" x14ac:dyDescent="0.25">
      <c r="B1189" s="2">
        <v>0.8</v>
      </c>
      <c r="C1189" s="2"/>
    </row>
    <row r="1190" spans="2:3" x14ac:dyDescent="0.25">
      <c r="B1190" s="2">
        <v>0.3</v>
      </c>
      <c r="C1190" s="2"/>
    </row>
    <row r="1191" spans="2:3" x14ac:dyDescent="0.25">
      <c r="B1191" s="2">
        <v>0.15</v>
      </c>
      <c r="C1191" s="2"/>
    </row>
    <row r="1192" spans="2:3" x14ac:dyDescent="0.25">
      <c r="B1192" s="2">
        <v>1.25</v>
      </c>
      <c r="C1192" s="2"/>
    </row>
    <row r="1193" spans="2:3" x14ac:dyDescent="0.25">
      <c r="B1193" s="2">
        <v>1.25</v>
      </c>
      <c r="C1193" s="2"/>
    </row>
    <row r="1194" spans="2:3" x14ac:dyDescent="0.25">
      <c r="B1194" s="2">
        <v>2.5</v>
      </c>
      <c r="C1194" s="2"/>
    </row>
    <row r="1195" spans="2:3" x14ac:dyDescent="0.25">
      <c r="B1195" s="2">
        <v>1</v>
      </c>
      <c r="C1195" s="2"/>
    </row>
    <row r="1196" spans="2:3" x14ac:dyDescent="0.25">
      <c r="B1196" s="2">
        <v>2</v>
      </c>
      <c r="C1196" s="2"/>
    </row>
    <row r="1197" spans="2:3" x14ac:dyDescent="0.25">
      <c r="B1197" s="2">
        <v>0.5</v>
      </c>
      <c r="C1197" s="2"/>
    </row>
    <row r="1198" spans="2:3" x14ac:dyDescent="0.25">
      <c r="B1198" s="2">
        <v>1.5</v>
      </c>
      <c r="C1198" s="2"/>
    </row>
    <row r="1199" spans="2:3" x14ac:dyDescent="0.25">
      <c r="B1199" s="2">
        <v>1</v>
      </c>
      <c r="C1199" s="2"/>
    </row>
    <row r="1200" spans="2:3" x14ac:dyDescent="0.25">
      <c r="B1200" s="2">
        <v>2</v>
      </c>
      <c r="C1200" s="2"/>
    </row>
    <row r="1201" spans="2:3" x14ac:dyDescent="0.25">
      <c r="B1201" s="2">
        <v>0.75</v>
      </c>
      <c r="C1201" s="2"/>
    </row>
    <row r="1202" spans="2:3" x14ac:dyDescent="0.25">
      <c r="B1202" s="2">
        <v>2.5</v>
      </c>
      <c r="C1202" s="2"/>
    </row>
    <row r="1203" spans="2:3" x14ac:dyDescent="0.25">
      <c r="B1203" s="2">
        <v>3</v>
      </c>
      <c r="C1203" s="2"/>
    </row>
    <row r="1204" spans="2:3" x14ac:dyDescent="0.25">
      <c r="B1204" s="2">
        <v>4</v>
      </c>
      <c r="C1204" s="2"/>
    </row>
    <row r="1205" spans="2:3" x14ac:dyDescent="0.25">
      <c r="B1205" s="2">
        <v>3</v>
      </c>
      <c r="C1205" s="2"/>
    </row>
    <row r="1206" spans="2:3" x14ac:dyDescent="0.25">
      <c r="B1206" s="2">
        <v>1.75</v>
      </c>
      <c r="C1206" s="2"/>
    </row>
    <row r="1207" spans="2:3" x14ac:dyDescent="0.25">
      <c r="B1207" s="2">
        <v>1</v>
      </c>
      <c r="C1207" s="2"/>
    </row>
    <row r="1208" spans="2:3" x14ac:dyDescent="0.25">
      <c r="B1208" s="2">
        <v>1.5</v>
      </c>
      <c r="C1208" s="2"/>
    </row>
    <row r="1209" spans="2:3" x14ac:dyDescent="0.25">
      <c r="B1209" s="2">
        <v>2</v>
      </c>
      <c r="C1209" s="2"/>
    </row>
    <row r="1210" spans="2:3" x14ac:dyDescent="0.25">
      <c r="B1210" s="2">
        <v>1</v>
      </c>
      <c r="C1210" s="2"/>
    </row>
    <row r="1211" spans="2:3" x14ac:dyDescent="0.25">
      <c r="B1211" s="2">
        <v>0.6</v>
      </c>
      <c r="C1211" s="2"/>
    </row>
    <row r="1212" spans="2:3" x14ac:dyDescent="0.25">
      <c r="B1212" s="2">
        <v>0.4</v>
      </c>
      <c r="C1212" s="2"/>
    </row>
    <row r="1213" spans="2:3" x14ac:dyDescent="0.25">
      <c r="B1213" s="2">
        <v>0.4</v>
      </c>
      <c r="C1213" s="2"/>
    </row>
    <row r="1214" spans="2:3" x14ac:dyDescent="0.25">
      <c r="B1214" s="2">
        <v>0.5</v>
      </c>
      <c r="C1214" s="2"/>
    </row>
    <row r="1215" spans="2:3" x14ac:dyDescent="0.25">
      <c r="B1215" s="2">
        <v>0.5</v>
      </c>
      <c r="C1215" s="2"/>
    </row>
    <row r="1216" spans="2:3" x14ac:dyDescent="0.25">
      <c r="B1216" s="2">
        <v>0.25</v>
      </c>
      <c r="C1216" s="2"/>
    </row>
    <row r="1217" spans="2:3" x14ac:dyDescent="0.25">
      <c r="B1217" s="2">
        <v>0.4</v>
      </c>
      <c r="C1217" s="2"/>
    </row>
    <row r="1218" spans="2:3" x14ac:dyDescent="0.25">
      <c r="B1218" s="2">
        <v>0.2</v>
      </c>
      <c r="C1218" s="2"/>
    </row>
    <row r="1219" spans="2:3" x14ac:dyDescent="0.25">
      <c r="B1219" s="2">
        <v>0.2</v>
      </c>
      <c r="C1219" s="2"/>
    </row>
    <row r="1220" spans="2:3" x14ac:dyDescent="0.25">
      <c r="B1220" s="2">
        <v>0.4</v>
      </c>
      <c r="C1220" s="2"/>
    </row>
    <row r="1221" spans="2:3" x14ac:dyDescent="0.25">
      <c r="B1221" s="2">
        <v>0.7</v>
      </c>
      <c r="C1221" s="2"/>
    </row>
    <row r="1222" spans="2:3" x14ac:dyDescent="0.25">
      <c r="B1222" s="2">
        <v>1.9</v>
      </c>
      <c r="C1222" s="2"/>
    </row>
    <row r="1223" spans="2:3" x14ac:dyDescent="0.25">
      <c r="B1223" s="2">
        <v>0.75</v>
      </c>
      <c r="C1223" s="2"/>
    </row>
    <row r="1224" spans="2:3" x14ac:dyDescent="0.25">
      <c r="B1224" s="2">
        <v>0.75</v>
      </c>
      <c r="C1224" s="2"/>
    </row>
    <row r="1225" spans="2:3" x14ac:dyDescent="0.25">
      <c r="B1225" s="2">
        <v>0.5</v>
      </c>
      <c r="C1225" s="2"/>
    </row>
    <row r="1226" spans="2:3" x14ac:dyDescent="0.25">
      <c r="B1226" s="2">
        <v>1.3</v>
      </c>
      <c r="C1226" s="2"/>
    </row>
    <row r="1227" spans="2:3" x14ac:dyDescent="0.25">
      <c r="B1227" s="2">
        <v>0.25</v>
      </c>
      <c r="C1227" s="2"/>
    </row>
    <row r="1228" spans="2:3" x14ac:dyDescent="0.25">
      <c r="B1228" s="2">
        <v>0.5</v>
      </c>
      <c r="C1228" s="2"/>
    </row>
    <row r="1229" spans="2:3" x14ac:dyDescent="0.25">
      <c r="B1229" s="2">
        <v>0.3</v>
      </c>
      <c r="C1229" s="2"/>
    </row>
    <row r="1230" spans="2:3" x14ac:dyDescent="0.25">
      <c r="B1230" s="2">
        <v>0.5</v>
      </c>
      <c r="C1230" s="2"/>
    </row>
    <row r="1231" spans="2:3" x14ac:dyDescent="0.25">
      <c r="B1231" s="2">
        <v>0.2</v>
      </c>
      <c r="C1231" s="2"/>
    </row>
    <row r="1232" spans="2:3" x14ac:dyDescent="0.25">
      <c r="B1232" s="2">
        <v>0.1</v>
      </c>
      <c r="C1232" s="2"/>
    </row>
    <row r="1233" spans="2:3" x14ac:dyDescent="0.25">
      <c r="B1233" s="2">
        <v>0.25</v>
      </c>
      <c r="C1233" s="2"/>
    </row>
    <row r="1234" spans="2:3" x14ac:dyDescent="0.25">
      <c r="B1234" s="2">
        <v>0.1</v>
      </c>
      <c r="C1234" s="2"/>
    </row>
    <row r="1235" spans="2:3" x14ac:dyDescent="0.25">
      <c r="B1235" s="2">
        <v>0.25</v>
      </c>
      <c r="C1235" s="2"/>
    </row>
    <row r="1236" spans="2:3" x14ac:dyDescent="0.25">
      <c r="B1236" s="2">
        <v>0.1</v>
      </c>
      <c r="C1236" s="2"/>
    </row>
    <row r="1237" spans="2:3" x14ac:dyDescent="0.25">
      <c r="B1237" s="2">
        <v>0.1</v>
      </c>
      <c r="C1237" s="2"/>
    </row>
    <row r="1238" spans="2:3" x14ac:dyDescent="0.25">
      <c r="B1238" s="2">
        <v>0.1</v>
      </c>
      <c r="C1238" s="2"/>
    </row>
    <row r="1239" spans="2:3" x14ac:dyDescent="0.25">
      <c r="B1239" s="2">
        <v>0.6</v>
      </c>
      <c r="C1239" s="2"/>
    </row>
    <row r="1240" spans="2:3" x14ac:dyDescent="0.25">
      <c r="B1240" s="2">
        <v>0.8</v>
      </c>
      <c r="C1240" s="2"/>
    </row>
    <row r="1241" spans="2:3" x14ac:dyDescent="0.25">
      <c r="B1241" s="2">
        <v>0.75</v>
      </c>
      <c r="C1241" s="2"/>
    </row>
    <row r="1242" spans="2:3" x14ac:dyDescent="0.25">
      <c r="B1242" s="2">
        <v>0.1</v>
      </c>
      <c r="C1242" s="2"/>
    </row>
    <row r="1243" spans="2:3" x14ac:dyDescent="0.25">
      <c r="B1243" s="2">
        <v>0.25</v>
      </c>
      <c r="C1243" s="2"/>
    </row>
    <row r="1244" spans="2:3" x14ac:dyDescent="0.25">
      <c r="B1244" s="2">
        <v>0.5</v>
      </c>
      <c r="C1244" s="2"/>
    </row>
    <row r="1245" spans="2:3" x14ac:dyDescent="0.25">
      <c r="B1245" s="2">
        <v>0.9</v>
      </c>
      <c r="C1245" s="2"/>
    </row>
    <row r="1246" spans="2:3" x14ac:dyDescent="0.25">
      <c r="B1246" s="2">
        <v>0.25</v>
      </c>
      <c r="C1246" s="2"/>
    </row>
    <row r="1247" spans="2:3" x14ac:dyDescent="0.25">
      <c r="B1247" s="2">
        <v>3</v>
      </c>
      <c r="C1247" s="2"/>
    </row>
    <row r="1248" spans="2:3" x14ac:dyDescent="0.25">
      <c r="B1248" s="2">
        <v>6</v>
      </c>
      <c r="C1248" s="2"/>
    </row>
    <row r="1249" spans="2:3" x14ac:dyDescent="0.25">
      <c r="B1249" s="2">
        <v>4.5</v>
      </c>
      <c r="C1249" s="2"/>
    </row>
    <row r="1250" spans="2:3" x14ac:dyDescent="0.25">
      <c r="B1250" s="2">
        <v>3</v>
      </c>
      <c r="C1250" s="2"/>
    </row>
    <row r="1251" spans="2:3" x14ac:dyDescent="0.25">
      <c r="B1251" s="2">
        <v>5.5</v>
      </c>
      <c r="C1251" s="2"/>
    </row>
    <row r="1252" spans="2:3" x14ac:dyDescent="0.25">
      <c r="B1252" s="2">
        <v>5</v>
      </c>
      <c r="C1252" s="2"/>
    </row>
    <row r="1253" spans="2:3" x14ac:dyDescent="0.25">
      <c r="B1253" s="2">
        <v>5</v>
      </c>
      <c r="C1253" s="2"/>
    </row>
    <row r="1254" spans="2:3" x14ac:dyDescent="0.25">
      <c r="B1254" s="2">
        <v>2.5</v>
      </c>
      <c r="C1254" s="2"/>
    </row>
    <row r="1255" spans="2:3" x14ac:dyDescent="0.25">
      <c r="B1255" s="2">
        <v>2.5</v>
      </c>
      <c r="C1255" s="2"/>
    </row>
    <row r="1256" spans="2:3" x14ac:dyDescent="0.25">
      <c r="B1256" s="2">
        <v>2.5</v>
      </c>
      <c r="C1256" s="2"/>
    </row>
    <row r="1257" spans="2:3" x14ac:dyDescent="0.25">
      <c r="B1257" s="2">
        <v>4</v>
      </c>
      <c r="C1257" s="2"/>
    </row>
    <row r="1258" spans="2:3" x14ac:dyDescent="0.25">
      <c r="B1258" s="2">
        <v>3</v>
      </c>
      <c r="C1258" s="2"/>
    </row>
    <row r="1259" spans="2:3" x14ac:dyDescent="0.25">
      <c r="B1259" s="2">
        <v>5.5</v>
      </c>
      <c r="C1259" s="2"/>
    </row>
    <row r="1260" spans="2:3" x14ac:dyDescent="0.25">
      <c r="B1260" s="2">
        <v>7</v>
      </c>
      <c r="C1260" s="2"/>
    </row>
    <row r="1261" spans="2:3" x14ac:dyDescent="0.25">
      <c r="B1261" s="2">
        <v>3</v>
      </c>
      <c r="C1261" s="2"/>
    </row>
    <row r="1262" spans="2:3" x14ac:dyDescent="0.25">
      <c r="B1262" s="2">
        <v>3</v>
      </c>
      <c r="C1262" s="2"/>
    </row>
    <row r="1263" spans="2:3" x14ac:dyDescent="0.25">
      <c r="B1263" s="2">
        <v>3.75</v>
      </c>
      <c r="C1263" s="2"/>
    </row>
    <row r="1264" spans="2:3" x14ac:dyDescent="0.25">
      <c r="B1264" s="2">
        <v>2</v>
      </c>
      <c r="C1264" s="2"/>
    </row>
    <row r="1265" spans="2:3" x14ac:dyDescent="0.25">
      <c r="B1265" s="2">
        <v>1.5</v>
      </c>
      <c r="C1265" s="2"/>
    </row>
    <row r="1266" spans="2:3" x14ac:dyDescent="0.25">
      <c r="B1266" s="2">
        <v>2</v>
      </c>
      <c r="C1266" s="2"/>
    </row>
    <row r="1267" spans="2:3" x14ac:dyDescent="0.25">
      <c r="B1267" s="2">
        <v>1</v>
      </c>
      <c r="C1267" s="2"/>
    </row>
    <row r="1268" spans="2:3" x14ac:dyDescent="0.25">
      <c r="B1268" s="2">
        <v>2</v>
      </c>
      <c r="C1268" s="2"/>
    </row>
    <row r="1269" spans="2:3" x14ac:dyDescent="0.25">
      <c r="B1269" s="2">
        <v>3.5</v>
      </c>
      <c r="C1269" s="2"/>
    </row>
    <row r="1270" spans="2:3" x14ac:dyDescent="0.25">
      <c r="B1270" s="2">
        <v>1</v>
      </c>
      <c r="C1270" s="2"/>
    </row>
    <row r="1271" spans="2:3" x14ac:dyDescent="0.25">
      <c r="B1271" s="2">
        <v>3</v>
      </c>
      <c r="C1271" s="2"/>
    </row>
    <row r="1272" spans="2:3" x14ac:dyDescent="0.25">
      <c r="B1272" s="2">
        <v>4</v>
      </c>
      <c r="C1272" s="2"/>
    </row>
    <row r="1273" spans="2:3" x14ac:dyDescent="0.25">
      <c r="B1273" s="2">
        <v>2</v>
      </c>
      <c r="C1273" s="2"/>
    </row>
    <row r="1274" spans="2:3" x14ac:dyDescent="0.25">
      <c r="B1274" s="2">
        <v>3</v>
      </c>
      <c r="C1274" s="2"/>
    </row>
    <row r="1275" spans="2:3" x14ac:dyDescent="0.25">
      <c r="B1275" s="2">
        <v>3</v>
      </c>
      <c r="C1275" s="2"/>
    </row>
    <row r="1276" spans="2:3" x14ac:dyDescent="0.25">
      <c r="B1276" s="2">
        <v>5</v>
      </c>
      <c r="C1276" s="2"/>
    </row>
    <row r="1277" spans="2:3" x14ac:dyDescent="0.25">
      <c r="B1277" s="2">
        <v>3.5</v>
      </c>
      <c r="C1277" s="2"/>
    </row>
    <row r="1278" spans="2:3" x14ac:dyDescent="0.25">
      <c r="B1278" s="2">
        <v>0.25</v>
      </c>
      <c r="C1278" s="2"/>
    </row>
    <row r="1279" spans="2:3" x14ac:dyDescent="0.25">
      <c r="B1279" s="2">
        <v>2.5</v>
      </c>
      <c r="C1279" s="2"/>
    </row>
    <row r="1280" spans="2:3" x14ac:dyDescent="0.25">
      <c r="B1280" s="2">
        <v>22.2</v>
      </c>
      <c r="C1280" s="2"/>
    </row>
    <row r="1281" spans="2:3" x14ac:dyDescent="0.25">
      <c r="B1281" s="2">
        <v>0.25</v>
      </c>
      <c r="C1281" s="2"/>
    </row>
    <row r="1282" spans="2:3" x14ac:dyDescent="0.25">
      <c r="B1282" s="2">
        <v>0.25</v>
      </c>
      <c r="C1282" s="2"/>
    </row>
    <row r="1283" spans="2:3" x14ac:dyDescent="0.25">
      <c r="B1283" s="2">
        <v>1.5</v>
      </c>
      <c r="C1283" s="2"/>
    </row>
    <row r="1284" spans="2:3" x14ac:dyDescent="0.25">
      <c r="B1284" s="2">
        <v>3</v>
      </c>
      <c r="C1284" s="2"/>
    </row>
    <row r="1285" spans="2:3" x14ac:dyDescent="0.25">
      <c r="B1285" s="2">
        <v>3</v>
      </c>
      <c r="C1285" s="2"/>
    </row>
    <row r="1286" spans="2:3" x14ac:dyDescent="0.25">
      <c r="B1286" s="2">
        <v>0.75</v>
      </c>
      <c r="C1286" s="2"/>
    </row>
    <row r="1287" spans="2:3" x14ac:dyDescent="0.25">
      <c r="B1287" s="2">
        <v>2</v>
      </c>
      <c r="C1287" s="2"/>
    </row>
    <row r="1288" spans="2:3" x14ac:dyDescent="0.25">
      <c r="B1288" s="2">
        <v>11</v>
      </c>
      <c r="C1288" s="2"/>
    </row>
    <row r="1289" spans="2:3" x14ac:dyDescent="0.25">
      <c r="B1289" s="2">
        <v>1.5</v>
      </c>
      <c r="C1289" s="2"/>
    </row>
    <row r="1290" spans="2:3" x14ac:dyDescent="0.25">
      <c r="B1290" s="2">
        <v>3</v>
      </c>
      <c r="C1290" s="2"/>
    </row>
    <row r="1291" spans="2:3" x14ac:dyDescent="0.25">
      <c r="B1291" s="2">
        <v>1.5</v>
      </c>
      <c r="C1291" s="2"/>
    </row>
    <row r="1292" spans="2:3" x14ac:dyDescent="0.25">
      <c r="B1292" s="2">
        <v>3</v>
      </c>
      <c r="C1292" s="2"/>
    </row>
    <row r="1293" spans="2:3" x14ac:dyDescent="0.25">
      <c r="B1293" s="2">
        <v>6</v>
      </c>
      <c r="C1293" s="2"/>
    </row>
    <row r="1294" spans="2:3" x14ac:dyDescent="0.25">
      <c r="B1294" s="2">
        <v>2.5</v>
      </c>
      <c r="C1294" s="2"/>
    </row>
    <row r="1295" spans="2:3" x14ac:dyDescent="0.25">
      <c r="B1295" s="2">
        <v>2.5</v>
      </c>
      <c r="C1295" s="2"/>
    </row>
    <row r="1296" spans="2:3" x14ac:dyDescent="0.25">
      <c r="B1296" s="2">
        <v>2.5</v>
      </c>
      <c r="C1296" s="2"/>
    </row>
    <row r="1297" spans="2:3" x14ac:dyDescent="0.25">
      <c r="B1297" s="2">
        <v>5</v>
      </c>
      <c r="C1297" s="2"/>
    </row>
    <row r="1298" spans="2:3" x14ac:dyDescent="0.25">
      <c r="B1298" s="2">
        <v>1</v>
      </c>
      <c r="C1298" s="2"/>
    </row>
    <row r="1299" spans="2:3" x14ac:dyDescent="0.25">
      <c r="B1299" s="2">
        <v>5</v>
      </c>
      <c r="C1299" s="2"/>
    </row>
    <row r="1300" spans="2:3" x14ac:dyDescent="0.25">
      <c r="B1300" s="2">
        <v>0.55000000000000004</v>
      </c>
      <c r="C1300" s="2"/>
    </row>
    <row r="1301" spans="2:3" x14ac:dyDescent="0.25">
      <c r="B1301" s="2">
        <v>2.4500000000000002</v>
      </c>
      <c r="C1301" s="2"/>
    </row>
    <row r="1302" spans="2:3" x14ac:dyDescent="0.25">
      <c r="B1302" s="2">
        <v>3</v>
      </c>
      <c r="C1302" s="2"/>
    </row>
    <row r="1303" spans="2:3" x14ac:dyDescent="0.25">
      <c r="B1303" s="2">
        <v>2.5</v>
      </c>
      <c r="C1303" s="2"/>
    </row>
    <row r="1304" spans="2:3" x14ac:dyDescent="0.25">
      <c r="B1304" s="2">
        <v>2</v>
      </c>
      <c r="C1304" s="2"/>
    </row>
    <row r="1305" spans="2:3" x14ac:dyDescent="0.25">
      <c r="B1305" s="2">
        <v>9</v>
      </c>
      <c r="C1305" s="2"/>
    </row>
    <row r="1306" spans="2:3" x14ac:dyDescent="0.25">
      <c r="B1306" s="2">
        <v>0.5</v>
      </c>
      <c r="C1306" s="2"/>
    </row>
    <row r="1307" spans="2:3" x14ac:dyDescent="0.25">
      <c r="B1307" s="2">
        <v>1</v>
      </c>
      <c r="C1307" s="2"/>
    </row>
    <row r="1308" spans="2:3" x14ac:dyDescent="0.25">
      <c r="B1308" s="2">
        <v>1.5</v>
      </c>
      <c r="C1308" s="2"/>
    </row>
    <row r="1309" spans="2:3" x14ac:dyDescent="0.25">
      <c r="B1309" s="2">
        <v>3</v>
      </c>
      <c r="C1309" s="2"/>
    </row>
    <row r="1310" spans="2:3" x14ac:dyDescent="0.25">
      <c r="B1310" s="2">
        <v>0.7</v>
      </c>
      <c r="C1310" s="2"/>
    </row>
    <row r="1311" spans="2:3" x14ac:dyDescent="0.25">
      <c r="B1311" s="2">
        <v>0.7</v>
      </c>
      <c r="C1311" s="2"/>
    </row>
    <row r="1312" spans="2:3" x14ac:dyDescent="0.25">
      <c r="B1312" s="2">
        <v>0.7</v>
      </c>
      <c r="C1312" s="2"/>
    </row>
    <row r="1313" spans="2:3" x14ac:dyDescent="0.25">
      <c r="B1313" s="2">
        <v>2.4</v>
      </c>
      <c r="C1313" s="2"/>
    </row>
    <row r="1314" spans="2:3" x14ac:dyDescent="0.25">
      <c r="B1314" s="2">
        <v>2</v>
      </c>
      <c r="C1314" s="2"/>
    </row>
    <row r="1315" spans="2:3" x14ac:dyDescent="0.25">
      <c r="B1315" s="2">
        <v>2.25</v>
      </c>
      <c r="C1315" s="2"/>
    </row>
    <row r="1316" spans="2:3" x14ac:dyDescent="0.25">
      <c r="B1316" s="2">
        <v>0.25</v>
      </c>
      <c r="C1316" s="2"/>
    </row>
    <row r="1317" spans="2:3" x14ac:dyDescent="0.25">
      <c r="B1317" s="2">
        <v>2.25</v>
      </c>
      <c r="C1317" s="2"/>
    </row>
    <row r="1318" spans="2:3" x14ac:dyDescent="0.25">
      <c r="B1318" s="2">
        <v>1.75</v>
      </c>
      <c r="C1318" s="2"/>
    </row>
    <row r="1319" spans="2:3" x14ac:dyDescent="0.25">
      <c r="B1319" s="2">
        <v>3.75</v>
      </c>
      <c r="C1319" s="2"/>
    </row>
    <row r="1320" spans="2:3" x14ac:dyDescent="0.25">
      <c r="B1320" s="2">
        <v>1.5</v>
      </c>
      <c r="C1320" s="2"/>
    </row>
    <row r="1321" spans="2:3" x14ac:dyDescent="0.25">
      <c r="B1321" s="2">
        <v>1.5</v>
      </c>
      <c r="C1321" s="2"/>
    </row>
    <row r="1322" spans="2:3" x14ac:dyDescent="0.25">
      <c r="B1322" s="2">
        <v>1.5</v>
      </c>
      <c r="C1322" s="2"/>
    </row>
    <row r="1323" spans="2:3" x14ac:dyDescent="0.25">
      <c r="B1323" s="2">
        <v>2.5</v>
      </c>
      <c r="C1323" s="2"/>
    </row>
    <row r="1324" spans="2:3" x14ac:dyDescent="0.25">
      <c r="B1324" s="2">
        <v>3</v>
      </c>
      <c r="C1324" s="2"/>
    </row>
    <row r="1325" spans="2:3" x14ac:dyDescent="0.25">
      <c r="B1325" s="2">
        <v>0.75</v>
      </c>
      <c r="C1325" s="2"/>
    </row>
    <row r="1326" spans="2:3" x14ac:dyDescent="0.25">
      <c r="B1326" s="2">
        <v>2</v>
      </c>
      <c r="C1326" s="2"/>
    </row>
    <row r="1327" spans="2:3" x14ac:dyDescent="0.25">
      <c r="B1327" s="2">
        <v>2</v>
      </c>
      <c r="C1327" s="2"/>
    </row>
    <row r="1328" spans="2:3" x14ac:dyDescent="0.25">
      <c r="B1328" s="2">
        <v>3</v>
      </c>
      <c r="C1328" s="2"/>
    </row>
    <row r="1329" spans="2:3" x14ac:dyDescent="0.25">
      <c r="B1329" s="2">
        <v>4.5</v>
      </c>
      <c r="C1329" s="2"/>
    </row>
    <row r="1330" spans="2:3" x14ac:dyDescent="0.25">
      <c r="B1330" s="2">
        <v>3</v>
      </c>
      <c r="C1330" s="2"/>
    </row>
    <row r="1331" spans="2:3" x14ac:dyDescent="0.25">
      <c r="B1331" s="2">
        <v>5</v>
      </c>
      <c r="C1331" s="2"/>
    </row>
    <row r="1332" spans="2:3" x14ac:dyDescent="0.25">
      <c r="B1332" s="2">
        <v>3.5</v>
      </c>
      <c r="C1332" s="2"/>
    </row>
    <row r="1333" spans="2:3" x14ac:dyDescent="0.25">
      <c r="B1333" s="2">
        <v>1.1000000000000001</v>
      </c>
      <c r="C1333" s="2"/>
    </row>
    <row r="1334" spans="2:3" x14ac:dyDescent="0.25">
      <c r="B1334" s="2">
        <v>3.4</v>
      </c>
      <c r="C1334" s="2"/>
    </row>
    <row r="1335" spans="2:3" x14ac:dyDescent="0.25">
      <c r="B1335" s="2">
        <v>16.5</v>
      </c>
      <c r="C1335" s="2"/>
    </row>
    <row r="1336" spans="2:3" x14ac:dyDescent="0.25">
      <c r="B1336" s="2">
        <v>6</v>
      </c>
      <c r="C1336" s="2"/>
    </row>
    <row r="1337" spans="2:3" x14ac:dyDescent="0.25">
      <c r="B1337" s="2">
        <v>2.5</v>
      </c>
      <c r="C1337" s="2"/>
    </row>
    <row r="1338" spans="2:3" x14ac:dyDescent="0.25">
      <c r="B1338" s="2">
        <v>4</v>
      </c>
      <c r="C1338" s="2"/>
    </row>
    <row r="1339" spans="2:3" x14ac:dyDescent="0.25">
      <c r="B1339" s="2">
        <v>2.5</v>
      </c>
      <c r="C1339" s="2"/>
    </row>
    <row r="1340" spans="2:3" x14ac:dyDescent="0.25">
      <c r="B1340" s="2">
        <v>8</v>
      </c>
      <c r="C1340" s="2"/>
    </row>
    <row r="1341" spans="2:3" x14ac:dyDescent="0.25">
      <c r="B1341" s="2">
        <v>3.5</v>
      </c>
      <c r="C1341" s="2"/>
    </row>
    <row r="1342" spans="2:3" x14ac:dyDescent="0.25">
      <c r="B1342" s="2">
        <v>3.5</v>
      </c>
      <c r="C1342" s="2"/>
    </row>
    <row r="1343" spans="2:3" x14ac:dyDescent="0.25">
      <c r="B1343" s="2">
        <v>2.25</v>
      </c>
      <c r="C1343" s="2"/>
    </row>
    <row r="1344" spans="2:3" x14ac:dyDescent="0.25">
      <c r="B1344" s="2">
        <v>4.25</v>
      </c>
      <c r="C1344" s="2"/>
    </row>
    <row r="1345" spans="2:3" x14ac:dyDescent="0.25">
      <c r="B1345" s="2">
        <v>2</v>
      </c>
      <c r="C1345" s="2"/>
    </row>
    <row r="1346" spans="2:3" x14ac:dyDescent="0.25">
      <c r="B1346" s="2">
        <v>5</v>
      </c>
      <c r="C1346" s="2"/>
    </row>
    <row r="1347" spans="2:3" x14ac:dyDescent="0.25">
      <c r="B1347" s="2">
        <v>2</v>
      </c>
      <c r="C1347" s="2"/>
    </row>
    <row r="1348" spans="2:3" x14ac:dyDescent="0.25">
      <c r="B1348" s="2">
        <v>4</v>
      </c>
      <c r="C1348" s="2"/>
    </row>
    <row r="1349" spans="2:3" x14ac:dyDescent="0.25">
      <c r="B1349" s="2">
        <v>7.5</v>
      </c>
      <c r="C1349" s="2"/>
    </row>
    <row r="1350" spans="2:3" x14ac:dyDescent="0.25">
      <c r="B1350" s="2">
        <v>3</v>
      </c>
      <c r="C1350" s="2"/>
    </row>
    <row r="1351" spans="2:3" x14ac:dyDescent="0.25">
      <c r="B1351" s="2">
        <v>2</v>
      </c>
      <c r="C1351" s="2"/>
    </row>
    <row r="1352" spans="2:3" x14ac:dyDescent="0.25">
      <c r="C1352" s="2"/>
    </row>
    <row r="1353" spans="2:3" x14ac:dyDescent="0.25">
      <c r="C1353" s="2"/>
    </row>
    <row r="1354" spans="2:3" x14ac:dyDescent="0.25">
      <c r="C1354" s="2"/>
    </row>
    <row r="1355" spans="2:3" x14ac:dyDescent="0.25">
      <c r="C1355" s="2"/>
    </row>
    <row r="1356" spans="2:3" x14ac:dyDescent="0.25">
      <c r="C1356" s="2"/>
    </row>
    <row r="1357" spans="2:3" x14ac:dyDescent="0.25">
      <c r="C1357" s="2"/>
    </row>
    <row r="1358" spans="2:3" x14ac:dyDescent="0.25">
      <c r="C1358" s="2"/>
    </row>
    <row r="1359" spans="2:3" x14ac:dyDescent="0.25">
      <c r="C1359" s="2"/>
    </row>
    <row r="1360" spans="2:3" x14ac:dyDescent="0.25">
      <c r="C1360" s="2"/>
    </row>
    <row r="1361" spans="3:3" x14ac:dyDescent="0.25">
      <c r="C1361" s="2"/>
    </row>
    <row r="1362" spans="3:3" x14ac:dyDescent="0.25">
      <c r="C1362" s="2"/>
    </row>
    <row r="1363" spans="3:3" x14ac:dyDescent="0.25">
      <c r="C1363" s="2"/>
    </row>
    <row r="1364" spans="3:3" x14ac:dyDescent="0.25">
      <c r="C1364" s="2"/>
    </row>
    <row r="1365" spans="3:3" x14ac:dyDescent="0.25">
      <c r="C1365" s="2"/>
    </row>
    <row r="1366" spans="3:3" x14ac:dyDescent="0.25">
      <c r="C1366" s="2"/>
    </row>
    <row r="1367" spans="3:3" x14ac:dyDescent="0.25">
      <c r="C1367" s="2"/>
    </row>
    <row r="1368" spans="3:3" x14ac:dyDescent="0.25">
      <c r="C1368" s="2"/>
    </row>
    <row r="1369" spans="3:3" x14ac:dyDescent="0.25">
      <c r="C1369" s="2"/>
    </row>
    <row r="1370" spans="3:3" x14ac:dyDescent="0.25">
      <c r="C1370" s="2"/>
    </row>
    <row r="1371" spans="3:3" x14ac:dyDescent="0.25">
      <c r="C1371" s="2"/>
    </row>
    <row r="1372" spans="3:3" x14ac:dyDescent="0.25">
      <c r="C1372" s="2"/>
    </row>
    <row r="1373" spans="3:3" x14ac:dyDescent="0.25">
      <c r="C1373" s="2"/>
    </row>
    <row r="1374" spans="3:3" x14ac:dyDescent="0.25">
      <c r="C137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69"/>
  <sheetViews>
    <sheetView workbookViewId="0">
      <selection activeCell="M652" sqref="M652"/>
    </sheetView>
  </sheetViews>
  <sheetFormatPr defaultRowHeight="13.2" x14ac:dyDescent="0.25"/>
  <cols>
    <col min="1" max="1" width="12.44140625" customWidth="1"/>
    <col min="2" max="2" width="16.88671875" customWidth="1"/>
    <col min="10" max="10" width="12.21875" bestFit="1" customWidth="1"/>
    <col min="21" max="21" width="12.33203125" bestFit="1" customWidth="1"/>
    <col min="32" max="32" width="12.33203125" bestFit="1" customWidth="1"/>
    <col min="46" max="46" width="12.33203125" bestFit="1" customWidth="1"/>
  </cols>
  <sheetData>
    <row r="1" spans="1:46" x14ac:dyDescent="0.25">
      <c r="A1" s="2"/>
      <c r="B1" s="2" t="s">
        <v>227</v>
      </c>
      <c r="C1" t="s">
        <v>228</v>
      </c>
      <c r="D1" t="s">
        <v>229</v>
      </c>
      <c r="J1" s="2"/>
      <c r="K1" s="2"/>
      <c r="M1" s="2" t="s">
        <v>147</v>
      </c>
      <c r="N1" s="2" t="s">
        <v>224</v>
      </c>
      <c r="O1" t="s">
        <v>149</v>
      </c>
      <c r="P1" t="s">
        <v>232</v>
      </c>
      <c r="V1" t="s">
        <v>255</v>
      </c>
      <c r="AI1" t="s">
        <v>224</v>
      </c>
    </row>
    <row r="2" spans="1:46" x14ac:dyDescent="0.25">
      <c r="A2" s="14">
        <v>2.2999999999999998</v>
      </c>
      <c r="B2" s="2">
        <v>0.6</v>
      </c>
      <c r="C2">
        <f>_xlfn.RANK.AVG(A2,$A$2:$A$1665,0)</f>
        <v>1654</v>
      </c>
      <c r="D2">
        <f>_xlfn.RANK.AVG(B2,$B$2:$B$1665,0)</f>
        <v>1437.5</v>
      </c>
      <c r="G2" t="s">
        <v>230</v>
      </c>
      <c r="H2">
        <v>0.2589222486720742</v>
      </c>
      <c r="J2" s="14"/>
      <c r="K2" s="2"/>
      <c r="M2" s="14">
        <v>2.2999999999999998</v>
      </c>
      <c r="N2" s="2">
        <v>8</v>
      </c>
      <c r="O2">
        <f>_xlfn.RANK.AVG(M2,$M$2:$M$652,0)</f>
        <v>648</v>
      </c>
      <c r="P2">
        <f>_xlfn.RANK.AVG(N2,$N$2:$N$652,0)</f>
        <v>584.5</v>
      </c>
      <c r="R2" t="s">
        <v>230</v>
      </c>
      <c r="S2">
        <f>CORREL(O2:O652,P2:P652)</f>
        <v>0.35391721049625202</v>
      </c>
      <c r="V2" t="s">
        <v>6</v>
      </c>
      <c r="W2" t="s">
        <v>16</v>
      </c>
      <c r="X2" t="s">
        <v>23</v>
      </c>
      <c r="AI2" t="s">
        <v>6</v>
      </c>
      <c r="AJ2" t="s">
        <v>16</v>
      </c>
      <c r="AK2" t="s">
        <v>23</v>
      </c>
      <c r="AL2" t="s">
        <v>233</v>
      </c>
    </row>
    <row r="3" spans="1:46" x14ac:dyDescent="0.25">
      <c r="A3" s="14">
        <v>2.2999999999999998</v>
      </c>
      <c r="B3" s="2">
        <v>1.5</v>
      </c>
      <c r="C3">
        <f t="shared" ref="C3:C66" si="0">_xlfn.RANK.AVG(A3,$A$2:$A$1665,0)</f>
        <v>1654</v>
      </c>
      <c r="D3">
        <f t="shared" ref="D3:D66" si="1">_xlfn.RANK.AVG(B3,$B$2:$B$1665,0)</f>
        <v>1076.5</v>
      </c>
      <c r="G3" t="s">
        <v>231</v>
      </c>
      <c r="H3">
        <v>0.23999366840652428</v>
      </c>
      <c r="J3" s="14"/>
      <c r="K3" s="2"/>
      <c r="M3" s="14">
        <v>2.2999999999999998</v>
      </c>
      <c r="N3" s="2">
        <v>9</v>
      </c>
      <c r="O3">
        <f t="shared" ref="O3:O66" si="2">_xlfn.RANK.AVG(M3,$M$2:$M$652,0)</f>
        <v>648</v>
      </c>
      <c r="P3">
        <f t="shared" ref="P3:P66" si="3">_xlfn.RANK.AVG(N3,$N$2:$N$652,0)</f>
        <v>577</v>
      </c>
      <c r="R3" t="s">
        <v>231</v>
      </c>
      <c r="S3">
        <f>CORREL(M2:M652,N2:N652)</f>
        <v>0.12953992121281915</v>
      </c>
      <c r="V3" s="2">
        <v>0.6</v>
      </c>
      <c r="W3" s="2">
        <v>10</v>
      </c>
      <c r="X3" s="2">
        <v>1.5</v>
      </c>
      <c r="Z3" t="s">
        <v>153</v>
      </c>
      <c r="AI3" s="2">
        <v>8</v>
      </c>
      <c r="AJ3" s="2">
        <v>15</v>
      </c>
      <c r="AK3" s="2">
        <v>10</v>
      </c>
      <c r="AL3" s="2">
        <v>8</v>
      </c>
      <c r="AN3" t="s">
        <v>153</v>
      </c>
    </row>
    <row r="4" spans="1:46" x14ac:dyDescent="0.25">
      <c r="A4" s="14">
        <v>2.2999999999999998</v>
      </c>
      <c r="B4" s="2">
        <v>1.5</v>
      </c>
      <c r="C4">
        <f t="shared" si="0"/>
        <v>1654</v>
      </c>
      <c r="D4">
        <f t="shared" si="1"/>
        <v>1076.5</v>
      </c>
      <c r="H4">
        <v>13.48584485652467</v>
      </c>
      <c r="J4" s="14"/>
      <c r="K4" s="2"/>
      <c r="M4" s="14">
        <v>2.2999999999999998</v>
      </c>
      <c r="N4" s="2">
        <v>9</v>
      </c>
      <c r="O4">
        <f t="shared" si="2"/>
        <v>648</v>
      </c>
      <c r="P4">
        <f t="shared" si="3"/>
        <v>577</v>
      </c>
      <c r="S4">
        <f>(S3*SQRT(650-2))/(SQRT(1-0.12954^2))</f>
        <v>3.3255686277741638</v>
      </c>
      <c r="V4" s="2">
        <v>1.5</v>
      </c>
      <c r="W4" s="2">
        <v>8</v>
      </c>
      <c r="X4" s="2">
        <v>1</v>
      </c>
      <c r="AI4" s="2">
        <v>9</v>
      </c>
      <c r="AJ4" s="2">
        <v>15</v>
      </c>
      <c r="AK4" s="2">
        <v>10</v>
      </c>
      <c r="AL4" s="2">
        <v>9</v>
      </c>
    </row>
    <row r="5" spans="1:46" ht="13.8" thickBot="1" x14ac:dyDescent="0.3">
      <c r="A5" s="14">
        <v>2.2999999999999998</v>
      </c>
      <c r="B5" s="2">
        <v>1.5</v>
      </c>
      <c r="C5">
        <f t="shared" si="0"/>
        <v>1654</v>
      </c>
      <c r="D5">
        <f t="shared" si="1"/>
        <v>1076.5</v>
      </c>
      <c r="G5" t="s">
        <v>265</v>
      </c>
      <c r="H5">
        <v>2.0657662439801185E-39</v>
      </c>
      <c r="J5" s="14"/>
      <c r="K5" s="2"/>
      <c r="M5" s="14">
        <v>2.2999999999999998</v>
      </c>
      <c r="N5" s="2">
        <v>10</v>
      </c>
      <c r="O5">
        <f t="shared" si="2"/>
        <v>648</v>
      </c>
      <c r="P5">
        <f t="shared" si="3"/>
        <v>564.5</v>
      </c>
      <c r="R5" t="s">
        <v>265</v>
      </c>
      <c r="S5">
        <f>_xlfn.T.DIST.2T(S4,648)</f>
        <v>9.3218199842051101E-4</v>
      </c>
      <c r="V5" s="2">
        <v>1.5</v>
      </c>
      <c r="W5" s="2">
        <v>10</v>
      </c>
      <c r="X5" s="2">
        <v>0.5</v>
      </c>
      <c r="Z5" t="s">
        <v>154</v>
      </c>
      <c r="AI5" s="2">
        <v>9</v>
      </c>
      <c r="AJ5" s="2">
        <v>22</v>
      </c>
      <c r="AK5" s="2">
        <v>10</v>
      </c>
      <c r="AL5" s="2">
        <v>9</v>
      </c>
      <c r="AN5" t="s">
        <v>154</v>
      </c>
    </row>
    <row r="6" spans="1:46" x14ac:dyDescent="0.25">
      <c r="A6" s="14">
        <v>2.2999999999999998</v>
      </c>
      <c r="B6" s="2">
        <v>0.3</v>
      </c>
      <c r="C6">
        <f t="shared" si="0"/>
        <v>1654</v>
      </c>
      <c r="D6">
        <f t="shared" si="1"/>
        <v>1580</v>
      </c>
      <c r="G6" t="s">
        <v>266</v>
      </c>
      <c r="H6" s="14">
        <v>6.7558936097405352E-27</v>
      </c>
      <c r="J6" s="14"/>
      <c r="K6" s="2"/>
      <c r="M6" s="14">
        <v>2.2999999999999998</v>
      </c>
      <c r="N6" s="2">
        <v>10</v>
      </c>
      <c r="O6">
        <f t="shared" si="2"/>
        <v>648</v>
      </c>
      <c r="P6">
        <f t="shared" si="3"/>
        <v>564.5</v>
      </c>
      <c r="R6" t="s">
        <v>266</v>
      </c>
      <c r="S6">
        <v>3.7533563971672984E-20</v>
      </c>
      <c r="V6" s="2">
        <v>1.5</v>
      </c>
      <c r="W6" s="2">
        <v>15</v>
      </c>
      <c r="X6" s="2">
        <v>0.75</v>
      </c>
      <c r="Z6" s="10" t="s">
        <v>155</v>
      </c>
      <c r="AA6" s="10" t="s">
        <v>156</v>
      </c>
      <c r="AB6" s="10" t="s">
        <v>157</v>
      </c>
      <c r="AC6" s="10" t="s">
        <v>158</v>
      </c>
      <c r="AD6" s="10" t="s">
        <v>159</v>
      </c>
      <c r="AI6" s="2">
        <v>10</v>
      </c>
      <c r="AJ6" s="2">
        <v>25</v>
      </c>
      <c r="AK6" s="2">
        <v>10</v>
      </c>
      <c r="AL6" s="2">
        <v>10</v>
      </c>
      <c r="AN6" s="10" t="s">
        <v>155</v>
      </c>
      <c r="AO6" s="10" t="s">
        <v>156</v>
      </c>
      <c r="AP6" s="10" t="s">
        <v>157</v>
      </c>
      <c r="AQ6" s="10" t="s">
        <v>158</v>
      </c>
      <c r="AR6" s="10" t="s">
        <v>159</v>
      </c>
    </row>
    <row r="7" spans="1:46" x14ac:dyDescent="0.25">
      <c r="A7" s="14">
        <v>2.2999999999999998</v>
      </c>
      <c r="B7" s="2">
        <v>0.3</v>
      </c>
      <c r="C7">
        <f t="shared" si="0"/>
        <v>1654</v>
      </c>
      <c r="D7">
        <f t="shared" si="1"/>
        <v>1580</v>
      </c>
      <c r="J7" s="14"/>
      <c r="K7" s="2"/>
      <c r="M7" s="14">
        <v>2.2999999999999998</v>
      </c>
      <c r="N7" s="2">
        <v>12</v>
      </c>
      <c r="O7">
        <f t="shared" si="2"/>
        <v>648</v>
      </c>
      <c r="P7">
        <f t="shared" si="3"/>
        <v>548</v>
      </c>
      <c r="V7" s="2">
        <v>0.3</v>
      </c>
      <c r="W7" s="2">
        <v>15</v>
      </c>
      <c r="X7" s="2">
        <v>0.75</v>
      </c>
      <c r="Z7" s="8" t="s">
        <v>6</v>
      </c>
      <c r="AA7" s="8">
        <v>402</v>
      </c>
      <c r="AB7" s="8">
        <v>839.60000000000025</v>
      </c>
      <c r="AC7" s="8">
        <v>2.0885572139303488</v>
      </c>
      <c r="AD7" s="8">
        <v>4.5860906812570494</v>
      </c>
      <c r="AI7" s="2">
        <v>10</v>
      </c>
      <c r="AJ7" s="2">
        <v>25</v>
      </c>
      <c r="AK7" s="2">
        <v>20</v>
      </c>
      <c r="AL7" s="2">
        <v>10</v>
      </c>
      <c r="AN7" s="8" t="s">
        <v>6</v>
      </c>
      <c r="AO7" s="8">
        <v>91</v>
      </c>
      <c r="AP7" s="8">
        <v>4280.25</v>
      </c>
      <c r="AQ7" s="8">
        <v>47.035714285714285</v>
      </c>
      <c r="AR7" s="8">
        <v>3757.4077380952381</v>
      </c>
    </row>
    <row r="8" spans="1:46" x14ac:dyDescent="0.25">
      <c r="A8" s="14">
        <v>2.2999999999999998</v>
      </c>
      <c r="B8" s="2">
        <v>0.9</v>
      </c>
      <c r="C8">
        <f t="shared" si="0"/>
        <v>1654</v>
      </c>
      <c r="D8">
        <f t="shared" si="1"/>
        <v>1346</v>
      </c>
      <c r="J8" s="14"/>
      <c r="K8" s="2"/>
      <c r="M8" s="14">
        <v>2.2999999999999998</v>
      </c>
      <c r="N8" s="2">
        <v>12</v>
      </c>
      <c r="O8">
        <f t="shared" si="2"/>
        <v>648</v>
      </c>
      <c r="P8">
        <f t="shared" si="3"/>
        <v>548</v>
      </c>
      <c r="V8" s="2">
        <v>0.3</v>
      </c>
      <c r="W8" s="2">
        <v>17</v>
      </c>
      <c r="X8" s="2">
        <v>0.5</v>
      </c>
      <c r="Z8" s="8" t="s">
        <v>16</v>
      </c>
      <c r="AA8" s="8">
        <v>916</v>
      </c>
      <c r="AB8" s="8">
        <v>4183.5399999999981</v>
      </c>
      <c r="AC8" s="8">
        <v>4.5671834061135348</v>
      </c>
      <c r="AD8" s="8">
        <v>34.806249544467548</v>
      </c>
      <c r="AI8" s="2">
        <v>12</v>
      </c>
      <c r="AJ8" s="2">
        <v>28</v>
      </c>
      <c r="AK8" s="2">
        <v>25</v>
      </c>
      <c r="AL8" s="2">
        <v>12</v>
      </c>
      <c r="AN8" s="8" t="s">
        <v>16</v>
      </c>
      <c r="AO8" s="8">
        <v>382</v>
      </c>
      <c r="AP8" s="8">
        <v>58470.9</v>
      </c>
      <c r="AQ8" s="8">
        <v>153.0651832460733</v>
      </c>
      <c r="AR8" s="8">
        <v>93249.463587761609</v>
      </c>
    </row>
    <row r="9" spans="1:46" ht="13.8" thickBot="1" x14ac:dyDescent="0.3">
      <c r="A9" s="14">
        <v>2.2999999999999998</v>
      </c>
      <c r="B9" s="2">
        <v>0.6</v>
      </c>
      <c r="C9">
        <f t="shared" si="0"/>
        <v>1654</v>
      </c>
      <c r="D9">
        <f t="shared" si="1"/>
        <v>1437.5</v>
      </c>
      <c r="J9" s="14"/>
      <c r="K9" s="2"/>
      <c r="M9" s="14">
        <v>2.4</v>
      </c>
      <c r="N9" s="2">
        <v>0.5</v>
      </c>
      <c r="O9">
        <f t="shared" si="2"/>
        <v>630.5</v>
      </c>
      <c r="P9">
        <f t="shared" si="3"/>
        <v>650</v>
      </c>
      <c r="V9" s="2">
        <v>0.9</v>
      </c>
      <c r="W9" s="2">
        <v>7.5</v>
      </c>
      <c r="X9" s="2">
        <v>0.5</v>
      </c>
      <c r="Z9" s="9" t="s">
        <v>23</v>
      </c>
      <c r="AA9" s="9">
        <v>346</v>
      </c>
      <c r="AB9" s="9">
        <v>3341.5499999999997</v>
      </c>
      <c r="AC9" s="9">
        <v>9.6576589595375708</v>
      </c>
      <c r="AD9" s="9">
        <v>135.64306435871666</v>
      </c>
      <c r="AI9" s="2">
        <v>12</v>
      </c>
      <c r="AJ9" s="2">
        <v>30</v>
      </c>
      <c r="AK9" s="2">
        <v>25</v>
      </c>
      <c r="AL9" s="2">
        <v>12</v>
      </c>
      <c r="AN9" s="9" t="s">
        <v>23</v>
      </c>
      <c r="AO9" s="9">
        <v>178</v>
      </c>
      <c r="AP9" s="9">
        <v>41444</v>
      </c>
      <c r="AQ9" s="9">
        <v>232.83146067415731</v>
      </c>
      <c r="AR9" s="9">
        <v>151688.46860915382</v>
      </c>
    </row>
    <row r="10" spans="1:46" x14ac:dyDescent="0.25">
      <c r="A10" s="14">
        <v>2.2999999999999998</v>
      </c>
      <c r="B10" s="2">
        <v>0.9</v>
      </c>
      <c r="C10">
        <f t="shared" si="0"/>
        <v>1654</v>
      </c>
      <c r="D10">
        <f t="shared" si="1"/>
        <v>1346</v>
      </c>
      <c r="J10" s="14"/>
      <c r="K10" s="2"/>
      <c r="M10" s="14">
        <v>2.4</v>
      </c>
      <c r="N10" s="2">
        <v>0.5</v>
      </c>
      <c r="O10">
        <f t="shared" si="2"/>
        <v>630.5</v>
      </c>
      <c r="P10">
        <f t="shared" si="3"/>
        <v>650</v>
      </c>
      <c r="V10" s="2">
        <v>0.6</v>
      </c>
      <c r="W10" s="2">
        <v>7.5</v>
      </c>
      <c r="X10" s="2">
        <v>0.25</v>
      </c>
      <c r="AI10" s="2">
        <v>0.5</v>
      </c>
      <c r="AJ10" s="2">
        <v>30</v>
      </c>
      <c r="AK10" s="2">
        <v>30</v>
      </c>
      <c r="AL10" s="2">
        <v>0.5</v>
      </c>
    </row>
    <row r="11" spans="1:46" x14ac:dyDescent="0.25">
      <c r="A11" s="14">
        <v>2.2999999999999998</v>
      </c>
      <c r="B11" s="2">
        <v>0.6</v>
      </c>
      <c r="C11">
        <f t="shared" si="0"/>
        <v>1654</v>
      </c>
      <c r="D11">
        <f t="shared" si="1"/>
        <v>1437.5</v>
      </c>
      <c r="J11" s="14"/>
      <c r="K11" s="2"/>
      <c r="M11" s="14">
        <v>2.4</v>
      </c>
      <c r="N11" s="2">
        <v>0.5</v>
      </c>
      <c r="O11">
        <f t="shared" si="2"/>
        <v>630.5</v>
      </c>
      <c r="P11">
        <f t="shared" si="3"/>
        <v>650</v>
      </c>
      <c r="V11" s="2">
        <v>0.9</v>
      </c>
      <c r="W11" s="2">
        <v>15</v>
      </c>
      <c r="X11" s="2">
        <v>0.25</v>
      </c>
      <c r="AI11" s="2">
        <v>0.5</v>
      </c>
      <c r="AJ11" s="2">
        <v>30</v>
      </c>
      <c r="AK11" s="2">
        <v>35</v>
      </c>
      <c r="AL11" s="2">
        <v>0.5</v>
      </c>
    </row>
    <row r="12" spans="1:46" ht="13.8" thickBot="1" x14ac:dyDescent="0.3">
      <c r="A12" s="14">
        <v>2.2999999999999998</v>
      </c>
      <c r="B12" s="2">
        <v>0.9</v>
      </c>
      <c r="C12">
        <f t="shared" si="0"/>
        <v>1654</v>
      </c>
      <c r="D12">
        <f t="shared" si="1"/>
        <v>1346</v>
      </c>
      <c r="J12" s="14"/>
      <c r="K12" s="2"/>
      <c r="M12" s="14">
        <v>2.4</v>
      </c>
      <c r="N12" s="2">
        <v>1</v>
      </c>
      <c r="O12">
        <f t="shared" si="2"/>
        <v>630.5</v>
      </c>
      <c r="P12">
        <f t="shared" si="3"/>
        <v>647</v>
      </c>
      <c r="V12" s="2">
        <v>0.6</v>
      </c>
      <c r="W12" s="2">
        <v>2.5</v>
      </c>
      <c r="X12" s="2">
        <v>0.25</v>
      </c>
      <c r="Z12" t="s">
        <v>160</v>
      </c>
      <c r="AI12" s="2">
        <v>0.5</v>
      </c>
      <c r="AJ12" s="2">
        <v>35</v>
      </c>
      <c r="AK12" s="2">
        <v>40</v>
      </c>
      <c r="AL12" s="2">
        <v>0.5</v>
      </c>
      <c r="AN12" t="s">
        <v>160</v>
      </c>
    </row>
    <row r="13" spans="1:46" x14ac:dyDescent="0.25">
      <c r="A13" s="14">
        <v>2.2999999999999998</v>
      </c>
      <c r="B13" s="2">
        <v>0.6</v>
      </c>
      <c r="C13">
        <f t="shared" si="0"/>
        <v>1654</v>
      </c>
      <c r="D13">
        <f t="shared" si="1"/>
        <v>1437.5</v>
      </c>
      <c r="J13" s="14"/>
      <c r="K13" s="2"/>
      <c r="M13" s="14">
        <v>2.4</v>
      </c>
      <c r="N13" s="2">
        <v>1</v>
      </c>
      <c r="O13">
        <f t="shared" si="2"/>
        <v>630.5</v>
      </c>
      <c r="P13">
        <f t="shared" si="3"/>
        <v>647</v>
      </c>
      <c r="V13" s="2">
        <v>0.9</v>
      </c>
      <c r="W13" s="2">
        <v>2</v>
      </c>
      <c r="X13" s="2">
        <v>0.2</v>
      </c>
      <c r="Z13" s="10" t="s">
        <v>161</v>
      </c>
      <c r="AA13" s="10" t="s">
        <v>162</v>
      </c>
      <c r="AB13" s="10" t="s">
        <v>163</v>
      </c>
      <c r="AC13" s="10" t="s">
        <v>164</v>
      </c>
      <c r="AD13" s="10" t="s">
        <v>165</v>
      </c>
      <c r="AE13" s="10" t="s">
        <v>166</v>
      </c>
      <c r="AF13" s="10" t="s">
        <v>167</v>
      </c>
      <c r="AI13" s="2">
        <v>1</v>
      </c>
      <c r="AJ13" s="2">
        <v>35</v>
      </c>
      <c r="AK13" s="2">
        <v>40</v>
      </c>
      <c r="AL13" s="2">
        <v>1</v>
      </c>
      <c r="AN13" s="10" t="s">
        <v>161</v>
      </c>
      <c r="AO13" s="10" t="s">
        <v>162</v>
      </c>
      <c r="AP13" s="10" t="s">
        <v>163</v>
      </c>
      <c r="AQ13" s="10" t="s">
        <v>164</v>
      </c>
      <c r="AR13" s="10" t="s">
        <v>165</v>
      </c>
      <c r="AS13" s="10" t="s">
        <v>166</v>
      </c>
      <c r="AT13" s="10" t="s">
        <v>167</v>
      </c>
    </row>
    <row r="14" spans="1:46" x14ac:dyDescent="0.25">
      <c r="A14" s="14">
        <v>2.2999999999999998</v>
      </c>
      <c r="B14" s="2">
        <v>0.4</v>
      </c>
      <c r="C14">
        <f t="shared" si="0"/>
        <v>1654</v>
      </c>
      <c r="D14">
        <f t="shared" si="1"/>
        <v>1551.5</v>
      </c>
      <c r="J14" s="14"/>
      <c r="K14" s="2"/>
      <c r="M14" s="14">
        <v>2.4</v>
      </c>
      <c r="N14" s="2">
        <v>1.5</v>
      </c>
      <c r="O14">
        <f t="shared" si="2"/>
        <v>630.5</v>
      </c>
      <c r="P14">
        <f t="shared" si="3"/>
        <v>645</v>
      </c>
      <c r="V14" s="2">
        <v>0.6</v>
      </c>
      <c r="W14" s="2">
        <v>4</v>
      </c>
      <c r="X14" s="2">
        <v>4</v>
      </c>
      <c r="Z14" s="8" t="s">
        <v>168</v>
      </c>
      <c r="AA14" s="8">
        <v>11083.997161829873</v>
      </c>
      <c r="AB14" s="8">
        <v>2</v>
      </c>
      <c r="AC14" s="8">
        <v>5541.9985809149366</v>
      </c>
      <c r="AD14" s="8">
        <v>114.37435555903416</v>
      </c>
      <c r="AE14" s="8">
        <v>2.9067637894703551E-47</v>
      </c>
      <c r="AF14" s="8">
        <v>3.0011417932741038</v>
      </c>
      <c r="AI14" s="2">
        <v>1</v>
      </c>
      <c r="AJ14" s="2">
        <v>35</v>
      </c>
      <c r="AK14" s="2">
        <v>40</v>
      </c>
      <c r="AL14" s="2">
        <v>1</v>
      </c>
      <c r="AN14" s="8" t="s">
        <v>168</v>
      </c>
      <c r="AO14" s="8">
        <v>2123800.797429949</v>
      </c>
      <c r="AP14" s="8">
        <v>2</v>
      </c>
      <c r="AQ14" s="8">
        <v>1061900.3987149745</v>
      </c>
      <c r="AR14" s="8">
        <v>10.972027049698024</v>
      </c>
      <c r="AS14" s="8">
        <v>2.0597566309010773E-5</v>
      </c>
      <c r="AT14" s="8">
        <v>3.0096244576695916</v>
      </c>
    </row>
    <row r="15" spans="1:46" x14ac:dyDescent="0.25">
      <c r="A15" s="14">
        <v>2.2999999999999998</v>
      </c>
      <c r="B15" s="2">
        <v>0.8</v>
      </c>
      <c r="C15">
        <f t="shared" si="0"/>
        <v>1654</v>
      </c>
      <c r="D15">
        <f t="shared" si="1"/>
        <v>1361.5</v>
      </c>
      <c r="J15" s="14"/>
      <c r="K15" s="2"/>
      <c r="M15" s="14">
        <v>2.4</v>
      </c>
      <c r="N15" s="2">
        <v>2</v>
      </c>
      <c r="O15">
        <f t="shared" si="2"/>
        <v>630.5</v>
      </c>
      <c r="P15">
        <f t="shared" si="3"/>
        <v>640</v>
      </c>
      <c r="V15" s="2">
        <v>0.4</v>
      </c>
      <c r="W15" s="2">
        <v>2</v>
      </c>
      <c r="X15" s="2">
        <v>0.6</v>
      </c>
      <c r="Z15" s="8" t="s">
        <v>169</v>
      </c>
      <c r="AA15" s="8">
        <v>80483.597900129185</v>
      </c>
      <c r="AB15" s="8">
        <v>1661</v>
      </c>
      <c r="AC15" s="8">
        <v>48.45490541850041</v>
      </c>
      <c r="AD15" s="8"/>
      <c r="AE15" s="8"/>
      <c r="AF15" s="8"/>
      <c r="AI15" s="2">
        <v>1.5</v>
      </c>
      <c r="AJ15" s="2">
        <v>40</v>
      </c>
      <c r="AK15" s="2">
        <v>40</v>
      </c>
      <c r="AL15" s="2">
        <v>1.5</v>
      </c>
      <c r="AN15" s="8" t="s">
        <v>169</v>
      </c>
      <c r="AO15" s="8">
        <v>62715071.267185949</v>
      </c>
      <c r="AP15" s="8">
        <v>648</v>
      </c>
      <c r="AQ15" s="8">
        <v>96782.51738763263</v>
      </c>
      <c r="AR15" s="8"/>
      <c r="AS15" s="8"/>
      <c r="AT15" s="8"/>
    </row>
    <row r="16" spans="1:46" x14ac:dyDescent="0.25">
      <c r="A16" s="14">
        <v>2.2999999999999998</v>
      </c>
      <c r="B16" s="2">
        <v>0.9</v>
      </c>
      <c r="C16">
        <f t="shared" si="0"/>
        <v>1654</v>
      </c>
      <c r="D16">
        <f t="shared" si="1"/>
        <v>1346</v>
      </c>
      <c r="J16" s="14"/>
      <c r="K16" s="2"/>
      <c r="M16" s="14">
        <v>2.4</v>
      </c>
      <c r="N16" s="2">
        <v>2</v>
      </c>
      <c r="O16">
        <f t="shared" si="2"/>
        <v>630.5</v>
      </c>
      <c r="P16">
        <f t="shared" si="3"/>
        <v>640</v>
      </c>
      <c r="V16" s="2">
        <v>0.8</v>
      </c>
      <c r="W16" s="2">
        <v>5</v>
      </c>
      <c r="X16" s="2">
        <v>1</v>
      </c>
      <c r="Z16" s="8"/>
      <c r="AA16" s="8"/>
      <c r="AB16" s="8"/>
      <c r="AC16" s="8"/>
      <c r="AD16" s="8"/>
      <c r="AE16" s="8"/>
      <c r="AF16" s="8"/>
      <c r="AI16" s="2">
        <v>2</v>
      </c>
      <c r="AJ16" s="2">
        <v>40</v>
      </c>
      <c r="AK16" s="2">
        <v>40</v>
      </c>
      <c r="AL16" s="2">
        <v>2</v>
      </c>
      <c r="AN16" s="8"/>
      <c r="AO16" s="8"/>
      <c r="AP16" s="8"/>
      <c r="AQ16" s="8"/>
      <c r="AR16" s="8"/>
      <c r="AS16" s="8"/>
      <c r="AT16" s="8"/>
    </row>
    <row r="17" spans="1:46" ht="13.8" thickBot="1" x14ac:dyDescent="0.3">
      <c r="A17" s="14">
        <v>2.2999999999999998</v>
      </c>
      <c r="B17" s="2">
        <v>0.9</v>
      </c>
      <c r="C17">
        <f t="shared" si="0"/>
        <v>1654</v>
      </c>
      <c r="D17">
        <f t="shared" si="1"/>
        <v>1346</v>
      </c>
      <c r="J17" s="14"/>
      <c r="K17" s="2"/>
      <c r="M17" s="14">
        <v>2.4</v>
      </c>
      <c r="N17" s="2">
        <v>2</v>
      </c>
      <c r="O17">
        <f t="shared" si="2"/>
        <v>630.5</v>
      </c>
      <c r="P17">
        <f t="shared" si="3"/>
        <v>640</v>
      </c>
      <c r="V17" s="2">
        <v>0.9</v>
      </c>
      <c r="W17" s="2">
        <v>3</v>
      </c>
      <c r="X17" s="2">
        <v>1</v>
      </c>
      <c r="Z17" s="9" t="s">
        <v>170</v>
      </c>
      <c r="AA17" s="9">
        <v>91567.595061959059</v>
      </c>
      <c r="AB17" s="9">
        <v>1663</v>
      </c>
      <c r="AC17" s="9"/>
      <c r="AD17" s="9"/>
      <c r="AE17" s="9"/>
      <c r="AF17" s="9"/>
      <c r="AI17" s="2">
        <v>2</v>
      </c>
      <c r="AJ17" s="2">
        <v>40</v>
      </c>
      <c r="AK17" s="2">
        <v>45</v>
      </c>
      <c r="AL17" s="2">
        <v>2</v>
      </c>
      <c r="AN17" s="9" t="s">
        <v>170</v>
      </c>
      <c r="AO17" s="9">
        <v>64838872.064615898</v>
      </c>
      <c r="AP17" s="9">
        <v>650</v>
      </c>
      <c r="AQ17" s="9"/>
      <c r="AR17" s="9"/>
      <c r="AS17" s="9"/>
      <c r="AT17" s="9"/>
    </row>
    <row r="18" spans="1:46" x14ac:dyDescent="0.25">
      <c r="A18" s="14">
        <v>2.2999999999999998</v>
      </c>
      <c r="B18" s="2">
        <v>0.8</v>
      </c>
      <c r="C18">
        <f t="shared" si="0"/>
        <v>1654</v>
      </c>
      <c r="D18">
        <f t="shared" si="1"/>
        <v>1361.5</v>
      </c>
      <c r="J18" s="14"/>
      <c r="K18" s="2"/>
      <c r="M18" s="14">
        <v>2.4</v>
      </c>
      <c r="N18" s="2">
        <v>2</v>
      </c>
      <c r="O18">
        <f t="shared" si="2"/>
        <v>630.5</v>
      </c>
      <c r="P18">
        <f t="shared" si="3"/>
        <v>640</v>
      </c>
      <c r="V18" s="2">
        <v>0.9</v>
      </c>
      <c r="W18" s="2">
        <v>2.5</v>
      </c>
      <c r="X18" s="2">
        <v>1</v>
      </c>
      <c r="AI18" s="2">
        <v>2</v>
      </c>
      <c r="AJ18" s="2">
        <v>40</v>
      </c>
      <c r="AK18" s="2">
        <v>45</v>
      </c>
      <c r="AL18" s="2">
        <v>2</v>
      </c>
    </row>
    <row r="19" spans="1:46" x14ac:dyDescent="0.25">
      <c r="A19" s="14">
        <v>2.2999999999999998</v>
      </c>
      <c r="B19" s="2">
        <v>1.2</v>
      </c>
      <c r="C19">
        <f t="shared" si="0"/>
        <v>1654</v>
      </c>
      <c r="D19">
        <f t="shared" si="1"/>
        <v>1161</v>
      </c>
      <c r="J19" s="14"/>
      <c r="K19" s="2"/>
      <c r="M19" s="14">
        <v>2.4</v>
      </c>
      <c r="N19" s="2">
        <v>2</v>
      </c>
      <c r="O19">
        <f t="shared" si="2"/>
        <v>630.5</v>
      </c>
      <c r="P19">
        <f t="shared" si="3"/>
        <v>640</v>
      </c>
      <c r="V19" s="2">
        <v>0.8</v>
      </c>
      <c r="W19" s="2">
        <v>3</v>
      </c>
      <c r="X19" s="2">
        <v>0.6</v>
      </c>
      <c r="Z19" t="s">
        <v>234</v>
      </c>
      <c r="AI19" s="2">
        <v>2</v>
      </c>
      <c r="AJ19" s="2">
        <v>40</v>
      </c>
      <c r="AK19" s="2">
        <v>49</v>
      </c>
      <c r="AL19" s="2">
        <v>2</v>
      </c>
      <c r="AN19" t="s">
        <v>234</v>
      </c>
    </row>
    <row r="20" spans="1:46" ht="13.8" thickBot="1" x14ac:dyDescent="0.3">
      <c r="A20" s="14">
        <v>2.2999999999999998</v>
      </c>
      <c r="B20" s="2">
        <v>0.9</v>
      </c>
      <c r="C20">
        <f t="shared" si="0"/>
        <v>1654</v>
      </c>
      <c r="D20">
        <f t="shared" si="1"/>
        <v>1346</v>
      </c>
      <c r="J20" s="14"/>
      <c r="K20" s="2"/>
      <c r="M20" s="14">
        <v>2.4</v>
      </c>
      <c r="N20" s="2">
        <v>2</v>
      </c>
      <c r="O20">
        <f t="shared" si="2"/>
        <v>630.5</v>
      </c>
      <c r="P20">
        <f t="shared" si="3"/>
        <v>640</v>
      </c>
      <c r="V20" s="2">
        <v>1.2</v>
      </c>
      <c r="W20" s="2">
        <v>8</v>
      </c>
      <c r="X20" s="2">
        <v>1.5</v>
      </c>
      <c r="AI20" s="2">
        <v>2</v>
      </c>
      <c r="AJ20" s="2">
        <v>45</v>
      </c>
      <c r="AK20" s="2">
        <v>50</v>
      </c>
      <c r="AL20" s="2">
        <v>2</v>
      </c>
    </row>
    <row r="21" spans="1:46" x14ac:dyDescent="0.25">
      <c r="A21" s="14">
        <v>2.2999999999999998</v>
      </c>
      <c r="B21" s="2">
        <v>1.2</v>
      </c>
      <c r="C21">
        <f t="shared" si="0"/>
        <v>1654</v>
      </c>
      <c r="D21">
        <f t="shared" si="1"/>
        <v>1161</v>
      </c>
      <c r="J21" s="14"/>
      <c r="K21" s="2"/>
      <c r="M21" s="14">
        <v>2.4</v>
      </c>
      <c r="N21" s="2">
        <v>2</v>
      </c>
      <c r="O21">
        <f t="shared" si="2"/>
        <v>630.5</v>
      </c>
      <c r="P21">
        <f t="shared" si="3"/>
        <v>640</v>
      </c>
      <c r="V21" s="2">
        <v>0.9</v>
      </c>
      <c r="W21" s="2">
        <v>10</v>
      </c>
      <c r="X21" s="2">
        <v>2</v>
      </c>
      <c r="Z21" s="10"/>
      <c r="AA21" s="10" t="s">
        <v>6</v>
      </c>
      <c r="AB21" s="10" t="s">
        <v>16</v>
      </c>
      <c r="AD21" t="s">
        <v>254</v>
      </c>
      <c r="AF21">
        <f>AA29*3</f>
        <v>9.2788850977131302E-16</v>
      </c>
      <c r="AI21" s="2">
        <v>2</v>
      </c>
      <c r="AJ21" s="2">
        <v>45</v>
      </c>
      <c r="AK21" s="2">
        <v>50</v>
      </c>
      <c r="AL21" s="2">
        <v>2</v>
      </c>
      <c r="AN21" s="10"/>
      <c r="AO21" s="10" t="s">
        <v>6</v>
      </c>
      <c r="AP21" s="10" t="s">
        <v>16</v>
      </c>
      <c r="AR21" t="s">
        <v>235</v>
      </c>
      <c r="AT21">
        <f>AO29*3</f>
        <v>1.5935265307474174E-3</v>
      </c>
    </row>
    <row r="22" spans="1:46" x14ac:dyDescent="0.25">
      <c r="A22" s="14">
        <v>2.2999999999999998</v>
      </c>
      <c r="B22" s="2">
        <v>1.2</v>
      </c>
      <c r="C22">
        <f t="shared" si="0"/>
        <v>1654</v>
      </c>
      <c r="D22">
        <f t="shared" si="1"/>
        <v>1161</v>
      </c>
      <c r="J22" s="14"/>
      <c r="K22" s="2"/>
      <c r="M22" s="14">
        <v>2.4</v>
      </c>
      <c r="N22" s="2">
        <v>2.5</v>
      </c>
      <c r="O22">
        <f t="shared" si="2"/>
        <v>630.5</v>
      </c>
      <c r="P22">
        <f t="shared" si="3"/>
        <v>634</v>
      </c>
      <c r="V22" s="2">
        <v>1.2</v>
      </c>
      <c r="W22" s="2">
        <v>2.5</v>
      </c>
      <c r="X22" s="2">
        <v>4</v>
      </c>
      <c r="Z22" s="8" t="s">
        <v>236</v>
      </c>
      <c r="AA22" s="8">
        <v>2.0885572139303488</v>
      </c>
      <c r="AB22" s="8">
        <v>4.5671834061135348</v>
      </c>
      <c r="AI22" s="2">
        <v>2</v>
      </c>
      <c r="AJ22" s="2">
        <v>47</v>
      </c>
      <c r="AK22" s="2">
        <v>50</v>
      </c>
      <c r="AL22" s="2">
        <v>2</v>
      </c>
      <c r="AN22" s="8" t="s">
        <v>236</v>
      </c>
      <c r="AO22" s="8">
        <v>47.035714285714285</v>
      </c>
      <c r="AP22" s="8">
        <v>153.0651832460733</v>
      </c>
    </row>
    <row r="23" spans="1:46" x14ac:dyDescent="0.25">
      <c r="A23" s="14">
        <v>2.4</v>
      </c>
      <c r="B23" s="2">
        <v>2</v>
      </c>
      <c r="C23">
        <f t="shared" si="0"/>
        <v>1604.5</v>
      </c>
      <c r="D23">
        <f t="shared" si="1"/>
        <v>904.5</v>
      </c>
      <c r="J23" s="14"/>
      <c r="K23" s="2"/>
      <c r="M23" s="14">
        <v>2.4</v>
      </c>
      <c r="N23" s="2">
        <v>3</v>
      </c>
      <c r="O23">
        <f t="shared" si="2"/>
        <v>630.5</v>
      </c>
      <c r="P23">
        <f t="shared" si="3"/>
        <v>630.5</v>
      </c>
      <c r="V23" s="2">
        <v>1.2</v>
      </c>
      <c r="W23" s="2">
        <v>3</v>
      </c>
      <c r="X23" s="2">
        <v>1.5</v>
      </c>
      <c r="Z23" s="8" t="s">
        <v>159</v>
      </c>
      <c r="AA23" s="8">
        <v>4.5860906812570494</v>
      </c>
      <c r="AB23" s="8">
        <v>34.806249544467548</v>
      </c>
      <c r="AI23" s="2">
        <v>2.5</v>
      </c>
      <c r="AJ23" s="2">
        <v>50</v>
      </c>
      <c r="AK23" s="2">
        <v>50</v>
      </c>
      <c r="AL23" s="2">
        <v>2.5</v>
      </c>
      <c r="AN23" s="8" t="s">
        <v>159</v>
      </c>
      <c r="AO23" s="8">
        <v>3757.4077380952381</v>
      </c>
      <c r="AP23" s="8">
        <v>93249.463587761609</v>
      </c>
    </row>
    <row r="24" spans="1:46" x14ac:dyDescent="0.25">
      <c r="A24" s="14">
        <v>2.4</v>
      </c>
      <c r="B24" s="2">
        <v>2.75</v>
      </c>
      <c r="C24">
        <f t="shared" si="0"/>
        <v>1604.5</v>
      </c>
      <c r="D24">
        <f t="shared" si="1"/>
        <v>738.5</v>
      </c>
      <c r="J24" s="14"/>
      <c r="K24" s="2"/>
      <c r="M24" s="14">
        <v>2.4</v>
      </c>
      <c r="N24" s="2">
        <v>3</v>
      </c>
      <c r="O24">
        <f t="shared" si="2"/>
        <v>630.5</v>
      </c>
      <c r="P24">
        <f t="shared" si="3"/>
        <v>630.5</v>
      </c>
      <c r="V24" s="2">
        <v>2</v>
      </c>
      <c r="W24" s="2">
        <v>5</v>
      </c>
      <c r="X24" s="2">
        <v>1</v>
      </c>
      <c r="Z24" s="8" t="s">
        <v>237</v>
      </c>
      <c r="AA24" s="8">
        <v>402</v>
      </c>
      <c r="AB24" s="8">
        <v>916</v>
      </c>
      <c r="AI24" s="2">
        <v>3</v>
      </c>
      <c r="AJ24" s="2">
        <v>50</v>
      </c>
      <c r="AK24" s="2">
        <v>50</v>
      </c>
      <c r="AL24" s="2">
        <v>3</v>
      </c>
      <c r="AN24" s="8" t="s">
        <v>237</v>
      </c>
      <c r="AO24" s="8">
        <v>91</v>
      </c>
      <c r="AP24" s="8">
        <v>382</v>
      </c>
    </row>
    <row r="25" spans="1:46" x14ac:dyDescent="0.25">
      <c r="A25" s="14">
        <v>2.4</v>
      </c>
      <c r="B25" s="2">
        <v>4</v>
      </c>
      <c r="C25">
        <f t="shared" si="0"/>
        <v>1604.5</v>
      </c>
      <c r="D25">
        <f t="shared" si="1"/>
        <v>544.5</v>
      </c>
      <c r="J25" s="14"/>
      <c r="K25" s="2"/>
      <c r="M25" s="14">
        <v>2.4</v>
      </c>
      <c r="N25" s="2">
        <v>3.5</v>
      </c>
      <c r="O25">
        <f t="shared" si="2"/>
        <v>630.5</v>
      </c>
      <c r="P25">
        <f t="shared" si="3"/>
        <v>627.5</v>
      </c>
      <c r="V25" s="2">
        <v>2.75</v>
      </c>
      <c r="W25" s="2">
        <v>2</v>
      </c>
      <c r="X25" s="2">
        <v>1.2</v>
      </c>
      <c r="Z25" s="8" t="s">
        <v>238</v>
      </c>
      <c r="AA25" s="8">
        <v>25.597827276878331</v>
      </c>
      <c r="AB25" s="8"/>
      <c r="AI25" s="2">
        <v>3</v>
      </c>
      <c r="AJ25" s="2">
        <v>50</v>
      </c>
      <c r="AK25" s="2">
        <v>50</v>
      </c>
      <c r="AL25" s="2">
        <v>3</v>
      </c>
      <c r="AN25" s="8" t="s">
        <v>238</v>
      </c>
      <c r="AO25" s="8">
        <v>76149.070750245752</v>
      </c>
      <c r="AP25" s="8"/>
    </row>
    <row r="26" spans="1:46" x14ac:dyDescent="0.25">
      <c r="A26" s="14">
        <v>2.4</v>
      </c>
      <c r="B26" s="2">
        <v>1</v>
      </c>
      <c r="C26">
        <f t="shared" si="0"/>
        <v>1604.5</v>
      </c>
      <c r="D26">
        <f t="shared" si="1"/>
        <v>1261.5</v>
      </c>
      <c r="J26" s="14"/>
      <c r="K26" s="2"/>
      <c r="M26" s="14">
        <v>2.4</v>
      </c>
      <c r="N26" s="2">
        <v>4</v>
      </c>
      <c r="O26">
        <f t="shared" si="2"/>
        <v>630.5</v>
      </c>
      <c r="P26">
        <f t="shared" si="3"/>
        <v>619</v>
      </c>
      <c r="V26" s="2">
        <v>4</v>
      </c>
      <c r="W26" s="2">
        <v>5</v>
      </c>
      <c r="X26" s="2">
        <v>2.2000000000000002</v>
      </c>
      <c r="Z26" s="8" t="s">
        <v>239</v>
      </c>
      <c r="AA26" s="8">
        <v>0</v>
      </c>
      <c r="AB26" s="8"/>
      <c r="AI26" s="2">
        <v>3.5</v>
      </c>
      <c r="AJ26" s="2">
        <v>50</v>
      </c>
      <c r="AK26" s="2">
        <v>55</v>
      </c>
      <c r="AL26" s="2">
        <v>3.5</v>
      </c>
      <c r="AN26" s="8" t="s">
        <v>239</v>
      </c>
      <c r="AO26" s="8">
        <v>0</v>
      </c>
      <c r="AP26" s="8"/>
    </row>
    <row r="27" spans="1:46" x14ac:dyDescent="0.25">
      <c r="A27" s="14">
        <v>2.4</v>
      </c>
      <c r="B27" s="2">
        <v>8</v>
      </c>
      <c r="C27">
        <f t="shared" si="0"/>
        <v>1604.5</v>
      </c>
      <c r="D27">
        <f t="shared" si="1"/>
        <v>300</v>
      </c>
      <c r="J27" s="14"/>
      <c r="K27" s="2"/>
      <c r="M27" s="14">
        <v>2.4</v>
      </c>
      <c r="N27" s="2">
        <v>4</v>
      </c>
      <c r="O27">
        <f t="shared" si="2"/>
        <v>630.5</v>
      </c>
      <c r="P27">
        <f t="shared" si="3"/>
        <v>619</v>
      </c>
      <c r="V27" s="2">
        <v>1</v>
      </c>
      <c r="W27" s="2">
        <v>5</v>
      </c>
      <c r="X27" s="2">
        <v>0.75</v>
      </c>
      <c r="Z27" s="8" t="s">
        <v>163</v>
      </c>
      <c r="AA27" s="8">
        <v>1316</v>
      </c>
      <c r="AB27" s="8"/>
      <c r="AI27" s="2">
        <v>4</v>
      </c>
      <c r="AJ27" s="2">
        <v>50</v>
      </c>
      <c r="AK27" s="2">
        <v>55</v>
      </c>
      <c r="AL27" s="2">
        <v>4</v>
      </c>
      <c r="AN27" s="8" t="s">
        <v>163</v>
      </c>
      <c r="AO27" s="8">
        <v>471</v>
      </c>
      <c r="AP27" s="8"/>
    </row>
    <row r="28" spans="1:46" x14ac:dyDescent="0.25">
      <c r="A28" s="14">
        <v>2.4</v>
      </c>
      <c r="B28" s="2">
        <v>10</v>
      </c>
      <c r="C28">
        <f t="shared" si="0"/>
        <v>1604.5</v>
      </c>
      <c r="D28">
        <f t="shared" si="1"/>
        <v>239.5</v>
      </c>
      <c r="J28" s="14"/>
      <c r="K28" s="2"/>
      <c r="M28" s="14">
        <v>2.4</v>
      </c>
      <c r="N28" s="2">
        <v>4</v>
      </c>
      <c r="O28">
        <f t="shared" si="2"/>
        <v>630.5</v>
      </c>
      <c r="P28">
        <f t="shared" si="3"/>
        <v>619</v>
      </c>
      <c r="V28" s="2">
        <v>8</v>
      </c>
      <c r="W28" s="2">
        <v>5</v>
      </c>
      <c r="X28" s="2">
        <v>0.75</v>
      </c>
      <c r="Z28" s="8" t="s">
        <v>240</v>
      </c>
      <c r="AA28" s="8">
        <v>-8.1886543725851908</v>
      </c>
      <c r="AB28" s="8"/>
      <c r="AI28" s="2">
        <v>4</v>
      </c>
      <c r="AJ28" s="2">
        <v>50</v>
      </c>
      <c r="AK28" s="2">
        <v>60</v>
      </c>
      <c r="AL28" s="2">
        <v>4</v>
      </c>
      <c r="AN28" s="8" t="s">
        <v>240</v>
      </c>
      <c r="AO28" s="8">
        <v>-3.2939430749458665</v>
      </c>
      <c r="AP28" s="8"/>
    </row>
    <row r="29" spans="1:46" x14ac:dyDescent="0.25">
      <c r="A29" s="14">
        <v>2.4</v>
      </c>
      <c r="B29" s="2">
        <v>2</v>
      </c>
      <c r="C29">
        <f t="shared" si="0"/>
        <v>1604.5</v>
      </c>
      <c r="D29">
        <f t="shared" si="1"/>
        <v>904.5</v>
      </c>
      <c r="J29" s="14"/>
      <c r="K29" s="2"/>
      <c r="M29" s="14">
        <v>2.4</v>
      </c>
      <c r="N29" s="2">
        <v>4</v>
      </c>
      <c r="O29">
        <f t="shared" si="2"/>
        <v>630.5</v>
      </c>
      <c r="P29">
        <f t="shared" si="3"/>
        <v>619</v>
      </c>
      <c r="V29" s="2">
        <v>10</v>
      </c>
      <c r="W29" s="2">
        <v>5</v>
      </c>
      <c r="X29" s="2">
        <v>0.75</v>
      </c>
      <c r="Z29" s="8" t="s">
        <v>241</v>
      </c>
      <c r="AA29" s="8">
        <v>3.0929616992377101E-16</v>
      </c>
      <c r="AB29" s="8"/>
      <c r="AI29" s="2">
        <v>4</v>
      </c>
      <c r="AJ29" s="2">
        <v>55</v>
      </c>
      <c r="AK29" s="2">
        <v>60</v>
      </c>
      <c r="AL29" s="2">
        <v>4</v>
      </c>
      <c r="AN29" s="8" t="s">
        <v>241</v>
      </c>
      <c r="AO29" s="8">
        <v>5.3117551024913911E-4</v>
      </c>
      <c r="AP29" s="8"/>
    </row>
    <row r="30" spans="1:46" x14ac:dyDescent="0.25">
      <c r="A30" s="14">
        <v>2.4</v>
      </c>
      <c r="B30" s="2">
        <v>2</v>
      </c>
      <c r="C30">
        <f t="shared" si="0"/>
        <v>1604.5</v>
      </c>
      <c r="D30">
        <f t="shared" si="1"/>
        <v>904.5</v>
      </c>
      <c r="J30" s="14"/>
      <c r="K30" s="2"/>
      <c r="M30" s="14">
        <v>2.4</v>
      </c>
      <c r="N30" s="2">
        <v>4</v>
      </c>
      <c r="O30">
        <f t="shared" si="2"/>
        <v>630.5</v>
      </c>
      <c r="P30">
        <f t="shared" si="3"/>
        <v>619</v>
      </c>
      <c r="V30" s="2">
        <v>2</v>
      </c>
      <c r="W30" s="2">
        <v>5</v>
      </c>
      <c r="X30" s="2">
        <v>1.5</v>
      </c>
      <c r="Z30" s="8" t="s">
        <v>242</v>
      </c>
      <c r="AA30" s="8">
        <v>1.6460123267211648</v>
      </c>
      <c r="AB30" s="8"/>
      <c r="AI30" s="2">
        <v>4</v>
      </c>
      <c r="AJ30" s="2">
        <v>55</v>
      </c>
      <c r="AK30" s="2">
        <v>60</v>
      </c>
      <c r="AL30" s="2">
        <v>4</v>
      </c>
      <c r="AN30" s="8" t="s">
        <v>242</v>
      </c>
      <c r="AO30" s="8">
        <v>1.6480952169213028</v>
      </c>
      <c r="AP30" s="8"/>
    </row>
    <row r="31" spans="1:46" x14ac:dyDescent="0.25">
      <c r="A31" s="14">
        <v>2.4</v>
      </c>
      <c r="B31" s="2">
        <v>2</v>
      </c>
      <c r="C31">
        <f t="shared" si="0"/>
        <v>1604.5</v>
      </c>
      <c r="D31">
        <f t="shared" si="1"/>
        <v>904.5</v>
      </c>
      <c r="J31" s="14"/>
      <c r="K31" s="2"/>
      <c r="M31" s="14">
        <v>2.4</v>
      </c>
      <c r="N31" s="2">
        <v>4</v>
      </c>
      <c r="O31">
        <f t="shared" si="2"/>
        <v>630.5</v>
      </c>
      <c r="P31">
        <f t="shared" si="3"/>
        <v>619</v>
      </c>
      <c r="V31" s="2">
        <v>2</v>
      </c>
      <c r="W31" s="2">
        <v>2</v>
      </c>
      <c r="X31" s="2">
        <v>1.2</v>
      </c>
      <c r="Z31" s="8" t="s">
        <v>243</v>
      </c>
      <c r="AA31" s="8">
        <v>6.1859233984754201E-16</v>
      </c>
      <c r="AB31" s="8"/>
      <c r="AI31" s="2">
        <v>4</v>
      </c>
      <c r="AJ31" s="2">
        <v>55</v>
      </c>
      <c r="AK31" s="2">
        <v>60</v>
      </c>
      <c r="AL31" s="2">
        <v>4</v>
      </c>
      <c r="AN31" s="8" t="s">
        <v>243</v>
      </c>
      <c r="AO31" s="8">
        <v>1.0623510204982782E-3</v>
      </c>
      <c r="AP31" s="8"/>
    </row>
    <row r="32" spans="1:46" ht="13.8" thickBot="1" x14ac:dyDescent="0.3">
      <c r="A32" s="14">
        <v>2.4</v>
      </c>
      <c r="B32" s="2">
        <v>2</v>
      </c>
      <c r="C32">
        <f t="shared" si="0"/>
        <v>1604.5</v>
      </c>
      <c r="D32">
        <f t="shared" si="1"/>
        <v>904.5</v>
      </c>
      <c r="J32" s="14"/>
      <c r="K32" s="2"/>
      <c r="M32" s="14">
        <v>2.4</v>
      </c>
      <c r="N32" s="2">
        <v>4</v>
      </c>
      <c r="O32">
        <f t="shared" si="2"/>
        <v>630.5</v>
      </c>
      <c r="P32">
        <f t="shared" si="3"/>
        <v>619</v>
      </c>
      <c r="V32" s="2">
        <v>2</v>
      </c>
      <c r="W32" s="2">
        <v>2</v>
      </c>
      <c r="X32" s="2">
        <v>0.2</v>
      </c>
      <c r="Z32" s="9" t="s">
        <v>244</v>
      </c>
      <c r="AA32" s="9">
        <v>1.9617682531286433</v>
      </c>
      <c r="AB32" s="9"/>
      <c r="AI32" s="2">
        <v>4</v>
      </c>
      <c r="AJ32" s="2">
        <v>55</v>
      </c>
      <c r="AK32" s="2">
        <v>60</v>
      </c>
      <c r="AL32" s="2">
        <v>4</v>
      </c>
      <c r="AN32" s="9" t="s">
        <v>244</v>
      </c>
      <c r="AO32" s="9">
        <v>1.9650134013822513</v>
      </c>
      <c r="AP32" s="9"/>
    </row>
    <row r="33" spans="1:46" x14ac:dyDescent="0.25">
      <c r="A33" s="14">
        <v>2.4</v>
      </c>
      <c r="B33" s="2">
        <v>2</v>
      </c>
      <c r="C33">
        <f t="shared" si="0"/>
        <v>1604.5</v>
      </c>
      <c r="D33">
        <f t="shared" si="1"/>
        <v>904.5</v>
      </c>
      <c r="J33" s="14"/>
      <c r="K33" s="2"/>
      <c r="M33" s="14">
        <v>2.4</v>
      </c>
      <c r="N33" s="2">
        <v>4</v>
      </c>
      <c r="O33">
        <f t="shared" si="2"/>
        <v>630.5</v>
      </c>
      <c r="P33">
        <f t="shared" si="3"/>
        <v>619</v>
      </c>
      <c r="V33" s="2">
        <v>2</v>
      </c>
      <c r="W33" s="2">
        <v>7.5</v>
      </c>
      <c r="X33" s="2">
        <v>0.2</v>
      </c>
      <c r="AI33" s="2">
        <v>4</v>
      </c>
      <c r="AJ33" s="2">
        <v>55</v>
      </c>
      <c r="AK33" s="2">
        <v>60</v>
      </c>
      <c r="AL33" s="2">
        <v>4</v>
      </c>
    </row>
    <row r="34" spans="1:46" x14ac:dyDescent="0.25">
      <c r="A34" s="14">
        <v>2.4</v>
      </c>
      <c r="B34" s="2">
        <v>2</v>
      </c>
      <c r="C34">
        <f t="shared" si="0"/>
        <v>1604.5</v>
      </c>
      <c r="D34">
        <f t="shared" si="1"/>
        <v>904.5</v>
      </c>
      <c r="J34" s="14"/>
      <c r="K34" s="2"/>
      <c r="M34" s="14">
        <v>2.4</v>
      </c>
      <c r="N34" s="2">
        <v>17</v>
      </c>
      <c r="O34">
        <f t="shared" si="2"/>
        <v>630.5</v>
      </c>
      <c r="P34">
        <f t="shared" si="3"/>
        <v>520</v>
      </c>
      <c r="V34" s="2">
        <v>2</v>
      </c>
      <c r="W34" s="2">
        <v>2.5</v>
      </c>
      <c r="X34" s="2">
        <v>0.2</v>
      </c>
      <c r="Z34" t="s">
        <v>234</v>
      </c>
      <c r="AI34" s="2">
        <v>4</v>
      </c>
      <c r="AJ34" s="2">
        <v>55</v>
      </c>
      <c r="AK34" s="2">
        <v>60</v>
      </c>
      <c r="AL34" s="2">
        <v>4</v>
      </c>
      <c r="AN34" t="s">
        <v>234</v>
      </c>
    </row>
    <row r="35" spans="1:46" ht="13.8" thickBot="1" x14ac:dyDescent="0.3">
      <c r="A35" s="14">
        <v>2.4</v>
      </c>
      <c r="B35" s="2">
        <v>2</v>
      </c>
      <c r="C35">
        <f t="shared" si="0"/>
        <v>1604.5</v>
      </c>
      <c r="D35">
        <f t="shared" si="1"/>
        <v>904.5</v>
      </c>
      <c r="J35" s="14"/>
      <c r="K35" s="2"/>
      <c r="M35" s="14">
        <v>2.4</v>
      </c>
      <c r="N35" s="2">
        <v>17</v>
      </c>
      <c r="O35">
        <f t="shared" si="2"/>
        <v>630.5</v>
      </c>
      <c r="P35">
        <f t="shared" si="3"/>
        <v>520</v>
      </c>
      <c r="V35" s="2">
        <v>2</v>
      </c>
      <c r="W35" s="2">
        <v>7.5</v>
      </c>
      <c r="X35" s="2">
        <v>1.5</v>
      </c>
      <c r="AI35" s="2">
        <v>17</v>
      </c>
      <c r="AJ35" s="2">
        <v>55</v>
      </c>
      <c r="AK35" s="2">
        <v>60</v>
      </c>
      <c r="AL35" s="2">
        <v>17</v>
      </c>
    </row>
    <row r="36" spans="1:46" x14ac:dyDescent="0.25">
      <c r="A36" s="14">
        <v>2.4</v>
      </c>
      <c r="B36" s="2">
        <v>1.5</v>
      </c>
      <c r="C36">
        <f t="shared" si="0"/>
        <v>1604.5</v>
      </c>
      <c r="D36">
        <f t="shared" si="1"/>
        <v>1076.5</v>
      </c>
      <c r="J36" s="14"/>
      <c r="K36" s="2"/>
      <c r="M36" s="14">
        <v>2.4</v>
      </c>
      <c r="N36" s="2">
        <v>17</v>
      </c>
      <c r="O36">
        <f t="shared" si="2"/>
        <v>630.5</v>
      </c>
      <c r="P36">
        <f t="shared" si="3"/>
        <v>520</v>
      </c>
      <c r="V36" s="2">
        <v>2</v>
      </c>
      <c r="W36" s="2">
        <v>5</v>
      </c>
      <c r="X36" s="2">
        <v>0.3</v>
      </c>
      <c r="Z36" s="10"/>
      <c r="AA36" s="10" t="s">
        <v>16</v>
      </c>
      <c r="AB36" s="10" t="s">
        <v>23</v>
      </c>
      <c r="AI36" s="2">
        <v>17</v>
      </c>
      <c r="AJ36" s="2">
        <v>60</v>
      </c>
      <c r="AK36" s="2">
        <v>65</v>
      </c>
      <c r="AL36" s="2">
        <v>17</v>
      </c>
      <c r="AN36" s="10"/>
      <c r="AO36" s="10" t="s">
        <v>16</v>
      </c>
      <c r="AP36" s="10" t="s">
        <v>23</v>
      </c>
      <c r="AR36" t="s">
        <v>235</v>
      </c>
      <c r="AT36">
        <f>AO44*3</f>
        <v>1.3203779417336818E-2</v>
      </c>
    </row>
    <row r="37" spans="1:46" x14ac:dyDescent="0.25">
      <c r="A37" s="14">
        <v>2.4</v>
      </c>
      <c r="B37" s="2">
        <v>1.5</v>
      </c>
      <c r="C37">
        <f t="shared" si="0"/>
        <v>1604.5</v>
      </c>
      <c r="D37">
        <f t="shared" si="1"/>
        <v>1076.5</v>
      </c>
      <c r="J37" s="14"/>
      <c r="K37" s="2"/>
      <c r="M37" s="14">
        <v>2.8</v>
      </c>
      <c r="N37" s="2">
        <v>5</v>
      </c>
      <c r="O37">
        <f t="shared" si="2"/>
        <v>611</v>
      </c>
      <c r="P37">
        <f t="shared" si="3"/>
        <v>603.5</v>
      </c>
      <c r="V37" s="2">
        <v>1.5</v>
      </c>
      <c r="W37" s="2">
        <v>10</v>
      </c>
      <c r="X37" s="2">
        <v>0.3</v>
      </c>
      <c r="Z37" s="8" t="s">
        <v>236</v>
      </c>
      <c r="AA37" s="8">
        <v>4.5671834061135348</v>
      </c>
      <c r="AB37" s="8">
        <v>9.6576589595375708</v>
      </c>
      <c r="AD37" t="s">
        <v>254</v>
      </c>
      <c r="AF37">
        <f>AA44*3</f>
        <v>2.1364677489696797E-23</v>
      </c>
      <c r="AI37" s="2">
        <v>17</v>
      </c>
      <c r="AJ37" s="2">
        <v>60</v>
      </c>
      <c r="AK37" s="2">
        <v>65</v>
      </c>
      <c r="AL37" s="2">
        <v>17</v>
      </c>
      <c r="AN37" s="8" t="s">
        <v>236</v>
      </c>
      <c r="AO37" s="8">
        <v>153.0651832460733</v>
      </c>
      <c r="AP37" s="8">
        <v>232.83146067415731</v>
      </c>
    </row>
    <row r="38" spans="1:46" x14ac:dyDescent="0.25">
      <c r="A38" s="14">
        <v>2.4</v>
      </c>
      <c r="B38" s="2">
        <v>1.5</v>
      </c>
      <c r="C38">
        <f t="shared" si="0"/>
        <v>1604.5</v>
      </c>
      <c r="D38">
        <f t="shared" si="1"/>
        <v>1076.5</v>
      </c>
      <c r="J38" s="14"/>
      <c r="K38" s="2"/>
      <c r="M38" s="14">
        <v>2.8</v>
      </c>
      <c r="N38" s="2">
        <v>8.5</v>
      </c>
      <c r="O38">
        <f t="shared" si="2"/>
        <v>611</v>
      </c>
      <c r="P38">
        <f t="shared" si="3"/>
        <v>582</v>
      </c>
      <c r="V38" s="2">
        <v>1.5</v>
      </c>
      <c r="W38" s="2">
        <v>12</v>
      </c>
      <c r="X38" s="2">
        <v>1.5</v>
      </c>
      <c r="Z38" s="8" t="s">
        <v>159</v>
      </c>
      <c r="AA38" s="8">
        <v>34.806249544467548</v>
      </c>
      <c r="AB38" s="8">
        <v>135.64306435871666</v>
      </c>
      <c r="AI38" s="2">
        <v>5</v>
      </c>
      <c r="AJ38" s="2">
        <v>60</v>
      </c>
      <c r="AK38" s="2">
        <v>70</v>
      </c>
      <c r="AL38" s="2">
        <v>5</v>
      </c>
      <c r="AN38" s="8" t="s">
        <v>159</v>
      </c>
      <c r="AO38" s="8">
        <v>93249.463587761609</v>
      </c>
      <c r="AP38" s="8">
        <v>151688.46860915382</v>
      </c>
    </row>
    <row r="39" spans="1:46" x14ac:dyDescent="0.25">
      <c r="A39" s="14">
        <v>2.4</v>
      </c>
      <c r="B39" s="2">
        <v>1</v>
      </c>
      <c r="C39">
        <f t="shared" si="0"/>
        <v>1604.5</v>
      </c>
      <c r="D39">
        <f t="shared" si="1"/>
        <v>1261.5</v>
      </c>
      <c r="J39" s="14"/>
      <c r="K39" s="2"/>
      <c r="M39" s="14">
        <v>2.8</v>
      </c>
      <c r="N39" s="2">
        <v>9</v>
      </c>
      <c r="O39">
        <f t="shared" si="2"/>
        <v>611</v>
      </c>
      <c r="P39">
        <f t="shared" si="3"/>
        <v>577</v>
      </c>
      <c r="V39" s="2">
        <v>1.5</v>
      </c>
      <c r="W39" s="2">
        <v>5</v>
      </c>
      <c r="X39" s="2">
        <v>0.25</v>
      </c>
      <c r="Z39" s="8" t="s">
        <v>237</v>
      </c>
      <c r="AA39" s="8">
        <v>916</v>
      </c>
      <c r="AB39" s="8">
        <v>346</v>
      </c>
      <c r="AI39" s="2">
        <v>8.5</v>
      </c>
      <c r="AJ39" s="2">
        <v>60</v>
      </c>
      <c r="AK39" s="2">
        <v>70</v>
      </c>
      <c r="AL39" s="2">
        <v>8.5</v>
      </c>
      <c r="AN39" s="8" t="s">
        <v>237</v>
      </c>
      <c r="AO39" s="8">
        <v>382</v>
      </c>
      <c r="AP39" s="8">
        <v>178</v>
      </c>
    </row>
    <row r="40" spans="1:46" x14ac:dyDescent="0.25">
      <c r="A40" s="14">
        <v>2.4</v>
      </c>
      <c r="B40" s="2">
        <v>1</v>
      </c>
      <c r="C40">
        <f t="shared" si="0"/>
        <v>1604.5</v>
      </c>
      <c r="D40">
        <f t="shared" si="1"/>
        <v>1261.5</v>
      </c>
      <c r="J40" s="14"/>
      <c r="K40" s="2"/>
      <c r="M40" s="14">
        <v>2.8</v>
      </c>
      <c r="N40" s="2">
        <v>11.75</v>
      </c>
      <c r="O40">
        <f t="shared" si="2"/>
        <v>611</v>
      </c>
      <c r="P40">
        <f t="shared" si="3"/>
        <v>554</v>
      </c>
      <c r="V40" s="2">
        <v>1</v>
      </c>
      <c r="W40" s="2">
        <v>0.5</v>
      </c>
      <c r="X40" s="2">
        <v>1</v>
      </c>
      <c r="Z40" s="8" t="s">
        <v>238</v>
      </c>
      <c r="AA40" s="8">
        <v>62.416329791226232</v>
      </c>
      <c r="AB40" s="8"/>
      <c r="AI40" s="2">
        <v>9</v>
      </c>
      <c r="AJ40" s="2">
        <v>60</v>
      </c>
      <c r="AK40" s="2">
        <v>70</v>
      </c>
      <c r="AL40" s="2">
        <v>9</v>
      </c>
      <c r="AN40" s="8" t="s">
        <v>238</v>
      </c>
      <c r="AO40" s="8">
        <v>111786.56733110646</v>
      </c>
      <c r="AP40" s="8"/>
    </row>
    <row r="41" spans="1:46" x14ac:dyDescent="0.25">
      <c r="A41" s="14">
        <v>2.4</v>
      </c>
      <c r="B41" s="2">
        <v>1.1000000000000001</v>
      </c>
      <c r="C41">
        <f t="shared" si="0"/>
        <v>1604.5</v>
      </c>
      <c r="D41">
        <f t="shared" si="1"/>
        <v>1176</v>
      </c>
      <c r="J41" s="14"/>
      <c r="K41" s="2"/>
      <c r="M41" s="14">
        <v>2.8</v>
      </c>
      <c r="N41" s="2">
        <v>12</v>
      </c>
      <c r="O41">
        <f t="shared" si="2"/>
        <v>611</v>
      </c>
      <c r="P41">
        <f t="shared" si="3"/>
        <v>548</v>
      </c>
      <c r="V41" s="2">
        <v>1</v>
      </c>
      <c r="W41" s="2">
        <v>1.5</v>
      </c>
      <c r="X41" s="2">
        <v>1</v>
      </c>
      <c r="Z41" s="8" t="s">
        <v>239</v>
      </c>
      <c r="AA41" s="8">
        <v>0</v>
      </c>
      <c r="AB41" s="8"/>
      <c r="AI41" s="2">
        <v>11.75</v>
      </c>
      <c r="AJ41" s="2">
        <v>67</v>
      </c>
      <c r="AK41" s="2">
        <v>70</v>
      </c>
      <c r="AL41" s="2">
        <v>11.75</v>
      </c>
      <c r="AN41" s="8" t="s">
        <v>239</v>
      </c>
      <c r="AO41" s="8">
        <v>0</v>
      </c>
      <c r="AP41" s="8"/>
    </row>
    <row r="42" spans="1:46" x14ac:dyDescent="0.25">
      <c r="A42" s="14">
        <v>2.4</v>
      </c>
      <c r="B42" s="2">
        <v>1.1000000000000001</v>
      </c>
      <c r="C42">
        <f t="shared" si="0"/>
        <v>1604.5</v>
      </c>
      <c r="D42">
        <f t="shared" si="1"/>
        <v>1176</v>
      </c>
      <c r="J42" s="14"/>
      <c r="K42" s="2"/>
      <c r="M42" s="14">
        <v>2.8</v>
      </c>
      <c r="N42" s="2">
        <v>15</v>
      </c>
      <c r="O42">
        <f t="shared" si="2"/>
        <v>611</v>
      </c>
      <c r="P42">
        <f t="shared" si="3"/>
        <v>531</v>
      </c>
      <c r="V42" s="2">
        <v>1.1000000000000001</v>
      </c>
      <c r="W42" s="2">
        <v>5</v>
      </c>
      <c r="X42" s="2">
        <v>0.3</v>
      </c>
      <c r="Z42" s="8" t="s">
        <v>163</v>
      </c>
      <c r="AA42" s="8">
        <v>1260</v>
      </c>
      <c r="AB42" s="8"/>
      <c r="AI42" s="2">
        <v>12</v>
      </c>
      <c r="AJ42" s="2">
        <v>67</v>
      </c>
      <c r="AK42" s="2">
        <v>70</v>
      </c>
      <c r="AL42" s="2">
        <v>12</v>
      </c>
      <c r="AN42" s="8" t="s">
        <v>163</v>
      </c>
      <c r="AO42" s="8">
        <v>558</v>
      </c>
      <c r="AP42" s="8"/>
    </row>
    <row r="43" spans="1:46" x14ac:dyDescent="0.25">
      <c r="A43" s="14">
        <v>2.4</v>
      </c>
      <c r="B43" s="2">
        <v>1</v>
      </c>
      <c r="C43">
        <f t="shared" si="0"/>
        <v>1604.5</v>
      </c>
      <c r="D43">
        <f t="shared" si="1"/>
        <v>1261.5</v>
      </c>
      <c r="J43" s="14"/>
      <c r="K43" s="2"/>
      <c r="M43" s="14">
        <v>2.8</v>
      </c>
      <c r="N43" s="2">
        <v>20</v>
      </c>
      <c r="O43">
        <f t="shared" si="2"/>
        <v>611</v>
      </c>
      <c r="P43">
        <f t="shared" si="3"/>
        <v>512.5</v>
      </c>
      <c r="V43" s="2">
        <v>1.1000000000000001</v>
      </c>
      <c r="W43" s="2">
        <v>15</v>
      </c>
      <c r="X43" s="2">
        <v>1.25</v>
      </c>
      <c r="Z43" s="8" t="s">
        <v>240</v>
      </c>
      <c r="AA43" s="8">
        <v>-10.210931225551946</v>
      </c>
      <c r="AB43" s="8"/>
      <c r="AI43" s="2">
        <v>15</v>
      </c>
      <c r="AJ43" s="2">
        <v>67</v>
      </c>
      <c r="AK43" s="2">
        <v>70</v>
      </c>
      <c r="AL43" s="2">
        <v>15</v>
      </c>
      <c r="AN43" s="8" t="s">
        <v>240</v>
      </c>
      <c r="AO43" s="8">
        <v>-2.628888602854583</v>
      </c>
      <c r="AP43" s="8"/>
    </row>
    <row r="44" spans="1:46" x14ac:dyDescent="0.25">
      <c r="A44" s="14">
        <v>2.4</v>
      </c>
      <c r="B44" s="2">
        <v>1</v>
      </c>
      <c r="C44">
        <f t="shared" si="0"/>
        <v>1604.5</v>
      </c>
      <c r="D44">
        <f t="shared" si="1"/>
        <v>1261.5</v>
      </c>
      <c r="J44" s="14"/>
      <c r="K44" s="2"/>
      <c r="M44" s="14">
        <v>2.8</v>
      </c>
      <c r="N44" s="2">
        <v>22</v>
      </c>
      <c r="O44">
        <f t="shared" si="2"/>
        <v>611</v>
      </c>
      <c r="P44">
        <f t="shared" si="3"/>
        <v>507</v>
      </c>
      <c r="V44" s="2">
        <v>1</v>
      </c>
      <c r="W44" s="2">
        <v>1</v>
      </c>
      <c r="X44" s="2">
        <v>4.5</v>
      </c>
      <c r="Z44" s="8" t="s">
        <v>241</v>
      </c>
      <c r="AA44" s="8">
        <v>7.1215591632322662E-24</v>
      </c>
      <c r="AB44" s="8"/>
      <c r="AI44" s="2">
        <v>20</v>
      </c>
      <c r="AJ44" s="2">
        <v>67</v>
      </c>
      <c r="AK44" s="2">
        <v>70</v>
      </c>
      <c r="AL44" s="2">
        <v>20</v>
      </c>
      <c r="AN44" s="8" t="s">
        <v>241</v>
      </c>
      <c r="AO44" s="8">
        <v>4.4012598057789395E-3</v>
      </c>
      <c r="AP44" s="8"/>
    </row>
    <row r="45" spans="1:46" x14ac:dyDescent="0.25">
      <c r="A45" s="14">
        <v>2.4</v>
      </c>
      <c r="B45" s="2">
        <v>1.3</v>
      </c>
      <c r="C45">
        <f t="shared" si="0"/>
        <v>1604.5</v>
      </c>
      <c r="D45">
        <f t="shared" si="1"/>
        <v>1130</v>
      </c>
      <c r="J45" s="14"/>
      <c r="K45" s="2"/>
      <c r="M45" s="14">
        <v>2.8</v>
      </c>
      <c r="N45" s="2">
        <v>32</v>
      </c>
      <c r="O45">
        <f t="shared" si="2"/>
        <v>611</v>
      </c>
      <c r="P45">
        <f t="shared" si="3"/>
        <v>461.5</v>
      </c>
      <c r="V45" s="2">
        <v>1</v>
      </c>
      <c r="W45" s="2">
        <v>4</v>
      </c>
      <c r="X45" s="2">
        <v>0.3</v>
      </c>
      <c r="Z45" s="8" t="s">
        <v>242</v>
      </c>
      <c r="AA45" s="8">
        <v>1.6460638625960118</v>
      </c>
      <c r="AB45" s="8"/>
      <c r="AI45" s="2">
        <v>22</v>
      </c>
      <c r="AJ45" s="2">
        <v>70</v>
      </c>
      <c r="AK45" s="2">
        <v>70</v>
      </c>
      <c r="AL45" s="2">
        <v>22</v>
      </c>
      <c r="AN45" s="8" t="s">
        <v>242</v>
      </c>
      <c r="AO45" s="8">
        <v>1.6475889629260057</v>
      </c>
      <c r="AP45" s="8"/>
    </row>
    <row r="46" spans="1:46" x14ac:dyDescent="0.25">
      <c r="A46" s="14">
        <v>2.4</v>
      </c>
      <c r="B46" s="2">
        <v>1.1000000000000001</v>
      </c>
      <c r="C46">
        <f t="shared" si="0"/>
        <v>1604.5</v>
      </c>
      <c r="D46">
        <f t="shared" si="1"/>
        <v>1176</v>
      </c>
      <c r="J46" s="14"/>
      <c r="K46" s="2"/>
      <c r="M46" s="14">
        <v>2.8</v>
      </c>
      <c r="N46" s="2">
        <v>36</v>
      </c>
      <c r="O46">
        <f t="shared" si="2"/>
        <v>611</v>
      </c>
      <c r="P46">
        <f t="shared" si="3"/>
        <v>451</v>
      </c>
      <c r="V46" s="2">
        <v>1.3</v>
      </c>
      <c r="W46" s="2">
        <v>3</v>
      </c>
      <c r="X46" s="2">
        <v>0.8</v>
      </c>
      <c r="Z46" s="8" t="s">
        <v>243</v>
      </c>
      <c r="AA46" s="8">
        <v>1.4243118326464532E-23</v>
      </c>
      <c r="AB46" s="8"/>
      <c r="AI46" s="2">
        <v>32</v>
      </c>
      <c r="AJ46" s="2">
        <v>75</v>
      </c>
      <c r="AK46" s="2">
        <v>75</v>
      </c>
      <c r="AL46" s="2">
        <v>32</v>
      </c>
      <c r="AN46" s="8" t="s">
        <v>243</v>
      </c>
      <c r="AO46" s="8">
        <v>8.802519611557879E-3</v>
      </c>
      <c r="AP46" s="8"/>
    </row>
    <row r="47" spans="1:46" ht="13.8" thickBot="1" x14ac:dyDescent="0.3">
      <c r="A47" s="14">
        <v>2.4</v>
      </c>
      <c r="B47" s="2">
        <v>1.1000000000000001</v>
      </c>
      <c r="C47">
        <f t="shared" si="0"/>
        <v>1604.5</v>
      </c>
      <c r="D47">
        <f t="shared" si="1"/>
        <v>1176</v>
      </c>
      <c r="J47" s="14"/>
      <c r="K47" s="2"/>
      <c r="M47" s="14">
        <v>2.8</v>
      </c>
      <c r="N47" s="2">
        <v>96</v>
      </c>
      <c r="O47">
        <f t="shared" si="2"/>
        <v>611</v>
      </c>
      <c r="P47">
        <f t="shared" si="3"/>
        <v>267</v>
      </c>
      <c r="V47" s="2">
        <v>1.1000000000000001</v>
      </c>
      <c r="W47" s="2">
        <v>2</v>
      </c>
      <c r="X47" s="2">
        <v>0.2</v>
      </c>
      <c r="Z47" s="9" t="s">
        <v>244</v>
      </c>
      <c r="AA47" s="9">
        <v>1.9618485186029391</v>
      </c>
      <c r="AB47" s="9"/>
      <c r="AI47" s="2">
        <v>36</v>
      </c>
      <c r="AJ47" s="2">
        <v>75</v>
      </c>
      <c r="AK47" s="2">
        <v>75</v>
      </c>
      <c r="AL47" s="2">
        <v>36</v>
      </c>
      <c r="AN47" s="9" t="s">
        <v>244</v>
      </c>
      <c r="AO47" s="9">
        <v>1.9642244463487801</v>
      </c>
      <c r="AP47" s="9"/>
    </row>
    <row r="48" spans="1:46" x14ac:dyDescent="0.25">
      <c r="A48" s="14">
        <v>2.4</v>
      </c>
      <c r="B48" s="2">
        <v>1.1000000000000001</v>
      </c>
      <c r="C48">
        <f t="shared" si="0"/>
        <v>1604.5</v>
      </c>
      <c r="D48">
        <f t="shared" si="1"/>
        <v>1176</v>
      </c>
      <c r="J48" s="14"/>
      <c r="K48" s="2"/>
      <c r="M48" s="14">
        <v>5.6</v>
      </c>
      <c r="N48" s="2">
        <v>6</v>
      </c>
      <c r="O48">
        <f t="shared" si="2"/>
        <v>598.5</v>
      </c>
      <c r="P48">
        <f t="shared" si="3"/>
        <v>591</v>
      </c>
      <c r="V48" s="2">
        <v>1.1000000000000001</v>
      </c>
      <c r="W48" s="2">
        <v>2</v>
      </c>
      <c r="X48" s="2">
        <v>1.5</v>
      </c>
      <c r="AI48" s="2">
        <v>96</v>
      </c>
      <c r="AJ48" s="2">
        <v>80</v>
      </c>
      <c r="AK48" s="2">
        <v>75</v>
      </c>
      <c r="AL48" s="2">
        <v>96</v>
      </c>
    </row>
    <row r="49" spans="1:46" x14ac:dyDescent="0.25">
      <c r="A49" s="14">
        <v>2.4</v>
      </c>
      <c r="B49" s="2">
        <v>1.1000000000000001</v>
      </c>
      <c r="C49">
        <f t="shared" si="0"/>
        <v>1604.5</v>
      </c>
      <c r="D49">
        <f t="shared" si="1"/>
        <v>1176</v>
      </c>
      <c r="J49" s="14"/>
      <c r="K49" s="2"/>
      <c r="M49" s="14">
        <v>5.6</v>
      </c>
      <c r="N49" s="2">
        <v>6</v>
      </c>
      <c r="O49">
        <f t="shared" si="2"/>
        <v>598.5</v>
      </c>
      <c r="P49">
        <f t="shared" si="3"/>
        <v>591</v>
      </c>
      <c r="V49" s="2">
        <v>1.1000000000000001</v>
      </c>
      <c r="W49" s="2">
        <v>3</v>
      </c>
      <c r="X49" s="2">
        <v>0.5</v>
      </c>
      <c r="Z49" t="s">
        <v>234</v>
      </c>
      <c r="AI49" s="2">
        <v>6</v>
      </c>
      <c r="AJ49" s="2">
        <v>100</v>
      </c>
      <c r="AK49" s="2">
        <v>80</v>
      </c>
      <c r="AL49" s="2">
        <v>6</v>
      </c>
      <c r="AN49" t="s">
        <v>234</v>
      </c>
    </row>
    <row r="50" spans="1:46" ht="13.8" thickBot="1" x14ac:dyDescent="0.3">
      <c r="A50" s="14">
        <v>2.4</v>
      </c>
      <c r="B50" s="2">
        <v>1</v>
      </c>
      <c r="C50">
        <f t="shared" si="0"/>
        <v>1604.5</v>
      </c>
      <c r="D50">
        <f t="shared" si="1"/>
        <v>1261.5</v>
      </c>
      <c r="J50" s="14"/>
      <c r="K50" s="2"/>
      <c r="M50" s="14">
        <v>5.6</v>
      </c>
      <c r="N50" s="2">
        <v>8</v>
      </c>
      <c r="O50">
        <f t="shared" si="2"/>
        <v>598.5</v>
      </c>
      <c r="P50">
        <f t="shared" si="3"/>
        <v>584.5</v>
      </c>
      <c r="V50" s="2">
        <v>1.1000000000000001</v>
      </c>
      <c r="W50" s="2">
        <v>10</v>
      </c>
      <c r="X50" s="2">
        <v>0.4</v>
      </c>
      <c r="AI50" s="2">
        <v>6</v>
      </c>
      <c r="AJ50" s="2">
        <v>105</v>
      </c>
      <c r="AK50" s="2">
        <v>80</v>
      </c>
      <c r="AL50" s="2">
        <v>6</v>
      </c>
    </row>
    <row r="51" spans="1:46" x14ac:dyDescent="0.25">
      <c r="A51" s="14">
        <v>2.4</v>
      </c>
      <c r="B51" s="2">
        <v>1.5</v>
      </c>
      <c r="C51">
        <f t="shared" si="0"/>
        <v>1604.5</v>
      </c>
      <c r="D51">
        <f t="shared" si="1"/>
        <v>1076.5</v>
      </c>
      <c r="J51" s="14"/>
      <c r="K51" s="2"/>
      <c r="M51" s="14">
        <v>5.6</v>
      </c>
      <c r="N51" s="2">
        <v>8</v>
      </c>
      <c r="O51">
        <f t="shared" si="2"/>
        <v>598.5</v>
      </c>
      <c r="P51">
        <f t="shared" si="3"/>
        <v>584.5</v>
      </c>
      <c r="V51" s="2">
        <v>1</v>
      </c>
      <c r="W51" s="2">
        <v>1</v>
      </c>
      <c r="X51" s="2">
        <v>0.2</v>
      </c>
      <c r="Z51" s="10"/>
      <c r="AA51" s="10" t="s">
        <v>23</v>
      </c>
      <c r="AB51" s="10" t="s">
        <v>6</v>
      </c>
      <c r="AI51" s="2">
        <v>8</v>
      </c>
      <c r="AJ51" s="2">
        <v>110</v>
      </c>
      <c r="AK51" s="2">
        <v>80</v>
      </c>
      <c r="AL51" s="2">
        <v>8</v>
      </c>
      <c r="AN51" s="10"/>
      <c r="AO51" s="10" t="s">
        <v>23</v>
      </c>
      <c r="AP51" s="10" t="s">
        <v>233</v>
      </c>
      <c r="AR51" t="s">
        <v>235</v>
      </c>
      <c r="AT51">
        <f>AO59*3</f>
        <v>1.4062305144628582E-5</v>
      </c>
    </row>
    <row r="52" spans="1:46" x14ac:dyDescent="0.25">
      <c r="A52" s="14">
        <v>2.4</v>
      </c>
      <c r="B52" s="2">
        <v>0.75</v>
      </c>
      <c r="C52">
        <f t="shared" si="0"/>
        <v>1604.5</v>
      </c>
      <c r="D52">
        <f t="shared" si="1"/>
        <v>1392.5</v>
      </c>
      <c r="J52" s="14"/>
      <c r="K52" s="2"/>
      <c r="M52" s="14">
        <v>5.6</v>
      </c>
      <c r="N52" s="2">
        <v>10</v>
      </c>
      <c r="O52">
        <f t="shared" si="2"/>
        <v>598.5</v>
      </c>
      <c r="P52">
        <f t="shared" si="3"/>
        <v>564.5</v>
      </c>
      <c r="V52" s="2">
        <v>1.5</v>
      </c>
      <c r="W52" s="2">
        <v>15</v>
      </c>
      <c r="X52" s="2">
        <v>0.4</v>
      </c>
      <c r="Z52" s="8" t="s">
        <v>236</v>
      </c>
      <c r="AA52" s="8">
        <v>9.6576589595375708</v>
      </c>
      <c r="AB52" s="8">
        <v>2.0885572139303488</v>
      </c>
      <c r="AD52" t="s">
        <v>254</v>
      </c>
      <c r="AF52">
        <f>AA59*3</f>
        <v>8.4400537832309226E-34</v>
      </c>
      <c r="AI52" s="2">
        <v>8</v>
      </c>
      <c r="AJ52" s="2">
        <v>6</v>
      </c>
      <c r="AK52" s="2">
        <v>80</v>
      </c>
      <c r="AL52" s="2">
        <v>8</v>
      </c>
      <c r="AN52" s="8" t="s">
        <v>236</v>
      </c>
      <c r="AO52" s="8">
        <v>232.83146067415731</v>
      </c>
      <c r="AP52" s="8">
        <v>47.035714285714285</v>
      </c>
    </row>
    <row r="53" spans="1:46" x14ac:dyDescent="0.25">
      <c r="A53" s="14">
        <v>2.4</v>
      </c>
      <c r="B53" s="2">
        <v>3</v>
      </c>
      <c r="C53">
        <f t="shared" si="0"/>
        <v>1604.5</v>
      </c>
      <c r="D53">
        <f t="shared" si="1"/>
        <v>671.5</v>
      </c>
      <c r="J53" s="14"/>
      <c r="K53" s="2"/>
      <c r="M53" s="14">
        <v>5.6</v>
      </c>
      <c r="N53" s="2">
        <v>11</v>
      </c>
      <c r="O53">
        <f t="shared" si="2"/>
        <v>598.5</v>
      </c>
      <c r="P53">
        <f t="shared" si="3"/>
        <v>556</v>
      </c>
      <c r="V53" s="2">
        <v>0.75</v>
      </c>
      <c r="W53" s="2">
        <v>15</v>
      </c>
      <c r="X53" s="2">
        <v>0.5</v>
      </c>
      <c r="Z53" s="8" t="s">
        <v>159</v>
      </c>
      <c r="AA53" s="8">
        <v>135.64306435871666</v>
      </c>
      <c r="AB53" s="8">
        <v>4.5860906812570494</v>
      </c>
      <c r="AI53" s="2">
        <v>10</v>
      </c>
      <c r="AJ53" s="2">
        <v>16</v>
      </c>
      <c r="AK53" s="2">
        <v>80</v>
      </c>
      <c r="AL53" s="2">
        <v>10</v>
      </c>
      <c r="AN53" s="8" t="s">
        <v>159</v>
      </c>
      <c r="AO53" s="8">
        <v>151688.46860915382</v>
      </c>
      <c r="AP53" s="8">
        <v>3757.4077380952381</v>
      </c>
    </row>
    <row r="54" spans="1:46" x14ac:dyDescent="0.25">
      <c r="A54" s="14">
        <v>2.4</v>
      </c>
      <c r="B54" s="2">
        <v>0.5</v>
      </c>
      <c r="C54">
        <f t="shared" si="0"/>
        <v>1604.5</v>
      </c>
      <c r="D54">
        <f t="shared" si="1"/>
        <v>1494</v>
      </c>
      <c r="J54" s="14"/>
      <c r="K54" s="2"/>
      <c r="M54" s="14">
        <v>5.6</v>
      </c>
      <c r="N54" s="2">
        <v>12</v>
      </c>
      <c r="O54">
        <f t="shared" si="2"/>
        <v>598.5</v>
      </c>
      <c r="P54">
        <f t="shared" si="3"/>
        <v>548</v>
      </c>
      <c r="V54" s="2">
        <v>3</v>
      </c>
      <c r="W54" s="2">
        <v>6</v>
      </c>
      <c r="X54" s="2">
        <v>0.8</v>
      </c>
      <c r="Z54" s="8" t="s">
        <v>237</v>
      </c>
      <c r="AA54" s="8">
        <v>346</v>
      </c>
      <c r="AB54" s="8">
        <v>402</v>
      </c>
      <c r="AI54" s="2">
        <v>11</v>
      </c>
      <c r="AJ54" s="2">
        <v>16</v>
      </c>
      <c r="AK54" s="2">
        <v>80</v>
      </c>
      <c r="AL54" s="2">
        <v>11</v>
      </c>
      <c r="AN54" s="8" t="s">
        <v>237</v>
      </c>
      <c r="AO54" s="8">
        <v>178</v>
      </c>
      <c r="AP54" s="8">
        <v>91</v>
      </c>
    </row>
    <row r="55" spans="1:46" x14ac:dyDescent="0.25">
      <c r="A55" s="14">
        <v>2.4</v>
      </c>
      <c r="B55" s="2">
        <v>0.75</v>
      </c>
      <c r="C55">
        <f t="shared" si="0"/>
        <v>1604.5</v>
      </c>
      <c r="D55">
        <f t="shared" si="1"/>
        <v>1392.5</v>
      </c>
      <c r="J55" s="14"/>
      <c r="K55" s="2"/>
      <c r="M55" s="14">
        <v>5.6</v>
      </c>
      <c r="N55" s="2">
        <v>14</v>
      </c>
      <c r="O55">
        <f t="shared" si="2"/>
        <v>598.5</v>
      </c>
      <c r="P55">
        <f t="shared" si="3"/>
        <v>537</v>
      </c>
      <c r="V55" s="2">
        <v>0.5</v>
      </c>
      <c r="W55" s="2">
        <v>7</v>
      </c>
      <c r="X55" s="2">
        <v>1.5</v>
      </c>
      <c r="Z55" s="8" t="s">
        <v>238</v>
      </c>
      <c r="AA55" s="8">
        <v>65.195549017347616</v>
      </c>
      <c r="AB55" s="8"/>
      <c r="AI55" s="2">
        <v>12</v>
      </c>
      <c r="AJ55" s="2">
        <v>24</v>
      </c>
      <c r="AK55" s="2">
        <v>80</v>
      </c>
      <c r="AL55" s="2">
        <v>12</v>
      </c>
      <c r="AN55" s="8" t="s">
        <v>238</v>
      </c>
      <c r="AO55" s="8">
        <v>101824.06606834756</v>
      </c>
      <c r="AP55" s="8"/>
    </row>
    <row r="56" spans="1:46" x14ac:dyDescent="0.25">
      <c r="A56" s="14">
        <v>2.4</v>
      </c>
      <c r="B56" s="2">
        <v>1</v>
      </c>
      <c r="C56">
        <f t="shared" si="0"/>
        <v>1604.5</v>
      </c>
      <c r="D56">
        <f t="shared" si="1"/>
        <v>1261.5</v>
      </c>
      <c r="J56" s="14"/>
      <c r="K56" s="2"/>
      <c r="M56" s="14">
        <v>5.6</v>
      </c>
      <c r="N56" s="2">
        <v>14</v>
      </c>
      <c r="O56">
        <f t="shared" si="2"/>
        <v>598.5</v>
      </c>
      <c r="P56">
        <f t="shared" si="3"/>
        <v>537</v>
      </c>
      <c r="V56" s="2">
        <v>0.75</v>
      </c>
      <c r="W56" s="2">
        <v>2.5</v>
      </c>
      <c r="X56" s="2">
        <v>0.8</v>
      </c>
      <c r="Z56" s="8" t="s">
        <v>239</v>
      </c>
      <c r="AA56" s="8">
        <v>0</v>
      </c>
      <c r="AB56" s="8"/>
      <c r="AI56" s="2">
        <v>14</v>
      </c>
      <c r="AJ56" s="2">
        <v>29</v>
      </c>
      <c r="AK56" s="2">
        <v>80</v>
      </c>
      <c r="AL56" s="2">
        <v>14</v>
      </c>
      <c r="AN56" s="8" t="s">
        <v>239</v>
      </c>
      <c r="AO56" s="8">
        <v>0</v>
      </c>
      <c r="AP56" s="8"/>
    </row>
    <row r="57" spans="1:46" x14ac:dyDescent="0.25">
      <c r="A57" s="14">
        <v>2.4</v>
      </c>
      <c r="B57" s="2">
        <v>1</v>
      </c>
      <c r="C57">
        <f t="shared" si="0"/>
        <v>1604.5</v>
      </c>
      <c r="D57">
        <f t="shared" si="1"/>
        <v>1261.5</v>
      </c>
      <c r="J57" s="14"/>
      <c r="K57" s="2"/>
      <c r="M57" s="14">
        <v>5.6</v>
      </c>
      <c r="N57" s="2">
        <v>14</v>
      </c>
      <c r="O57">
        <f t="shared" si="2"/>
        <v>598.5</v>
      </c>
      <c r="P57">
        <f t="shared" si="3"/>
        <v>537</v>
      </c>
      <c r="V57" s="2">
        <v>1</v>
      </c>
      <c r="W57" s="2">
        <v>12</v>
      </c>
      <c r="X57" s="2">
        <v>1</v>
      </c>
      <c r="Z57" s="8" t="s">
        <v>163</v>
      </c>
      <c r="AA57" s="8">
        <v>746</v>
      </c>
      <c r="AB57" s="8"/>
      <c r="AI57" s="2">
        <v>14</v>
      </c>
      <c r="AJ57" s="2">
        <v>60</v>
      </c>
      <c r="AK57" s="2">
        <v>80</v>
      </c>
      <c r="AL57" s="2">
        <v>14</v>
      </c>
      <c r="AN57" s="8" t="s">
        <v>163</v>
      </c>
      <c r="AO57" s="8">
        <v>267</v>
      </c>
      <c r="AP57" s="8"/>
    </row>
    <row r="58" spans="1:46" x14ac:dyDescent="0.25">
      <c r="A58" s="14">
        <v>2.4</v>
      </c>
      <c r="B58" s="2">
        <v>1</v>
      </c>
      <c r="C58">
        <f t="shared" si="0"/>
        <v>1604.5</v>
      </c>
      <c r="D58">
        <f t="shared" si="1"/>
        <v>1261.5</v>
      </c>
      <c r="J58" s="14"/>
      <c r="K58" s="2"/>
      <c r="M58" s="14">
        <v>5.6</v>
      </c>
      <c r="N58" s="2">
        <v>14</v>
      </c>
      <c r="O58">
        <f t="shared" si="2"/>
        <v>598.5</v>
      </c>
      <c r="P58">
        <f t="shared" si="3"/>
        <v>537</v>
      </c>
      <c r="V58" s="2">
        <v>1</v>
      </c>
      <c r="W58" s="2">
        <v>3</v>
      </c>
      <c r="X58" s="2">
        <v>2</v>
      </c>
      <c r="Z58" s="8" t="s">
        <v>240</v>
      </c>
      <c r="AA58" s="8">
        <v>12.783084116431843</v>
      </c>
      <c r="AB58" s="8"/>
      <c r="AI58" s="2">
        <v>14</v>
      </c>
      <c r="AJ58" s="2">
        <v>76</v>
      </c>
      <c r="AK58" s="2">
        <v>80</v>
      </c>
      <c r="AL58" s="2">
        <v>14</v>
      </c>
      <c r="AN58" s="8" t="s">
        <v>240</v>
      </c>
      <c r="AO58" s="8">
        <v>4.5181964148611238</v>
      </c>
      <c r="AP58" s="8"/>
    </row>
    <row r="59" spans="1:46" x14ac:dyDescent="0.25">
      <c r="A59" s="14">
        <v>2.4</v>
      </c>
      <c r="B59" s="2">
        <v>1</v>
      </c>
      <c r="C59">
        <f t="shared" si="0"/>
        <v>1604.5</v>
      </c>
      <c r="D59">
        <f t="shared" si="1"/>
        <v>1261.5</v>
      </c>
      <c r="J59" s="14"/>
      <c r="K59" s="2"/>
      <c r="M59" s="14">
        <v>5.6</v>
      </c>
      <c r="N59" s="2">
        <v>20</v>
      </c>
      <c r="O59">
        <f t="shared" si="2"/>
        <v>598.5</v>
      </c>
      <c r="P59">
        <f t="shared" si="3"/>
        <v>512.5</v>
      </c>
      <c r="V59" s="2">
        <v>1</v>
      </c>
      <c r="W59" s="2">
        <v>9</v>
      </c>
      <c r="X59" s="2">
        <v>0.8</v>
      </c>
      <c r="Z59" s="8" t="s">
        <v>241</v>
      </c>
      <c r="AA59" s="8">
        <v>2.8133512610769741E-34</v>
      </c>
      <c r="AB59" s="8"/>
      <c r="AI59" s="2">
        <v>14</v>
      </c>
      <c r="AJ59" s="2">
        <v>20</v>
      </c>
      <c r="AK59" s="2">
        <v>80</v>
      </c>
      <c r="AL59" s="2">
        <v>14</v>
      </c>
      <c r="AN59" s="8" t="s">
        <v>241</v>
      </c>
      <c r="AO59" s="8">
        <v>4.6874350482095275E-6</v>
      </c>
      <c r="AP59" s="8"/>
    </row>
    <row r="60" spans="1:46" x14ac:dyDescent="0.25">
      <c r="A60" s="14">
        <v>2.4</v>
      </c>
      <c r="B60" s="2">
        <v>1</v>
      </c>
      <c r="C60">
        <f t="shared" si="0"/>
        <v>1604.5</v>
      </c>
      <c r="D60">
        <f t="shared" si="1"/>
        <v>1261.5</v>
      </c>
      <c r="J60" s="14"/>
      <c r="K60" s="2"/>
      <c r="M60" s="14">
        <v>5.6</v>
      </c>
      <c r="N60" s="2">
        <v>20</v>
      </c>
      <c r="O60">
        <f t="shared" si="2"/>
        <v>598.5</v>
      </c>
      <c r="P60">
        <f t="shared" si="3"/>
        <v>512.5</v>
      </c>
      <c r="V60" s="2">
        <v>1</v>
      </c>
      <c r="W60" s="2">
        <v>1</v>
      </c>
      <c r="X60" s="2">
        <v>0.3</v>
      </c>
      <c r="Z60" s="8" t="s">
        <v>242</v>
      </c>
      <c r="AA60" s="8">
        <v>1.6468987672628979</v>
      </c>
      <c r="AB60" s="8"/>
      <c r="AI60" s="2">
        <v>20</v>
      </c>
      <c r="AJ60" s="2">
        <v>30</v>
      </c>
      <c r="AK60" s="2">
        <v>85</v>
      </c>
      <c r="AL60" s="2">
        <v>20</v>
      </c>
      <c r="AN60" s="8" t="s">
        <v>242</v>
      </c>
      <c r="AO60" s="8">
        <v>1.6505806010026602</v>
      </c>
      <c r="AP60" s="8"/>
    </row>
    <row r="61" spans="1:46" x14ac:dyDescent="0.25">
      <c r="A61" s="14">
        <v>2.4</v>
      </c>
      <c r="B61" s="2">
        <v>1</v>
      </c>
      <c r="C61">
        <f t="shared" si="0"/>
        <v>1604.5</v>
      </c>
      <c r="D61">
        <f t="shared" si="1"/>
        <v>1261.5</v>
      </c>
      <c r="J61" s="14"/>
      <c r="K61" s="2"/>
      <c r="M61" s="14">
        <v>5.6</v>
      </c>
      <c r="N61" s="2">
        <v>22.5</v>
      </c>
      <c r="O61">
        <f t="shared" si="2"/>
        <v>598.5</v>
      </c>
      <c r="P61">
        <f t="shared" si="3"/>
        <v>505</v>
      </c>
      <c r="V61" s="2">
        <v>1</v>
      </c>
      <c r="W61" s="2">
        <v>16</v>
      </c>
      <c r="X61" s="2">
        <v>0.5</v>
      </c>
      <c r="Z61" s="8" t="s">
        <v>243</v>
      </c>
      <c r="AA61" s="8">
        <v>5.6267025221539481E-34</v>
      </c>
      <c r="AB61" s="8"/>
      <c r="AI61" s="2">
        <v>20</v>
      </c>
      <c r="AJ61" s="2">
        <v>30</v>
      </c>
      <c r="AK61" s="2">
        <v>90</v>
      </c>
      <c r="AL61" s="2">
        <v>20</v>
      </c>
      <c r="AN61" s="8" t="s">
        <v>243</v>
      </c>
      <c r="AO61" s="8">
        <v>9.3748700964190549E-6</v>
      </c>
      <c r="AP61" s="8"/>
    </row>
    <row r="62" spans="1:46" ht="13.8" thickBot="1" x14ac:dyDescent="0.3">
      <c r="A62" s="14">
        <v>2.4</v>
      </c>
      <c r="B62" s="2">
        <v>0.5</v>
      </c>
      <c r="C62">
        <f t="shared" si="0"/>
        <v>1604.5</v>
      </c>
      <c r="D62">
        <f t="shared" si="1"/>
        <v>1494</v>
      </c>
      <c r="J62" s="14"/>
      <c r="K62" s="2"/>
      <c r="M62" s="14">
        <v>8.3000000000000007</v>
      </c>
      <c r="N62" s="2">
        <v>20</v>
      </c>
      <c r="O62">
        <f t="shared" si="2"/>
        <v>577</v>
      </c>
      <c r="P62">
        <f t="shared" si="3"/>
        <v>512.5</v>
      </c>
      <c r="V62" s="2">
        <v>1</v>
      </c>
      <c r="W62" s="2">
        <v>4</v>
      </c>
      <c r="X62" s="2">
        <v>1.2</v>
      </c>
      <c r="Z62" s="9" t="s">
        <v>244</v>
      </c>
      <c r="AA62" s="9">
        <v>1.9631490506753317</v>
      </c>
      <c r="AB62" s="9"/>
      <c r="AI62" s="2">
        <v>22.5</v>
      </c>
      <c r="AJ62" s="2">
        <v>30</v>
      </c>
      <c r="AK62" s="2">
        <v>90</v>
      </c>
      <c r="AL62" s="2">
        <v>22.5</v>
      </c>
      <c r="AN62" s="9" t="s">
        <v>244</v>
      </c>
      <c r="AO62" s="9">
        <v>1.9688886224492999</v>
      </c>
      <c r="AP62" s="9"/>
    </row>
    <row r="63" spans="1:46" x14ac:dyDescent="0.25">
      <c r="A63" s="14">
        <v>2.4</v>
      </c>
      <c r="B63" s="2">
        <v>1</v>
      </c>
      <c r="C63">
        <f t="shared" si="0"/>
        <v>1604.5</v>
      </c>
      <c r="D63">
        <f t="shared" si="1"/>
        <v>1261.5</v>
      </c>
      <c r="J63" s="14"/>
      <c r="K63" s="2"/>
      <c r="M63" s="14">
        <v>8.3000000000000007</v>
      </c>
      <c r="N63" s="2">
        <v>37.5</v>
      </c>
      <c r="O63">
        <f t="shared" si="2"/>
        <v>577</v>
      </c>
      <c r="P63">
        <f t="shared" si="3"/>
        <v>450</v>
      </c>
      <c r="V63" s="2">
        <v>0.5</v>
      </c>
      <c r="W63" s="2">
        <v>9</v>
      </c>
      <c r="X63" s="2">
        <v>1.75</v>
      </c>
      <c r="AI63" s="2">
        <v>20</v>
      </c>
      <c r="AJ63" s="2">
        <v>40</v>
      </c>
      <c r="AK63" s="2">
        <v>90</v>
      </c>
      <c r="AL63" s="2">
        <v>20</v>
      </c>
    </row>
    <row r="64" spans="1:46" x14ac:dyDescent="0.25">
      <c r="A64" s="14">
        <v>2.4</v>
      </c>
      <c r="B64" s="2">
        <v>0.5</v>
      </c>
      <c r="C64">
        <f t="shared" si="0"/>
        <v>1604.5</v>
      </c>
      <c r="D64">
        <f t="shared" si="1"/>
        <v>1494</v>
      </c>
      <c r="J64" s="14"/>
      <c r="K64" s="2"/>
      <c r="M64" s="14">
        <v>8.3000000000000007</v>
      </c>
      <c r="N64" s="2">
        <v>38</v>
      </c>
      <c r="O64">
        <f t="shared" si="2"/>
        <v>577</v>
      </c>
      <c r="P64">
        <f t="shared" si="3"/>
        <v>448.5</v>
      </c>
      <c r="V64" s="2">
        <v>1</v>
      </c>
      <c r="W64" s="2">
        <v>5</v>
      </c>
      <c r="X64" s="2">
        <v>1</v>
      </c>
      <c r="AI64" s="2">
        <v>37.5</v>
      </c>
      <c r="AJ64" s="2">
        <v>40</v>
      </c>
      <c r="AK64" s="2">
        <v>95</v>
      </c>
      <c r="AL64" s="2">
        <v>37.5</v>
      </c>
    </row>
    <row r="65" spans="1:41" x14ac:dyDescent="0.25">
      <c r="A65" s="14">
        <v>2.4</v>
      </c>
      <c r="B65" s="2">
        <v>0.4</v>
      </c>
      <c r="C65">
        <f t="shared" si="0"/>
        <v>1604.5</v>
      </c>
      <c r="D65">
        <f t="shared" si="1"/>
        <v>1551.5</v>
      </c>
      <c r="J65" s="14"/>
      <c r="K65" s="2"/>
      <c r="M65" s="14">
        <v>8.3000000000000007</v>
      </c>
      <c r="N65" s="2">
        <v>38</v>
      </c>
      <c r="O65">
        <f t="shared" si="2"/>
        <v>577</v>
      </c>
      <c r="P65">
        <f t="shared" si="3"/>
        <v>448.5</v>
      </c>
      <c r="V65" s="2">
        <v>0.5</v>
      </c>
      <c r="W65" s="2">
        <v>6.5</v>
      </c>
      <c r="X65" s="2">
        <v>0.25</v>
      </c>
      <c r="Z65" t="s">
        <v>245</v>
      </c>
      <c r="AB65">
        <f>MEDIAN(V:V)</f>
        <v>1.5</v>
      </c>
      <c r="AI65" s="2">
        <v>38</v>
      </c>
      <c r="AJ65" s="2">
        <v>40</v>
      </c>
      <c r="AK65" s="2">
        <v>95</v>
      </c>
      <c r="AL65" s="2">
        <v>38</v>
      </c>
      <c r="AN65" t="s">
        <v>245</v>
      </c>
      <c r="AO65">
        <f>MEDIAN(AI:AI)</f>
        <v>14</v>
      </c>
    </row>
    <row r="66" spans="1:41" x14ac:dyDescent="0.25">
      <c r="A66" s="14">
        <v>2.4</v>
      </c>
      <c r="B66" s="2">
        <v>1.25</v>
      </c>
      <c r="C66">
        <f t="shared" si="0"/>
        <v>1604.5</v>
      </c>
      <c r="D66">
        <f t="shared" si="1"/>
        <v>1141.5</v>
      </c>
      <c r="J66" s="14"/>
      <c r="K66" s="2"/>
      <c r="M66" s="14">
        <v>8.3000000000000007</v>
      </c>
      <c r="N66" s="2">
        <v>50</v>
      </c>
      <c r="O66">
        <f t="shared" si="2"/>
        <v>577</v>
      </c>
      <c r="P66">
        <f t="shared" si="3"/>
        <v>395</v>
      </c>
      <c r="V66" s="2">
        <v>0.4</v>
      </c>
      <c r="W66" s="2">
        <v>7</v>
      </c>
      <c r="X66" s="2">
        <v>0.25</v>
      </c>
      <c r="Z66" t="s">
        <v>246</v>
      </c>
      <c r="AB66">
        <f>MEDIAN(W:W)</f>
        <v>2.5</v>
      </c>
      <c r="AI66" s="2">
        <v>38</v>
      </c>
      <c r="AJ66" s="2">
        <v>40</v>
      </c>
      <c r="AK66" s="2">
        <v>100</v>
      </c>
      <c r="AL66" s="2">
        <v>38</v>
      </c>
      <c r="AN66" t="s">
        <v>246</v>
      </c>
      <c r="AO66">
        <f>MEDIAN(AJ:AJ)</f>
        <v>60</v>
      </c>
    </row>
    <row r="67" spans="1:41" x14ac:dyDescent="0.25">
      <c r="A67" s="14">
        <v>2.4</v>
      </c>
      <c r="B67" s="2">
        <v>0.75</v>
      </c>
      <c r="C67">
        <f t="shared" ref="C67:C130" si="4">_xlfn.RANK.AVG(A67,$A$2:$A$1665,0)</f>
        <v>1604.5</v>
      </c>
      <c r="D67">
        <f t="shared" ref="D67:D130" si="5">_xlfn.RANK.AVG(B67,$B$2:$B$1665,0)</f>
        <v>1392.5</v>
      </c>
      <c r="J67" s="14"/>
      <c r="K67" s="2"/>
      <c r="M67" s="14">
        <v>8.3000000000000007</v>
      </c>
      <c r="N67" s="2">
        <v>50</v>
      </c>
      <c r="O67">
        <f t="shared" ref="O67:O130" si="6">_xlfn.RANK.AVG(M67,$M$2:$M$652,0)</f>
        <v>577</v>
      </c>
      <c r="P67">
        <f t="shared" ref="P67:P130" si="7">_xlfn.RANK.AVG(N67,$N$2:$N$652,0)</f>
        <v>395</v>
      </c>
      <c r="V67" s="2">
        <v>1.25</v>
      </c>
      <c r="W67" s="2">
        <v>3</v>
      </c>
      <c r="X67" s="2">
        <v>0.25</v>
      </c>
      <c r="Z67" t="s">
        <v>247</v>
      </c>
      <c r="AB67">
        <f>MEDIAN(X:X)</f>
        <v>6</v>
      </c>
      <c r="AI67" s="2">
        <v>50</v>
      </c>
      <c r="AJ67" s="2">
        <v>40</v>
      </c>
      <c r="AK67" s="2">
        <v>100</v>
      </c>
      <c r="AL67" s="2">
        <v>50</v>
      </c>
      <c r="AN67" t="s">
        <v>247</v>
      </c>
      <c r="AO67">
        <f>MEDIAN(AK:AK)</f>
        <v>120</v>
      </c>
    </row>
    <row r="68" spans="1:41" x14ac:dyDescent="0.25">
      <c r="A68" s="14">
        <v>2.4</v>
      </c>
      <c r="B68" s="2">
        <v>0.75</v>
      </c>
      <c r="C68">
        <f t="shared" si="4"/>
        <v>1604.5</v>
      </c>
      <c r="D68">
        <f t="shared" si="5"/>
        <v>1392.5</v>
      </c>
      <c r="J68" s="14"/>
      <c r="K68" s="2"/>
      <c r="M68" s="14">
        <v>8.3000000000000007</v>
      </c>
      <c r="N68" s="2">
        <v>50</v>
      </c>
      <c r="O68">
        <f t="shared" si="6"/>
        <v>577</v>
      </c>
      <c r="P68">
        <f t="shared" si="7"/>
        <v>395</v>
      </c>
      <c r="V68" s="2">
        <v>0.75</v>
      </c>
      <c r="W68" s="2">
        <v>9</v>
      </c>
      <c r="X68" s="2">
        <v>0.25</v>
      </c>
      <c r="AI68" s="2">
        <v>50</v>
      </c>
      <c r="AJ68" s="2">
        <v>40</v>
      </c>
      <c r="AK68" s="2">
        <v>100</v>
      </c>
      <c r="AL68" s="2">
        <v>50</v>
      </c>
    </row>
    <row r="69" spans="1:41" x14ac:dyDescent="0.25">
      <c r="A69" s="14">
        <v>2.4</v>
      </c>
      <c r="B69" s="2">
        <v>1.1000000000000001</v>
      </c>
      <c r="C69">
        <f t="shared" si="4"/>
        <v>1604.5</v>
      </c>
      <c r="D69">
        <f t="shared" si="5"/>
        <v>1176</v>
      </c>
      <c r="J69" s="14"/>
      <c r="K69" s="2"/>
      <c r="M69" s="14">
        <v>8.3000000000000007</v>
      </c>
      <c r="N69" s="2">
        <v>80</v>
      </c>
      <c r="O69">
        <f t="shared" si="6"/>
        <v>577</v>
      </c>
      <c r="P69">
        <f t="shared" si="7"/>
        <v>303</v>
      </c>
      <c r="V69" s="2">
        <v>0.75</v>
      </c>
      <c r="W69" s="2">
        <v>3</v>
      </c>
      <c r="X69" s="2">
        <v>0.5</v>
      </c>
      <c r="Z69" t="s">
        <v>248</v>
      </c>
      <c r="AB69">
        <f>STDEV(V:V)</f>
        <v>2.1415159773527375</v>
      </c>
      <c r="AI69" s="2">
        <v>50</v>
      </c>
      <c r="AJ69" s="2">
        <v>40</v>
      </c>
      <c r="AK69" s="2">
        <v>100</v>
      </c>
      <c r="AL69" s="2">
        <v>50</v>
      </c>
      <c r="AN69" t="s">
        <v>248</v>
      </c>
      <c r="AO69">
        <f>STDEV(AI:AI)</f>
        <v>61.297697657377299</v>
      </c>
    </row>
    <row r="70" spans="1:41" x14ac:dyDescent="0.25">
      <c r="A70" s="14">
        <v>2.4</v>
      </c>
      <c r="B70" s="2">
        <v>0.9</v>
      </c>
      <c r="C70">
        <f t="shared" si="4"/>
        <v>1604.5</v>
      </c>
      <c r="D70">
        <f t="shared" si="5"/>
        <v>1346</v>
      </c>
      <c r="J70" s="14"/>
      <c r="K70" s="2"/>
      <c r="M70" s="14">
        <v>8.3000000000000007</v>
      </c>
      <c r="N70" s="2">
        <v>90</v>
      </c>
      <c r="O70">
        <f t="shared" si="6"/>
        <v>577</v>
      </c>
      <c r="P70">
        <f t="shared" si="7"/>
        <v>280</v>
      </c>
      <c r="V70" s="2">
        <v>1.1000000000000001</v>
      </c>
      <c r="W70" s="2">
        <v>2.5</v>
      </c>
      <c r="X70" s="2">
        <v>0.5</v>
      </c>
      <c r="Z70" t="s">
        <v>249</v>
      </c>
      <c r="AB70">
        <f>STDEV(W:W)</f>
        <v>5.8996821562239727</v>
      </c>
      <c r="AI70" s="2">
        <v>80</v>
      </c>
      <c r="AJ70" s="2">
        <v>40</v>
      </c>
      <c r="AK70" s="2">
        <v>100</v>
      </c>
      <c r="AL70" s="2">
        <v>80</v>
      </c>
      <c r="AN70" t="s">
        <v>249</v>
      </c>
      <c r="AO70">
        <f>STDEV(AJ:AJ)</f>
        <v>305.36775138799709</v>
      </c>
    </row>
    <row r="71" spans="1:41" x14ac:dyDescent="0.25">
      <c r="A71" s="14">
        <v>2.4</v>
      </c>
      <c r="B71" s="2">
        <v>0.75</v>
      </c>
      <c r="C71">
        <f t="shared" si="4"/>
        <v>1604.5</v>
      </c>
      <c r="D71">
        <f t="shared" si="5"/>
        <v>1392.5</v>
      </c>
      <c r="J71" s="14"/>
      <c r="K71" s="2"/>
      <c r="M71" s="14">
        <v>8.3000000000000007</v>
      </c>
      <c r="N71" s="2">
        <v>95</v>
      </c>
      <c r="O71">
        <f t="shared" si="6"/>
        <v>577</v>
      </c>
      <c r="P71">
        <f t="shared" si="7"/>
        <v>270</v>
      </c>
      <c r="V71" s="2">
        <v>0.9</v>
      </c>
      <c r="W71" s="2">
        <v>5</v>
      </c>
      <c r="X71" s="2">
        <v>0.2</v>
      </c>
      <c r="Z71" t="s">
        <v>250</v>
      </c>
      <c r="AB71">
        <f>STDEV(X:X)</f>
        <v>11.646590246021221</v>
      </c>
      <c r="AI71" s="2">
        <v>90</v>
      </c>
      <c r="AJ71" s="2">
        <v>40</v>
      </c>
      <c r="AK71" s="2">
        <v>100</v>
      </c>
      <c r="AL71" s="2">
        <v>90</v>
      </c>
      <c r="AN71" t="s">
        <v>250</v>
      </c>
      <c r="AO71">
        <f>STDEV(AK:AK)</f>
        <v>389.47203828921249</v>
      </c>
    </row>
    <row r="72" spans="1:41" x14ac:dyDescent="0.25">
      <c r="A72" s="14">
        <v>2.4</v>
      </c>
      <c r="B72" s="2">
        <v>1.1000000000000001</v>
      </c>
      <c r="C72">
        <f t="shared" si="4"/>
        <v>1604.5</v>
      </c>
      <c r="D72">
        <f t="shared" si="5"/>
        <v>1176</v>
      </c>
      <c r="J72" s="14"/>
      <c r="K72" s="2"/>
      <c r="M72" s="14">
        <v>8.3000000000000007</v>
      </c>
      <c r="N72" s="2">
        <v>95</v>
      </c>
      <c r="O72">
        <f t="shared" si="6"/>
        <v>577</v>
      </c>
      <c r="P72">
        <f t="shared" si="7"/>
        <v>270</v>
      </c>
      <c r="V72" s="2">
        <v>0.75</v>
      </c>
      <c r="W72" s="2">
        <v>7</v>
      </c>
      <c r="X72" s="2">
        <v>0.5</v>
      </c>
      <c r="AI72" s="2">
        <v>95</v>
      </c>
      <c r="AJ72" s="2">
        <v>40</v>
      </c>
      <c r="AK72" s="2">
        <v>100</v>
      </c>
      <c r="AL72" s="2">
        <v>95</v>
      </c>
    </row>
    <row r="73" spans="1:41" x14ac:dyDescent="0.25">
      <c r="A73" s="14">
        <v>2.4</v>
      </c>
      <c r="B73" s="2">
        <v>0.5</v>
      </c>
      <c r="C73">
        <f t="shared" si="4"/>
        <v>1604.5</v>
      </c>
      <c r="D73">
        <f t="shared" si="5"/>
        <v>1494</v>
      </c>
      <c r="J73" s="14"/>
      <c r="K73" s="2"/>
      <c r="M73" s="14">
        <v>8.3000000000000007</v>
      </c>
      <c r="N73" s="2">
        <v>95</v>
      </c>
      <c r="O73">
        <f t="shared" si="6"/>
        <v>577</v>
      </c>
      <c r="P73">
        <f t="shared" si="7"/>
        <v>270</v>
      </c>
      <c r="V73" s="2">
        <v>1.1000000000000001</v>
      </c>
      <c r="W73" s="2">
        <v>2</v>
      </c>
      <c r="X73" s="2">
        <v>0.3</v>
      </c>
      <c r="AI73" s="2">
        <v>95</v>
      </c>
      <c r="AJ73" s="2">
        <v>40</v>
      </c>
      <c r="AK73" s="2">
        <v>100</v>
      </c>
      <c r="AL73" s="2">
        <v>95</v>
      </c>
    </row>
    <row r="74" spans="1:41" x14ac:dyDescent="0.25">
      <c r="A74" s="14">
        <v>2.4</v>
      </c>
      <c r="B74" s="2">
        <v>2</v>
      </c>
      <c r="C74">
        <f t="shared" si="4"/>
        <v>1604.5</v>
      </c>
      <c r="D74">
        <f t="shared" si="5"/>
        <v>904.5</v>
      </c>
      <c r="J74" s="14"/>
      <c r="K74" s="2"/>
      <c r="M74" s="14">
        <v>8.3000000000000007</v>
      </c>
      <c r="N74" s="2">
        <v>100</v>
      </c>
      <c r="O74">
        <f t="shared" si="6"/>
        <v>577</v>
      </c>
      <c r="P74">
        <f t="shared" si="7"/>
        <v>250</v>
      </c>
      <c r="V74" s="2">
        <v>0.5</v>
      </c>
      <c r="W74" s="2">
        <v>3</v>
      </c>
      <c r="X74" s="2">
        <v>0.3</v>
      </c>
      <c r="AI74" s="2">
        <v>95</v>
      </c>
      <c r="AJ74" s="2">
        <v>50</v>
      </c>
      <c r="AK74" s="2">
        <v>100</v>
      </c>
      <c r="AL74" s="2">
        <v>95</v>
      </c>
    </row>
    <row r="75" spans="1:41" x14ac:dyDescent="0.25">
      <c r="A75" s="14">
        <v>2.4</v>
      </c>
      <c r="B75" s="2">
        <v>0.5</v>
      </c>
      <c r="C75">
        <f t="shared" si="4"/>
        <v>1604.5</v>
      </c>
      <c r="D75">
        <f t="shared" si="5"/>
        <v>1494</v>
      </c>
      <c r="J75" s="14"/>
      <c r="K75" s="2"/>
      <c r="M75" s="14">
        <v>8.3000000000000007</v>
      </c>
      <c r="N75" s="2">
        <v>100</v>
      </c>
      <c r="O75">
        <f t="shared" si="6"/>
        <v>577</v>
      </c>
      <c r="P75">
        <f t="shared" si="7"/>
        <v>250</v>
      </c>
      <c r="V75" s="2">
        <v>2</v>
      </c>
      <c r="W75" s="2">
        <v>4</v>
      </c>
      <c r="X75" s="2">
        <v>0.5</v>
      </c>
      <c r="AI75" s="2">
        <v>100</v>
      </c>
      <c r="AJ75" s="2">
        <v>50</v>
      </c>
      <c r="AK75" s="2">
        <v>100</v>
      </c>
      <c r="AL75" s="2">
        <v>100</v>
      </c>
    </row>
    <row r="76" spans="1:41" x14ac:dyDescent="0.25">
      <c r="A76" s="14">
        <v>2.4</v>
      </c>
      <c r="B76" s="2">
        <v>0.4</v>
      </c>
      <c r="C76">
        <f t="shared" si="4"/>
        <v>1604.5</v>
      </c>
      <c r="D76">
        <f t="shared" si="5"/>
        <v>1551.5</v>
      </c>
      <c r="J76" s="14"/>
      <c r="K76" s="2"/>
      <c r="M76" s="14">
        <v>8.3000000000000007</v>
      </c>
      <c r="N76" s="2">
        <v>100</v>
      </c>
      <c r="O76">
        <f t="shared" si="6"/>
        <v>577</v>
      </c>
      <c r="P76">
        <f t="shared" si="7"/>
        <v>250</v>
      </c>
      <c r="V76" s="2">
        <v>0.5</v>
      </c>
      <c r="W76" s="2">
        <v>2</v>
      </c>
      <c r="X76" s="2">
        <v>0.5</v>
      </c>
      <c r="AI76" s="2">
        <v>100</v>
      </c>
      <c r="AJ76" s="2">
        <v>60</v>
      </c>
      <c r="AK76" s="2">
        <v>100</v>
      </c>
      <c r="AL76" s="2">
        <v>100</v>
      </c>
    </row>
    <row r="77" spans="1:41" x14ac:dyDescent="0.25">
      <c r="A77" s="14">
        <v>2.4</v>
      </c>
      <c r="B77" s="2">
        <v>1</v>
      </c>
      <c r="C77">
        <f t="shared" si="4"/>
        <v>1604.5</v>
      </c>
      <c r="D77">
        <f t="shared" si="5"/>
        <v>1261.5</v>
      </c>
      <c r="J77" s="14"/>
      <c r="K77" s="2"/>
      <c r="M77" s="14">
        <v>8.3000000000000007</v>
      </c>
      <c r="N77" s="2">
        <v>115</v>
      </c>
      <c r="O77">
        <f t="shared" si="6"/>
        <v>577</v>
      </c>
      <c r="P77">
        <f t="shared" si="7"/>
        <v>225</v>
      </c>
      <c r="V77" s="2">
        <v>0.4</v>
      </c>
      <c r="W77" s="2">
        <v>2</v>
      </c>
      <c r="X77" s="2">
        <v>1.2</v>
      </c>
      <c r="AI77" s="2">
        <v>100</v>
      </c>
      <c r="AJ77" s="2">
        <v>60</v>
      </c>
      <c r="AK77" s="2">
        <v>100</v>
      </c>
      <c r="AL77" s="2">
        <v>100</v>
      </c>
    </row>
    <row r="78" spans="1:41" x14ac:dyDescent="0.25">
      <c r="A78" s="14">
        <v>2.4</v>
      </c>
      <c r="B78" s="2">
        <v>0.6</v>
      </c>
      <c r="C78">
        <f t="shared" si="4"/>
        <v>1604.5</v>
      </c>
      <c r="D78">
        <f t="shared" si="5"/>
        <v>1437.5</v>
      </c>
      <c r="J78" s="14"/>
      <c r="K78" s="2"/>
      <c r="M78" s="14">
        <v>8.3000000000000007</v>
      </c>
      <c r="N78" s="2">
        <v>148</v>
      </c>
      <c r="O78">
        <f t="shared" si="6"/>
        <v>577</v>
      </c>
      <c r="P78">
        <f t="shared" si="7"/>
        <v>178.5</v>
      </c>
      <c r="V78" s="2">
        <v>1</v>
      </c>
      <c r="W78" s="2">
        <v>4</v>
      </c>
      <c r="X78" s="2">
        <v>0.25</v>
      </c>
      <c r="AI78" s="2">
        <v>115</v>
      </c>
      <c r="AJ78" s="2">
        <v>60</v>
      </c>
      <c r="AK78" s="2">
        <v>100</v>
      </c>
      <c r="AL78" s="2">
        <v>115</v>
      </c>
    </row>
    <row r="79" spans="1:41" x14ac:dyDescent="0.25">
      <c r="A79" s="14">
        <v>2.4</v>
      </c>
      <c r="B79" s="2">
        <v>1.25</v>
      </c>
      <c r="C79">
        <f t="shared" si="4"/>
        <v>1604.5</v>
      </c>
      <c r="D79">
        <f t="shared" si="5"/>
        <v>1141.5</v>
      </c>
      <c r="J79" s="14"/>
      <c r="K79" s="2"/>
      <c r="M79" s="14">
        <v>8.3000000000000007</v>
      </c>
      <c r="N79" s="2">
        <v>148</v>
      </c>
      <c r="O79">
        <f t="shared" si="6"/>
        <v>577</v>
      </c>
      <c r="P79">
        <f t="shared" si="7"/>
        <v>178.5</v>
      </c>
      <c r="V79" s="2">
        <v>0.6</v>
      </c>
      <c r="W79" s="2">
        <v>20</v>
      </c>
      <c r="X79" s="2">
        <v>0.25</v>
      </c>
      <c r="AI79" s="2">
        <v>148</v>
      </c>
      <c r="AJ79" s="2">
        <v>60</v>
      </c>
      <c r="AK79" s="2">
        <v>105</v>
      </c>
      <c r="AL79" s="2">
        <v>148</v>
      </c>
    </row>
    <row r="80" spans="1:41" x14ac:dyDescent="0.25">
      <c r="A80" s="14">
        <v>2.4</v>
      </c>
      <c r="B80" s="2">
        <v>1.75</v>
      </c>
      <c r="C80">
        <f t="shared" si="4"/>
        <v>1604.5</v>
      </c>
      <c r="D80">
        <f t="shared" si="5"/>
        <v>1009.5</v>
      </c>
      <c r="J80" s="14"/>
      <c r="K80" s="2"/>
      <c r="M80" s="14">
        <v>8.3000000000000007</v>
      </c>
      <c r="N80" s="2">
        <v>150</v>
      </c>
      <c r="O80">
        <f t="shared" si="6"/>
        <v>577</v>
      </c>
      <c r="P80">
        <f t="shared" si="7"/>
        <v>173.5</v>
      </c>
      <c r="V80" s="2">
        <v>1.25</v>
      </c>
      <c r="W80" s="2">
        <v>20</v>
      </c>
      <c r="X80" s="2">
        <v>1</v>
      </c>
      <c r="AI80" s="2">
        <v>148</v>
      </c>
      <c r="AJ80" s="2">
        <v>70</v>
      </c>
      <c r="AK80" s="2">
        <v>110</v>
      </c>
      <c r="AL80" s="2">
        <v>148</v>
      </c>
    </row>
    <row r="81" spans="1:38" x14ac:dyDescent="0.25">
      <c r="A81" s="14">
        <v>2.4</v>
      </c>
      <c r="B81" s="2">
        <v>0.75</v>
      </c>
      <c r="C81">
        <f t="shared" si="4"/>
        <v>1604.5</v>
      </c>
      <c r="D81">
        <f t="shared" si="5"/>
        <v>1392.5</v>
      </c>
      <c r="J81" s="14"/>
      <c r="K81" s="2"/>
      <c r="M81" s="14">
        <v>8.3000000000000007</v>
      </c>
      <c r="N81" s="2">
        <v>150</v>
      </c>
      <c r="O81">
        <f t="shared" si="6"/>
        <v>577</v>
      </c>
      <c r="P81">
        <f t="shared" si="7"/>
        <v>173.5</v>
      </c>
      <c r="V81" s="2">
        <v>1.75</v>
      </c>
      <c r="W81" s="2">
        <v>20</v>
      </c>
      <c r="X81" s="2">
        <v>0.75</v>
      </c>
      <c r="AI81" s="2">
        <v>150</v>
      </c>
      <c r="AJ81" s="2">
        <v>70</v>
      </c>
      <c r="AK81" s="2">
        <v>110</v>
      </c>
      <c r="AL81" s="2">
        <v>150</v>
      </c>
    </row>
    <row r="82" spans="1:38" x14ac:dyDescent="0.25">
      <c r="A82" s="14">
        <v>2.4</v>
      </c>
      <c r="B82" s="2">
        <v>3</v>
      </c>
      <c r="C82">
        <f t="shared" si="4"/>
        <v>1604.5</v>
      </c>
      <c r="D82">
        <f t="shared" si="5"/>
        <v>671.5</v>
      </c>
      <c r="J82" s="14"/>
      <c r="K82" s="2"/>
      <c r="M82" s="14">
        <v>8.3000000000000007</v>
      </c>
      <c r="N82" s="2">
        <v>150</v>
      </c>
      <c r="O82">
        <f t="shared" si="6"/>
        <v>577</v>
      </c>
      <c r="P82">
        <f t="shared" si="7"/>
        <v>173.5</v>
      </c>
      <c r="V82" s="2">
        <v>0.75</v>
      </c>
      <c r="W82" s="2">
        <v>20</v>
      </c>
      <c r="X82" s="2">
        <v>0.75</v>
      </c>
      <c r="AI82" s="2">
        <v>150</v>
      </c>
      <c r="AJ82" s="2">
        <v>80</v>
      </c>
      <c r="AK82" s="2">
        <v>115</v>
      </c>
      <c r="AL82" s="2">
        <v>150</v>
      </c>
    </row>
    <row r="83" spans="1:38" x14ac:dyDescent="0.25">
      <c r="A83" s="14">
        <v>2.4</v>
      </c>
      <c r="B83" s="2">
        <v>1.4</v>
      </c>
      <c r="C83">
        <f t="shared" si="4"/>
        <v>1604.5</v>
      </c>
      <c r="D83">
        <f t="shared" si="5"/>
        <v>1128</v>
      </c>
      <c r="J83" s="14"/>
      <c r="K83" s="2"/>
      <c r="M83" s="14">
        <v>8.3000000000000007</v>
      </c>
      <c r="N83" s="2">
        <v>150</v>
      </c>
      <c r="O83">
        <f t="shared" si="6"/>
        <v>577</v>
      </c>
      <c r="P83">
        <f t="shared" si="7"/>
        <v>173.5</v>
      </c>
      <c r="V83" s="2">
        <v>3</v>
      </c>
      <c r="W83" s="2">
        <v>20</v>
      </c>
      <c r="X83" s="2">
        <v>0.25</v>
      </c>
      <c r="AI83" s="2">
        <v>150</v>
      </c>
      <c r="AJ83" s="2">
        <v>80</v>
      </c>
      <c r="AK83" s="2">
        <v>115</v>
      </c>
      <c r="AL83" s="2">
        <v>150</v>
      </c>
    </row>
    <row r="84" spans="1:38" x14ac:dyDescent="0.25">
      <c r="A84" s="14">
        <v>2.4</v>
      </c>
      <c r="B84" s="2">
        <v>0.4</v>
      </c>
      <c r="C84">
        <f t="shared" si="4"/>
        <v>1604.5</v>
      </c>
      <c r="D84">
        <f t="shared" si="5"/>
        <v>1551.5</v>
      </c>
      <c r="J84" s="14"/>
      <c r="K84" s="2"/>
      <c r="M84" s="14">
        <v>8.3000000000000007</v>
      </c>
      <c r="N84" s="2">
        <v>160</v>
      </c>
      <c r="O84">
        <f t="shared" si="6"/>
        <v>577</v>
      </c>
      <c r="P84">
        <f t="shared" si="7"/>
        <v>162</v>
      </c>
      <c r="V84" s="2">
        <v>1.4</v>
      </c>
      <c r="W84" s="2">
        <v>20</v>
      </c>
      <c r="X84" s="2">
        <v>0.75</v>
      </c>
      <c r="AI84" s="2">
        <v>150</v>
      </c>
      <c r="AJ84" s="2">
        <v>80</v>
      </c>
      <c r="AK84" s="2">
        <v>120</v>
      </c>
      <c r="AL84" s="2">
        <v>150</v>
      </c>
    </row>
    <row r="85" spans="1:38" x14ac:dyDescent="0.25">
      <c r="A85" s="14">
        <v>2.4</v>
      </c>
      <c r="B85" s="2">
        <v>3</v>
      </c>
      <c r="C85">
        <f t="shared" si="4"/>
        <v>1604.5</v>
      </c>
      <c r="D85">
        <f t="shared" si="5"/>
        <v>671.5</v>
      </c>
      <c r="J85" s="14"/>
      <c r="K85" s="2"/>
      <c r="M85" s="14">
        <v>8.3000000000000007</v>
      </c>
      <c r="N85" s="2">
        <v>160</v>
      </c>
      <c r="O85">
        <f t="shared" si="6"/>
        <v>577</v>
      </c>
      <c r="P85">
        <f t="shared" si="7"/>
        <v>162</v>
      </c>
      <c r="V85" s="2">
        <v>0.4</v>
      </c>
      <c r="W85" s="2">
        <v>18</v>
      </c>
      <c r="X85" s="2">
        <v>0.25</v>
      </c>
      <c r="AI85" s="2">
        <v>160</v>
      </c>
      <c r="AJ85" s="2">
        <v>80</v>
      </c>
      <c r="AK85" s="2">
        <v>120</v>
      </c>
      <c r="AL85" s="2">
        <v>160</v>
      </c>
    </row>
    <row r="86" spans="1:38" x14ac:dyDescent="0.25">
      <c r="A86" s="14">
        <v>2.4</v>
      </c>
      <c r="B86" s="2">
        <v>1</v>
      </c>
      <c r="C86">
        <f t="shared" si="4"/>
        <v>1604.5</v>
      </c>
      <c r="D86">
        <f t="shared" si="5"/>
        <v>1261.5</v>
      </c>
      <c r="J86" s="14"/>
      <c r="K86" s="2"/>
      <c r="M86" s="14">
        <v>8.3000000000000007</v>
      </c>
      <c r="N86" s="2">
        <v>170</v>
      </c>
      <c r="O86">
        <f t="shared" si="6"/>
        <v>577</v>
      </c>
      <c r="P86">
        <f t="shared" si="7"/>
        <v>150</v>
      </c>
      <c r="V86" s="2">
        <v>3</v>
      </c>
      <c r="W86" s="2">
        <v>22</v>
      </c>
      <c r="X86" s="2">
        <v>0.25</v>
      </c>
      <c r="AI86" s="2">
        <v>160</v>
      </c>
      <c r="AJ86" s="2">
        <v>80</v>
      </c>
      <c r="AK86" s="2">
        <v>120</v>
      </c>
      <c r="AL86" s="2">
        <v>160</v>
      </c>
    </row>
    <row r="87" spans="1:38" x14ac:dyDescent="0.25">
      <c r="A87" s="14">
        <v>2.4</v>
      </c>
      <c r="B87" s="2">
        <v>0.5</v>
      </c>
      <c r="C87">
        <f t="shared" si="4"/>
        <v>1604.5</v>
      </c>
      <c r="D87">
        <f t="shared" si="5"/>
        <v>1494</v>
      </c>
      <c r="J87" s="14"/>
      <c r="K87" s="2"/>
      <c r="M87" s="14">
        <v>8.3000000000000007</v>
      </c>
      <c r="N87" s="2">
        <v>170</v>
      </c>
      <c r="O87">
        <f t="shared" si="6"/>
        <v>577</v>
      </c>
      <c r="P87">
        <f t="shared" si="7"/>
        <v>150</v>
      </c>
      <c r="V87" s="2">
        <v>1</v>
      </c>
      <c r="W87" s="2">
        <v>10</v>
      </c>
      <c r="X87" s="2">
        <v>2.5</v>
      </c>
      <c r="AI87" s="2">
        <v>170</v>
      </c>
      <c r="AJ87" s="2">
        <v>80</v>
      </c>
      <c r="AK87" s="2">
        <v>120</v>
      </c>
      <c r="AL87" s="2">
        <v>170</v>
      </c>
    </row>
    <row r="88" spans="1:38" x14ac:dyDescent="0.25">
      <c r="A88" s="14">
        <v>2.4</v>
      </c>
      <c r="B88" s="2">
        <v>1</v>
      </c>
      <c r="C88">
        <f t="shared" si="4"/>
        <v>1604.5</v>
      </c>
      <c r="D88">
        <f t="shared" si="5"/>
        <v>1261.5</v>
      </c>
      <c r="J88" s="14"/>
      <c r="K88" s="2"/>
      <c r="M88" s="14">
        <v>8.3000000000000007</v>
      </c>
      <c r="N88" s="2">
        <v>185</v>
      </c>
      <c r="O88">
        <f t="shared" si="6"/>
        <v>577</v>
      </c>
      <c r="P88">
        <f t="shared" si="7"/>
        <v>135</v>
      </c>
      <c r="V88" s="2">
        <v>0.5</v>
      </c>
      <c r="W88" s="2">
        <v>4</v>
      </c>
      <c r="X88" s="2">
        <v>3.5</v>
      </c>
      <c r="AI88" s="2">
        <v>170</v>
      </c>
      <c r="AJ88" s="2">
        <v>90</v>
      </c>
      <c r="AK88" s="2">
        <v>120</v>
      </c>
      <c r="AL88" s="2">
        <v>170</v>
      </c>
    </row>
    <row r="89" spans="1:38" x14ac:dyDescent="0.25">
      <c r="A89" s="14">
        <v>2.4</v>
      </c>
      <c r="B89" s="2">
        <v>1</v>
      </c>
      <c r="C89">
        <f t="shared" si="4"/>
        <v>1604.5</v>
      </c>
      <c r="D89">
        <f t="shared" si="5"/>
        <v>1261.5</v>
      </c>
      <c r="J89" s="14"/>
      <c r="K89" s="2"/>
      <c r="M89" s="14">
        <v>8.3000000000000007</v>
      </c>
      <c r="N89" s="2">
        <v>185</v>
      </c>
      <c r="O89">
        <f t="shared" si="6"/>
        <v>577</v>
      </c>
      <c r="P89">
        <f t="shared" si="7"/>
        <v>135</v>
      </c>
      <c r="V89" s="2">
        <v>1</v>
      </c>
      <c r="W89" s="2">
        <v>4</v>
      </c>
      <c r="X89" s="2">
        <v>2.5</v>
      </c>
      <c r="AI89" s="2">
        <v>185</v>
      </c>
      <c r="AJ89" s="2">
        <v>90</v>
      </c>
      <c r="AK89" s="2">
        <v>120</v>
      </c>
      <c r="AL89" s="2">
        <v>185</v>
      </c>
    </row>
    <row r="90" spans="1:38" x14ac:dyDescent="0.25">
      <c r="A90" s="14">
        <v>2.4</v>
      </c>
      <c r="B90" s="2">
        <v>1.5</v>
      </c>
      <c r="C90">
        <f t="shared" si="4"/>
        <v>1604.5</v>
      </c>
      <c r="D90">
        <f t="shared" si="5"/>
        <v>1076.5</v>
      </c>
      <c r="J90" s="14"/>
      <c r="K90" s="2"/>
      <c r="M90" s="14">
        <v>8.3000000000000007</v>
      </c>
      <c r="N90" s="2">
        <v>250</v>
      </c>
      <c r="O90">
        <f t="shared" si="6"/>
        <v>577</v>
      </c>
      <c r="P90">
        <f t="shared" si="7"/>
        <v>102.5</v>
      </c>
      <c r="V90" s="2">
        <v>1</v>
      </c>
      <c r="W90" s="2">
        <v>3</v>
      </c>
      <c r="X90" s="2">
        <v>1</v>
      </c>
      <c r="AI90" s="2">
        <v>185</v>
      </c>
      <c r="AJ90" s="2">
        <v>90</v>
      </c>
      <c r="AK90" s="2">
        <v>120</v>
      </c>
      <c r="AL90" s="2">
        <v>185</v>
      </c>
    </row>
    <row r="91" spans="1:38" x14ac:dyDescent="0.25">
      <c r="A91" s="14">
        <v>2.4</v>
      </c>
      <c r="B91" s="2">
        <v>0.75</v>
      </c>
      <c r="C91">
        <f t="shared" si="4"/>
        <v>1604.5</v>
      </c>
      <c r="D91">
        <f t="shared" si="5"/>
        <v>1392.5</v>
      </c>
      <c r="J91" s="14"/>
      <c r="K91" s="2"/>
      <c r="M91" s="14">
        <v>9.4</v>
      </c>
      <c r="N91" s="2">
        <v>160</v>
      </c>
      <c r="O91">
        <f t="shared" si="6"/>
        <v>561.5</v>
      </c>
      <c r="P91">
        <f t="shared" si="7"/>
        <v>162</v>
      </c>
      <c r="V91" s="2">
        <v>1.5</v>
      </c>
      <c r="W91" s="2">
        <v>3</v>
      </c>
      <c r="X91" s="2">
        <v>1.5</v>
      </c>
      <c r="AI91" s="2">
        <v>250</v>
      </c>
      <c r="AJ91" s="2">
        <v>90</v>
      </c>
      <c r="AK91" s="2">
        <v>120</v>
      </c>
      <c r="AL91" s="2">
        <v>250</v>
      </c>
    </row>
    <row r="92" spans="1:38" x14ac:dyDescent="0.25">
      <c r="A92" s="14">
        <v>2.4</v>
      </c>
      <c r="B92" s="2">
        <v>1</v>
      </c>
      <c r="C92">
        <f t="shared" si="4"/>
        <v>1604.5</v>
      </c>
      <c r="D92">
        <f t="shared" si="5"/>
        <v>1261.5</v>
      </c>
      <c r="J92" s="14"/>
      <c r="K92" s="2"/>
      <c r="M92" s="14">
        <v>9.4</v>
      </c>
      <c r="N92" s="2">
        <v>160</v>
      </c>
      <c r="O92">
        <f t="shared" si="6"/>
        <v>561.5</v>
      </c>
      <c r="P92">
        <f t="shared" si="7"/>
        <v>162</v>
      </c>
      <c r="V92" s="2">
        <v>0.75</v>
      </c>
      <c r="W92" s="2">
        <v>3</v>
      </c>
      <c r="X92" s="2">
        <v>1.1000000000000001</v>
      </c>
      <c r="AI92" s="2">
        <v>160</v>
      </c>
      <c r="AJ92" s="2">
        <v>100</v>
      </c>
      <c r="AK92" s="2">
        <v>120</v>
      </c>
      <c r="AL92" s="2">
        <v>160</v>
      </c>
    </row>
    <row r="93" spans="1:38" x14ac:dyDescent="0.25">
      <c r="A93" s="14">
        <v>2.4</v>
      </c>
      <c r="B93" s="2">
        <v>3</v>
      </c>
      <c r="C93">
        <f t="shared" si="4"/>
        <v>1604.5</v>
      </c>
      <c r="D93">
        <f t="shared" si="5"/>
        <v>671.5</v>
      </c>
      <c r="J93" s="14"/>
      <c r="K93" s="2"/>
      <c r="M93" s="14">
        <v>10.9</v>
      </c>
      <c r="N93" s="2">
        <v>15</v>
      </c>
      <c r="O93">
        <f t="shared" si="6"/>
        <v>536</v>
      </c>
      <c r="P93">
        <f t="shared" si="7"/>
        <v>531</v>
      </c>
      <c r="V93" s="2">
        <v>1</v>
      </c>
      <c r="W93" s="2">
        <v>3</v>
      </c>
      <c r="X93" s="2">
        <v>0.9</v>
      </c>
      <c r="AI93" s="2">
        <v>160</v>
      </c>
      <c r="AJ93" s="2">
        <v>100</v>
      </c>
      <c r="AK93" s="2">
        <v>120</v>
      </c>
      <c r="AL93" s="2">
        <v>160</v>
      </c>
    </row>
    <row r="94" spans="1:38" x14ac:dyDescent="0.25">
      <c r="A94" s="14">
        <v>2.4</v>
      </c>
      <c r="B94" s="2">
        <v>2</v>
      </c>
      <c r="C94">
        <f t="shared" si="4"/>
        <v>1604.5</v>
      </c>
      <c r="D94">
        <f t="shared" si="5"/>
        <v>904.5</v>
      </c>
      <c r="J94" s="14"/>
      <c r="K94" s="2"/>
      <c r="M94" s="14">
        <v>10.9</v>
      </c>
      <c r="N94" s="2">
        <v>15</v>
      </c>
      <c r="O94">
        <f t="shared" si="6"/>
        <v>536</v>
      </c>
      <c r="P94">
        <f t="shared" si="7"/>
        <v>531</v>
      </c>
      <c r="V94" s="2">
        <v>3</v>
      </c>
      <c r="W94" s="2">
        <v>5</v>
      </c>
      <c r="X94" s="2">
        <v>1.5</v>
      </c>
      <c r="AJ94" s="2">
        <v>100</v>
      </c>
      <c r="AK94" s="2">
        <v>130</v>
      </c>
    </row>
    <row r="95" spans="1:38" x14ac:dyDescent="0.25">
      <c r="A95" s="14">
        <v>2.4</v>
      </c>
      <c r="B95" s="2">
        <v>3</v>
      </c>
      <c r="C95">
        <f t="shared" si="4"/>
        <v>1604.5</v>
      </c>
      <c r="D95">
        <f t="shared" si="5"/>
        <v>671.5</v>
      </c>
      <c r="J95" s="14"/>
      <c r="K95" s="2"/>
      <c r="M95" s="14">
        <v>10.9</v>
      </c>
      <c r="N95" s="2">
        <v>22</v>
      </c>
      <c r="O95">
        <f t="shared" si="6"/>
        <v>536</v>
      </c>
      <c r="P95">
        <f t="shared" si="7"/>
        <v>507</v>
      </c>
      <c r="V95" s="2">
        <v>2</v>
      </c>
      <c r="W95" s="2">
        <v>0.75</v>
      </c>
      <c r="X95" s="2">
        <v>1</v>
      </c>
      <c r="AJ95" s="2">
        <v>100</v>
      </c>
      <c r="AK95" s="2">
        <v>130</v>
      </c>
    </row>
    <row r="96" spans="1:38" x14ac:dyDescent="0.25">
      <c r="A96" s="14">
        <v>2.4</v>
      </c>
      <c r="B96" s="2">
        <v>2.4</v>
      </c>
      <c r="C96">
        <f t="shared" si="4"/>
        <v>1604.5</v>
      </c>
      <c r="D96">
        <f t="shared" si="5"/>
        <v>805.5</v>
      </c>
      <c r="J96" s="14"/>
      <c r="K96" s="2"/>
      <c r="M96" s="14">
        <v>10.9</v>
      </c>
      <c r="N96" s="2">
        <v>25</v>
      </c>
      <c r="O96">
        <f t="shared" si="6"/>
        <v>536</v>
      </c>
      <c r="P96">
        <f t="shared" si="7"/>
        <v>497</v>
      </c>
      <c r="V96" s="2">
        <v>3</v>
      </c>
      <c r="W96" s="2">
        <v>1.5</v>
      </c>
      <c r="X96" s="2">
        <v>3</v>
      </c>
      <c r="AJ96" s="2">
        <v>100</v>
      </c>
      <c r="AK96" s="2">
        <v>130</v>
      </c>
    </row>
    <row r="97" spans="1:37" x14ac:dyDescent="0.25">
      <c r="A97" s="14">
        <v>2.4</v>
      </c>
      <c r="B97" s="2">
        <v>2.4</v>
      </c>
      <c r="C97">
        <f t="shared" si="4"/>
        <v>1604.5</v>
      </c>
      <c r="D97">
        <f t="shared" si="5"/>
        <v>805.5</v>
      </c>
      <c r="J97" s="14"/>
      <c r="K97" s="2"/>
      <c r="M97" s="14">
        <v>10.9</v>
      </c>
      <c r="N97" s="2">
        <v>25</v>
      </c>
      <c r="O97">
        <f t="shared" si="6"/>
        <v>536</v>
      </c>
      <c r="P97">
        <f t="shared" si="7"/>
        <v>497</v>
      </c>
      <c r="V97" s="2">
        <v>2.4</v>
      </c>
      <c r="W97" s="2">
        <v>1.25</v>
      </c>
      <c r="X97" s="2">
        <v>0.75</v>
      </c>
      <c r="AJ97" s="2">
        <v>100</v>
      </c>
      <c r="AK97" s="2">
        <v>130</v>
      </c>
    </row>
    <row r="98" spans="1:37" x14ac:dyDescent="0.25">
      <c r="A98" s="14">
        <v>2.4</v>
      </c>
      <c r="B98" s="2">
        <v>1.6</v>
      </c>
      <c r="C98">
        <f t="shared" si="4"/>
        <v>1604.5</v>
      </c>
      <c r="D98">
        <f t="shared" si="5"/>
        <v>1022.5</v>
      </c>
      <c r="J98" s="14"/>
      <c r="K98" s="2"/>
      <c r="M98" s="14">
        <v>10.9</v>
      </c>
      <c r="N98" s="2">
        <v>28</v>
      </c>
      <c r="O98">
        <f t="shared" si="6"/>
        <v>536</v>
      </c>
      <c r="P98">
        <f t="shared" si="7"/>
        <v>478</v>
      </c>
      <c r="V98" s="2">
        <v>2.4</v>
      </c>
      <c r="W98" s="2">
        <v>1.5</v>
      </c>
      <c r="X98" s="2">
        <v>0.75</v>
      </c>
      <c r="AJ98" s="2">
        <v>100</v>
      </c>
      <c r="AK98" s="2">
        <v>135</v>
      </c>
    </row>
    <row r="99" spans="1:37" x14ac:dyDescent="0.25">
      <c r="A99" s="14">
        <v>2.4</v>
      </c>
      <c r="B99" s="2">
        <v>2</v>
      </c>
      <c r="C99">
        <f t="shared" si="4"/>
        <v>1604.5</v>
      </c>
      <c r="D99">
        <f t="shared" si="5"/>
        <v>904.5</v>
      </c>
      <c r="J99" s="14"/>
      <c r="K99" s="2"/>
      <c r="M99" s="14">
        <v>10.9</v>
      </c>
      <c r="N99" s="2">
        <v>30</v>
      </c>
      <c r="O99">
        <f t="shared" si="6"/>
        <v>536</v>
      </c>
      <c r="P99">
        <f t="shared" si="7"/>
        <v>468.5</v>
      </c>
      <c r="V99" s="2">
        <v>1.6</v>
      </c>
      <c r="W99" s="2">
        <v>1.75</v>
      </c>
      <c r="X99" s="2">
        <v>0.15</v>
      </c>
      <c r="AJ99" s="2">
        <v>100</v>
      </c>
      <c r="AK99" s="2">
        <v>135</v>
      </c>
    </row>
    <row r="100" spans="1:37" x14ac:dyDescent="0.25">
      <c r="A100" s="14">
        <v>2.4</v>
      </c>
      <c r="B100" s="2">
        <v>2</v>
      </c>
      <c r="C100">
        <f t="shared" si="4"/>
        <v>1604.5</v>
      </c>
      <c r="D100">
        <f t="shared" si="5"/>
        <v>904.5</v>
      </c>
      <c r="J100" s="14"/>
      <c r="K100" s="2"/>
      <c r="M100" s="14">
        <v>10.9</v>
      </c>
      <c r="N100" s="2">
        <v>30</v>
      </c>
      <c r="O100">
        <f t="shared" si="6"/>
        <v>536</v>
      </c>
      <c r="P100">
        <f t="shared" si="7"/>
        <v>468.5</v>
      </c>
      <c r="V100" s="2">
        <v>2</v>
      </c>
      <c r="W100" s="2">
        <v>1.5</v>
      </c>
      <c r="X100" s="2">
        <v>0.25</v>
      </c>
      <c r="AJ100" s="2">
        <v>100</v>
      </c>
      <c r="AK100" s="2">
        <v>135</v>
      </c>
    </row>
    <row r="101" spans="1:37" x14ac:dyDescent="0.25">
      <c r="A101" s="14">
        <v>2.6</v>
      </c>
      <c r="B101" s="2">
        <v>0.7</v>
      </c>
      <c r="C101">
        <f t="shared" si="4"/>
        <v>1562</v>
      </c>
      <c r="D101">
        <f t="shared" si="5"/>
        <v>1419.5</v>
      </c>
      <c r="J101" s="14"/>
      <c r="K101" s="2"/>
      <c r="M101" s="14">
        <v>10.9</v>
      </c>
      <c r="N101" s="2">
        <v>30</v>
      </c>
      <c r="O101">
        <f t="shared" si="6"/>
        <v>536</v>
      </c>
      <c r="P101">
        <f t="shared" si="7"/>
        <v>468.5</v>
      </c>
      <c r="V101" s="2">
        <v>2</v>
      </c>
      <c r="W101" s="2">
        <v>1.75</v>
      </c>
      <c r="X101" s="2">
        <v>0.15</v>
      </c>
      <c r="AJ101" s="2">
        <v>100</v>
      </c>
      <c r="AK101" s="2">
        <v>140</v>
      </c>
    </row>
    <row r="102" spans="1:37" x14ac:dyDescent="0.25">
      <c r="A102" s="14">
        <v>2.6</v>
      </c>
      <c r="B102" s="2">
        <v>0.35</v>
      </c>
      <c r="C102">
        <f t="shared" si="4"/>
        <v>1562</v>
      </c>
      <c r="D102">
        <f t="shared" si="5"/>
        <v>1566.5</v>
      </c>
      <c r="J102" s="14"/>
      <c r="K102" s="2"/>
      <c r="M102" s="14">
        <v>10.9</v>
      </c>
      <c r="N102" s="2">
        <v>35</v>
      </c>
      <c r="O102">
        <f t="shared" si="6"/>
        <v>536</v>
      </c>
      <c r="P102">
        <f t="shared" si="7"/>
        <v>455</v>
      </c>
      <c r="V102" s="2">
        <v>0.7</v>
      </c>
      <c r="W102" s="2">
        <v>2</v>
      </c>
      <c r="X102" s="2">
        <v>0.4</v>
      </c>
      <c r="AJ102" s="2">
        <v>100</v>
      </c>
      <c r="AK102" s="2">
        <v>140</v>
      </c>
    </row>
    <row r="103" spans="1:37" x14ac:dyDescent="0.25">
      <c r="A103" s="14">
        <v>2.6</v>
      </c>
      <c r="B103" s="2">
        <v>1</v>
      </c>
      <c r="C103">
        <f t="shared" si="4"/>
        <v>1562</v>
      </c>
      <c r="D103">
        <f t="shared" si="5"/>
        <v>1261.5</v>
      </c>
      <c r="J103" s="14"/>
      <c r="K103" s="2"/>
      <c r="M103" s="14">
        <v>10.9</v>
      </c>
      <c r="N103" s="2">
        <v>35</v>
      </c>
      <c r="O103">
        <f t="shared" si="6"/>
        <v>536</v>
      </c>
      <c r="P103">
        <f t="shared" si="7"/>
        <v>455</v>
      </c>
      <c r="V103" s="2">
        <v>0.35</v>
      </c>
      <c r="W103" s="2">
        <v>1.5</v>
      </c>
      <c r="X103" s="2">
        <v>0.5</v>
      </c>
      <c r="AJ103" s="2">
        <v>100</v>
      </c>
      <c r="AK103" s="2">
        <v>140</v>
      </c>
    </row>
    <row r="104" spans="1:37" x14ac:dyDescent="0.25">
      <c r="A104" s="14">
        <v>2.6</v>
      </c>
      <c r="B104" s="2">
        <v>0.8</v>
      </c>
      <c r="C104">
        <f t="shared" si="4"/>
        <v>1562</v>
      </c>
      <c r="D104">
        <f t="shared" si="5"/>
        <v>1361.5</v>
      </c>
      <c r="J104" s="14"/>
      <c r="K104" s="2"/>
      <c r="M104" s="14">
        <v>10.9</v>
      </c>
      <c r="N104" s="2">
        <v>35</v>
      </c>
      <c r="O104">
        <f t="shared" si="6"/>
        <v>536</v>
      </c>
      <c r="P104">
        <f t="shared" si="7"/>
        <v>455</v>
      </c>
      <c r="V104" s="2">
        <v>1</v>
      </c>
      <c r="W104" s="2">
        <v>8</v>
      </c>
      <c r="X104" s="2">
        <v>0.5</v>
      </c>
      <c r="AJ104" s="2">
        <v>100</v>
      </c>
      <c r="AK104" s="2">
        <v>140</v>
      </c>
    </row>
    <row r="105" spans="1:37" x14ac:dyDescent="0.25">
      <c r="A105" s="14">
        <v>2.6</v>
      </c>
      <c r="B105" s="2">
        <v>0.3</v>
      </c>
      <c r="C105">
        <f t="shared" si="4"/>
        <v>1562</v>
      </c>
      <c r="D105">
        <f t="shared" si="5"/>
        <v>1580</v>
      </c>
      <c r="J105" s="14"/>
      <c r="K105" s="2"/>
      <c r="M105" s="14">
        <v>10.9</v>
      </c>
      <c r="N105" s="2">
        <v>40</v>
      </c>
      <c r="O105">
        <f t="shared" si="6"/>
        <v>536</v>
      </c>
      <c r="P105">
        <f t="shared" si="7"/>
        <v>434</v>
      </c>
      <c r="V105" s="2">
        <v>0.8</v>
      </c>
      <c r="W105" s="2">
        <v>1</v>
      </c>
      <c r="X105" s="2">
        <v>0.75</v>
      </c>
      <c r="AJ105" s="2">
        <v>110</v>
      </c>
      <c r="AK105" s="2">
        <v>140</v>
      </c>
    </row>
    <row r="106" spans="1:37" x14ac:dyDescent="0.25">
      <c r="A106" s="14">
        <v>2.6</v>
      </c>
      <c r="B106" s="2">
        <v>0.3</v>
      </c>
      <c r="C106">
        <f t="shared" si="4"/>
        <v>1562</v>
      </c>
      <c r="D106">
        <f t="shared" si="5"/>
        <v>1580</v>
      </c>
      <c r="J106" s="14"/>
      <c r="K106" s="2"/>
      <c r="M106" s="14">
        <v>10.9</v>
      </c>
      <c r="N106" s="2">
        <v>40</v>
      </c>
      <c r="O106">
        <f t="shared" si="6"/>
        <v>536</v>
      </c>
      <c r="P106">
        <f t="shared" si="7"/>
        <v>434</v>
      </c>
      <c r="V106" s="2">
        <v>0.3</v>
      </c>
      <c r="W106" s="2">
        <v>2.5</v>
      </c>
      <c r="X106" s="2">
        <v>0.15</v>
      </c>
      <c r="AJ106" s="2">
        <v>120</v>
      </c>
      <c r="AK106" s="2">
        <v>140</v>
      </c>
    </row>
    <row r="107" spans="1:37" x14ac:dyDescent="0.25">
      <c r="A107" s="14">
        <v>2.6</v>
      </c>
      <c r="B107" s="2">
        <v>0.5</v>
      </c>
      <c r="C107">
        <f t="shared" si="4"/>
        <v>1562</v>
      </c>
      <c r="D107">
        <f t="shared" si="5"/>
        <v>1494</v>
      </c>
      <c r="J107" s="14"/>
      <c r="K107" s="2"/>
      <c r="M107" s="14">
        <v>10.9</v>
      </c>
      <c r="N107" s="2">
        <v>40</v>
      </c>
      <c r="O107">
        <f t="shared" si="6"/>
        <v>536</v>
      </c>
      <c r="P107">
        <f t="shared" si="7"/>
        <v>434</v>
      </c>
      <c r="V107" s="2">
        <v>0.3</v>
      </c>
      <c r="W107" s="2">
        <v>1</v>
      </c>
      <c r="X107" s="2">
        <v>2</v>
      </c>
      <c r="AJ107" s="2">
        <v>120</v>
      </c>
      <c r="AK107" s="2">
        <v>145</v>
      </c>
    </row>
    <row r="108" spans="1:37" x14ac:dyDescent="0.25">
      <c r="A108" s="14">
        <v>2.7</v>
      </c>
      <c r="B108" s="2">
        <v>0.4</v>
      </c>
      <c r="C108">
        <f t="shared" si="4"/>
        <v>1548.5</v>
      </c>
      <c r="D108">
        <f t="shared" si="5"/>
        <v>1551.5</v>
      </c>
      <c r="J108" s="14"/>
      <c r="K108" s="2"/>
      <c r="M108" s="14">
        <v>10.9</v>
      </c>
      <c r="N108" s="2">
        <v>40</v>
      </c>
      <c r="O108">
        <f t="shared" si="6"/>
        <v>536</v>
      </c>
      <c r="P108">
        <f t="shared" si="7"/>
        <v>434</v>
      </c>
      <c r="V108" s="2">
        <v>0.5</v>
      </c>
      <c r="W108" s="2">
        <v>2.5</v>
      </c>
      <c r="X108" s="2">
        <v>1.2</v>
      </c>
      <c r="AJ108" s="2">
        <v>120</v>
      </c>
      <c r="AK108" s="2">
        <v>150</v>
      </c>
    </row>
    <row r="109" spans="1:37" x14ac:dyDescent="0.25">
      <c r="A109" s="14">
        <v>2.7</v>
      </c>
      <c r="B109" s="2">
        <v>0.6</v>
      </c>
      <c r="C109">
        <f t="shared" si="4"/>
        <v>1548.5</v>
      </c>
      <c r="D109">
        <f t="shared" si="5"/>
        <v>1437.5</v>
      </c>
      <c r="J109" s="14"/>
      <c r="K109" s="2"/>
      <c r="M109" s="14">
        <v>10.9</v>
      </c>
      <c r="N109" s="2">
        <v>40</v>
      </c>
      <c r="O109">
        <f t="shared" si="6"/>
        <v>536</v>
      </c>
      <c r="P109">
        <f t="shared" si="7"/>
        <v>434</v>
      </c>
      <c r="V109" s="2">
        <v>0.4</v>
      </c>
      <c r="W109" s="2">
        <v>2</v>
      </c>
      <c r="X109" s="2">
        <v>0.8</v>
      </c>
      <c r="AJ109" s="2">
        <v>130</v>
      </c>
      <c r="AK109" s="2">
        <v>150</v>
      </c>
    </row>
    <row r="110" spans="1:37" x14ac:dyDescent="0.25">
      <c r="A110" s="14">
        <v>2.7</v>
      </c>
      <c r="B110" s="2">
        <v>3.5</v>
      </c>
      <c r="C110">
        <f t="shared" si="4"/>
        <v>1548.5</v>
      </c>
      <c r="D110">
        <f t="shared" si="5"/>
        <v>596.5</v>
      </c>
      <c r="J110" s="14"/>
      <c r="K110" s="2"/>
      <c r="M110" s="14">
        <v>10.9</v>
      </c>
      <c r="N110" s="2">
        <v>45</v>
      </c>
      <c r="O110">
        <f t="shared" si="6"/>
        <v>536</v>
      </c>
      <c r="P110">
        <f t="shared" si="7"/>
        <v>411</v>
      </c>
      <c r="V110" s="2">
        <v>0.6</v>
      </c>
      <c r="W110" s="2">
        <v>2</v>
      </c>
      <c r="X110" s="2">
        <v>1.2</v>
      </c>
      <c r="AJ110" s="2">
        <v>160</v>
      </c>
      <c r="AK110" s="2">
        <v>150</v>
      </c>
    </row>
    <row r="111" spans="1:37" x14ac:dyDescent="0.25">
      <c r="A111" s="14">
        <v>2.7</v>
      </c>
      <c r="B111" s="2">
        <v>0.5</v>
      </c>
      <c r="C111">
        <f t="shared" si="4"/>
        <v>1548.5</v>
      </c>
      <c r="D111">
        <f t="shared" si="5"/>
        <v>1494</v>
      </c>
      <c r="J111" s="14"/>
      <c r="K111" s="2"/>
      <c r="M111" s="14">
        <v>10.9</v>
      </c>
      <c r="N111" s="2">
        <v>45</v>
      </c>
      <c r="O111">
        <f t="shared" si="6"/>
        <v>536</v>
      </c>
      <c r="P111">
        <f t="shared" si="7"/>
        <v>411</v>
      </c>
      <c r="V111" s="2">
        <v>3.5</v>
      </c>
      <c r="W111" s="2">
        <v>1.5</v>
      </c>
      <c r="X111" s="2">
        <v>2.7</v>
      </c>
      <c r="AJ111" s="2">
        <v>160</v>
      </c>
      <c r="AK111" s="2">
        <v>160</v>
      </c>
    </row>
    <row r="112" spans="1:37" x14ac:dyDescent="0.25">
      <c r="A112" s="14">
        <v>2.7</v>
      </c>
      <c r="B112" s="2">
        <v>3</v>
      </c>
      <c r="C112">
        <f t="shared" si="4"/>
        <v>1548.5</v>
      </c>
      <c r="D112">
        <f t="shared" si="5"/>
        <v>671.5</v>
      </c>
      <c r="J112" s="14"/>
      <c r="K112" s="2"/>
      <c r="M112" s="14">
        <v>10.9</v>
      </c>
      <c r="N112" s="2">
        <v>47</v>
      </c>
      <c r="O112">
        <f t="shared" si="6"/>
        <v>536</v>
      </c>
      <c r="P112">
        <f t="shared" si="7"/>
        <v>408</v>
      </c>
      <c r="V112" s="2">
        <v>0.5</v>
      </c>
      <c r="W112" s="2">
        <v>1.5</v>
      </c>
      <c r="X112" s="2">
        <v>2</v>
      </c>
      <c r="AJ112" s="2">
        <v>160</v>
      </c>
      <c r="AK112" s="2">
        <v>160</v>
      </c>
    </row>
    <row r="113" spans="1:37" x14ac:dyDescent="0.25">
      <c r="A113" s="14">
        <v>2.7</v>
      </c>
      <c r="B113" s="2">
        <v>0.75</v>
      </c>
      <c r="C113">
        <f t="shared" si="4"/>
        <v>1548.5</v>
      </c>
      <c r="D113">
        <f t="shared" si="5"/>
        <v>1392.5</v>
      </c>
      <c r="J113" s="14"/>
      <c r="K113" s="2"/>
      <c r="M113" s="14">
        <v>10.9</v>
      </c>
      <c r="N113" s="2">
        <v>50</v>
      </c>
      <c r="O113">
        <f t="shared" si="6"/>
        <v>536</v>
      </c>
      <c r="P113">
        <f t="shared" si="7"/>
        <v>395</v>
      </c>
      <c r="V113" s="2">
        <v>3</v>
      </c>
      <c r="W113" s="2">
        <v>2</v>
      </c>
      <c r="X113" s="2">
        <v>2.5</v>
      </c>
      <c r="AJ113" s="2">
        <v>160</v>
      </c>
      <c r="AK113" s="2">
        <v>170</v>
      </c>
    </row>
    <row r="114" spans="1:37" x14ac:dyDescent="0.25">
      <c r="A114" s="14">
        <v>2.7</v>
      </c>
      <c r="B114" s="2">
        <v>1.25</v>
      </c>
      <c r="C114">
        <f t="shared" si="4"/>
        <v>1548.5</v>
      </c>
      <c r="D114">
        <f t="shared" si="5"/>
        <v>1141.5</v>
      </c>
      <c r="J114" s="14"/>
      <c r="K114" s="2"/>
      <c r="M114" s="14">
        <v>10.9</v>
      </c>
      <c r="N114" s="2">
        <v>50</v>
      </c>
      <c r="O114">
        <f t="shared" si="6"/>
        <v>536</v>
      </c>
      <c r="P114">
        <f t="shared" si="7"/>
        <v>395</v>
      </c>
      <c r="V114" s="2">
        <v>0.75</v>
      </c>
      <c r="W114" s="2">
        <v>1</v>
      </c>
      <c r="X114" s="2">
        <v>5</v>
      </c>
      <c r="AJ114" s="2">
        <v>160</v>
      </c>
      <c r="AK114" s="2">
        <v>170</v>
      </c>
    </row>
    <row r="115" spans="1:37" x14ac:dyDescent="0.25">
      <c r="A115" s="14">
        <v>2.7</v>
      </c>
      <c r="B115" s="2">
        <v>0.5</v>
      </c>
      <c r="C115">
        <f t="shared" si="4"/>
        <v>1548.5</v>
      </c>
      <c r="D115">
        <f t="shared" si="5"/>
        <v>1494</v>
      </c>
      <c r="J115" s="14"/>
      <c r="K115" s="2"/>
      <c r="M115" s="14">
        <v>10.9</v>
      </c>
      <c r="N115" s="2">
        <v>50</v>
      </c>
      <c r="O115">
        <f t="shared" si="6"/>
        <v>536</v>
      </c>
      <c r="P115">
        <f t="shared" si="7"/>
        <v>395</v>
      </c>
      <c r="V115" s="2">
        <v>1.25</v>
      </c>
      <c r="W115" s="2">
        <v>2.5</v>
      </c>
      <c r="X115" s="2">
        <v>0.25</v>
      </c>
      <c r="AJ115" s="2">
        <v>160</v>
      </c>
      <c r="AK115" s="2">
        <v>185</v>
      </c>
    </row>
    <row r="116" spans="1:37" x14ac:dyDescent="0.25">
      <c r="A116" s="14">
        <v>2.7</v>
      </c>
      <c r="B116" s="2">
        <v>1.6</v>
      </c>
      <c r="C116">
        <f t="shared" si="4"/>
        <v>1548.5</v>
      </c>
      <c r="D116">
        <f t="shared" si="5"/>
        <v>1022.5</v>
      </c>
      <c r="J116" s="14"/>
      <c r="K116" s="2"/>
      <c r="M116" s="14">
        <v>10.9</v>
      </c>
      <c r="N116" s="2">
        <v>50</v>
      </c>
      <c r="O116">
        <f t="shared" si="6"/>
        <v>536</v>
      </c>
      <c r="P116">
        <f t="shared" si="7"/>
        <v>395</v>
      </c>
      <c r="V116" s="2">
        <v>0.5</v>
      </c>
      <c r="W116" s="2">
        <v>0.25</v>
      </c>
      <c r="X116" s="2">
        <v>0.3</v>
      </c>
      <c r="AJ116" s="2">
        <v>160</v>
      </c>
      <c r="AK116" s="2">
        <v>190</v>
      </c>
    </row>
    <row r="117" spans="1:37" x14ac:dyDescent="0.25">
      <c r="A117" s="14">
        <v>2.7</v>
      </c>
      <c r="B117" s="2">
        <v>1.2</v>
      </c>
      <c r="C117">
        <f t="shared" si="4"/>
        <v>1548.5</v>
      </c>
      <c r="D117">
        <f t="shared" si="5"/>
        <v>1161</v>
      </c>
      <c r="J117" s="14"/>
      <c r="K117" s="2"/>
      <c r="M117" s="14">
        <v>10.9</v>
      </c>
      <c r="N117" s="2">
        <v>50</v>
      </c>
      <c r="O117">
        <f t="shared" si="6"/>
        <v>536</v>
      </c>
      <c r="P117">
        <f t="shared" si="7"/>
        <v>395</v>
      </c>
      <c r="V117" s="2">
        <v>1.6</v>
      </c>
      <c r="W117" s="2">
        <v>2.5</v>
      </c>
      <c r="X117" s="2">
        <v>45</v>
      </c>
      <c r="AJ117" s="2">
        <v>160</v>
      </c>
      <c r="AK117" s="2">
        <v>190</v>
      </c>
    </row>
    <row r="118" spans="1:37" x14ac:dyDescent="0.25">
      <c r="A118" s="14">
        <v>2.7</v>
      </c>
      <c r="B118" s="2">
        <v>0.75</v>
      </c>
      <c r="C118">
        <f t="shared" si="4"/>
        <v>1548.5</v>
      </c>
      <c r="D118">
        <f t="shared" si="5"/>
        <v>1392.5</v>
      </c>
      <c r="J118" s="14"/>
      <c r="K118" s="2"/>
      <c r="M118" s="14">
        <v>10.9</v>
      </c>
      <c r="N118" s="2">
        <v>50</v>
      </c>
      <c r="O118">
        <f t="shared" si="6"/>
        <v>536</v>
      </c>
      <c r="P118">
        <f t="shared" si="7"/>
        <v>395</v>
      </c>
      <c r="V118" s="2">
        <v>1.2</v>
      </c>
      <c r="W118" s="2">
        <v>2.5</v>
      </c>
      <c r="X118" s="2">
        <v>22</v>
      </c>
      <c r="AJ118" s="2">
        <v>210</v>
      </c>
      <c r="AK118" s="2">
        <v>190</v>
      </c>
    </row>
    <row r="119" spans="1:37" x14ac:dyDescent="0.25">
      <c r="A119" s="14">
        <v>2.7</v>
      </c>
      <c r="B119" s="2">
        <v>0.75</v>
      </c>
      <c r="C119">
        <f t="shared" si="4"/>
        <v>1548.5</v>
      </c>
      <c r="D119">
        <f t="shared" si="5"/>
        <v>1392.5</v>
      </c>
      <c r="J119" s="14"/>
      <c r="K119" s="2"/>
      <c r="M119" s="14">
        <v>10.9</v>
      </c>
      <c r="N119" s="2">
        <v>55</v>
      </c>
      <c r="O119">
        <f t="shared" si="6"/>
        <v>536</v>
      </c>
      <c r="P119">
        <f t="shared" si="7"/>
        <v>378</v>
      </c>
      <c r="V119" s="2">
        <v>0.75</v>
      </c>
      <c r="W119" s="2">
        <v>1.5</v>
      </c>
      <c r="X119" s="2">
        <v>16</v>
      </c>
      <c r="AJ119" s="2">
        <v>230</v>
      </c>
      <c r="AK119" s="2">
        <v>190</v>
      </c>
    </row>
    <row r="120" spans="1:37" x14ac:dyDescent="0.25">
      <c r="A120" s="14">
        <v>2.7</v>
      </c>
      <c r="B120" s="2">
        <v>1.75</v>
      </c>
      <c r="C120">
        <f t="shared" si="4"/>
        <v>1548.5</v>
      </c>
      <c r="D120">
        <f t="shared" si="5"/>
        <v>1009.5</v>
      </c>
      <c r="J120" s="14"/>
      <c r="K120" s="2"/>
      <c r="M120" s="14">
        <v>10.9</v>
      </c>
      <c r="N120" s="2">
        <v>55</v>
      </c>
      <c r="O120">
        <f t="shared" si="6"/>
        <v>536</v>
      </c>
      <c r="P120">
        <f t="shared" si="7"/>
        <v>378</v>
      </c>
      <c r="V120" s="2">
        <v>0.75</v>
      </c>
      <c r="W120" s="2">
        <v>1</v>
      </c>
      <c r="X120" s="2">
        <v>25</v>
      </c>
      <c r="AJ120" s="2">
        <v>240</v>
      </c>
      <c r="AK120" s="2">
        <v>190</v>
      </c>
    </row>
    <row r="121" spans="1:37" x14ac:dyDescent="0.25">
      <c r="A121" s="14">
        <v>2.7</v>
      </c>
      <c r="B121" s="2">
        <v>0.25</v>
      </c>
      <c r="C121">
        <f t="shared" si="4"/>
        <v>1548.5</v>
      </c>
      <c r="D121">
        <f t="shared" si="5"/>
        <v>1615</v>
      </c>
      <c r="J121" s="14"/>
      <c r="K121" s="2"/>
      <c r="M121" s="14">
        <v>10.9</v>
      </c>
      <c r="N121" s="2">
        <v>55</v>
      </c>
      <c r="O121">
        <f t="shared" si="6"/>
        <v>536</v>
      </c>
      <c r="P121">
        <f t="shared" si="7"/>
        <v>378</v>
      </c>
      <c r="V121" s="2">
        <v>1.75</v>
      </c>
      <c r="W121" s="2">
        <v>1.5</v>
      </c>
      <c r="X121" s="2">
        <v>27.5</v>
      </c>
      <c r="AJ121" s="2">
        <v>260</v>
      </c>
      <c r="AK121" s="2">
        <v>200</v>
      </c>
    </row>
    <row r="122" spans="1:37" x14ac:dyDescent="0.25">
      <c r="A122" s="14">
        <v>2.7</v>
      </c>
      <c r="B122" s="2">
        <v>1</v>
      </c>
      <c r="C122">
        <f t="shared" si="4"/>
        <v>1548.5</v>
      </c>
      <c r="D122">
        <f t="shared" si="5"/>
        <v>1261.5</v>
      </c>
      <c r="J122" s="14"/>
      <c r="K122" s="2"/>
      <c r="M122" s="14">
        <v>10.9</v>
      </c>
      <c r="N122" s="2">
        <v>55</v>
      </c>
      <c r="O122">
        <f t="shared" si="6"/>
        <v>536</v>
      </c>
      <c r="P122">
        <f t="shared" si="7"/>
        <v>378</v>
      </c>
      <c r="V122" s="2">
        <v>0.25</v>
      </c>
      <c r="W122" s="2">
        <v>2</v>
      </c>
      <c r="X122" s="2">
        <v>30</v>
      </c>
      <c r="AJ122" s="2">
        <v>280</v>
      </c>
      <c r="AK122" s="2">
        <v>200</v>
      </c>
    </row>
    <row r="123" spans="1:37" x14ac:dyDescent="0.25">
      <c r="A123" s="14">
        <v>2.7</v>
      </c>
      <c r="B123" s="2">
        <v>0.25</v>
      </c>
      <c r="C123">
        <f t="shared" si="4"/>
        <v>1548.5</v>
      </c>
      <c r="D123">
        <f t="shared" si="5"/>
        <v>1615</v>
      </c>
      <c r="J123" s="14"/>
      <c r="K123" s="2"/>
      <c r="M123" s="14">
        <v>10.9</v>
      </c>
      <c r="N123" s="2">
        <v>55</v>
      </c>
      <c r="O123">
        <f t="shared" si="6"/>
        <v>536</v>
      </c>
      <c r="P123">
        <f t="shared" si="7"/>
        <v>378</v>
      </c>
      <c r="V123" s="2">
        <v>1</v>
      </c>
      <c r="W123" s="2">
        <v>1</v>
      </c>
      <c r="X123" s="2">
        <v>12.5</v>
      </c>
      <c r="AJ123" s="2">
        <v>15</v>
      </c>
      <c r="AK123" s="2">
        <v>200</v>
      </c>
    </row>
    <row r="124" spans="1:37" x14ac:dyDescent="0.25">
      <c r="A124" s="14">
        <v>2.7</v>
      </c>
      <c r="B124" s="2">
        <v>3</v>
      </c>
      <c r="C124">
        <f t="shared" si="4"/>
        <v>1548.5</v>
      </c>
      <c r="D124">
        <f t="shared" si="5"/>
        <v>671.5</v>
      </c>
      <c r="J124" s="14"/>
      <c r="K124" s="2"/>
      <c r="M124" s="14">
        <v>10.9</v>
      </c>
      <c r="N124" s="2">
        <v>55</v>
      </c>
      <c r="O124">
        <f t="shared" si="6"/>
        <v>536</v>
      </c>
      <c r="P124">
        <f t="shared" si="7"/>
        <v>378</v>
      </c>
      <c r="V124" s="2">
        <v>0.25</v>
      </c>
      <c r="W124" s="2">
        <v>2</v>
      </c>
      <c r="X124" s="2">
        <v>12.5</v>
      </c>
      <c r="AJ124" s="2">
        <v>15</v>
      </c>
      <c r="AK124" s="2">
        <v>200</v>
      </c>
    </row>
    <row r="125" spans="1:37" x14ac:dyDescent="0.25">
      <c r="A125" s="14">
        <v>2.7</v>
      </c>
      <c r="B125" s="2">
        <v>2.75</v>
      </c>
      <c r="C125">
        <f t="shared" si="4"/>
        <v>1548.5</v>
      </c>
      <c r="D125">
        <f t="shared" si="5"/>
        <v>738.5</v>
      </c>
      <c r="J125" s="14"/>
      <c r="K125" s="2"/>
      <c r="M125" s="14">
        <v>10.9</v>
      </c>
      <c r="N125" s="2">
        <v>55</v>
      </c>
      <c r="O125">
        <f t="shared" si="6"/>
        <v>536</v>
      </c>
      <c r="P125">
        <f t="shared" si="7"/>
        <v>378</v>
      </c>
      <c r="V125" s="2">
        <v>3</v>
      </c>
      <c r="W125" s="2">
        <v>2</v>
      </c>
      <c r="X125" s="2">
        <v>10</v>
      </c>
      <c r="AJ125" s="2">
        <v>18</v>
      </c>
      <c r="AK125" s="2">
        <v>210</v>
      </c>
    </row>
    <row r="126" spans="1:37" x14ac:dyDescent="0.25">
      <c r="A126" s="14">
        <v>2.7</v>
      </c>
      <c r="B126" s="2">
        <v>0.75</v>
      </c>
      <c r="C126">
        <f t="shared" si="4"/>
        <v>1548.5</v>
      </c>
      <c r="D126">
        <f t="shared" si="5"/>
        <v>1392.5</v>
      </c>
      <c r="J126" s="14"/>
      <c r="K126" s="2"/>
      <c r="M126" s="14">
        <v>10.9</v>
      </c>
      <c r="N126" s="2">
        <v>60</v>
      </c>
      <c r="O126">
        <f t="shared" si="6"/>
        <v>536</v>
      </c>
      <c r="P126">
        <f t="shared" si="7"/>
        <v>360</v>
      </c>
      <c r="V126" s="2">
        <v>2.75</v>
      </c>
      <c r="W126" s="2">
        <v>2</v>
      </c>
      <c r="X126" s="2">
        <v>5</v>
      </c>
      <c r="AJ126" s="2">
        <v>25</v>
      </c>
      <c r="AK126" s="2">
        <v>220</v>
      </c>
    </row>
    <row r="127" spans="1:37" x14ac:dyDescent="0.25">
      <c r="A127" s="14">
        <v>2.7</v>
      </c>
      <c r="B127" s="2">
        <v>1.5</v>
      </c>
      <c r="C127">
        <f t="shared" si="4"/>
        <v>1548.5</v>
      </c>
      <c r="D127">
        <f t="shared" si="5"/>
        <v>1076.5</v>
      </c>
      <c r="J127" s="14"/>
      <c r="K127" s="2"/>
      <c r="M127" s="14">
        <v>10.9</v>
      </c>
      <c r="N127" s="2">
        <v>60</v>
      </c>
      <c r="O127">
        <f t="shared" si="6"/>
        <v>536</v>
      </c>
      <c r="P127">
        <f t="shared" si="7"/>
        <v>360</v>
      </c>
      <c r="V127" s="2">
        <v>0.75</v>
      </c>
      <c r="W127" s="2">
        <v>1</v>
      </c>
      <c r="X127" s="2">
        <v>5</v>
      </c>
      <c r="AJ127" s="2">
        <v>30</v>
      </c>
      <c r="AK127" s="2">
        <v>220</v>
      </c>
    </row>
    <row r="128" spans="1:37" x14ac:dyDescent="0.25">
      <c r="A128" s="14">
        <v>2.8</v>
      </c>
      <c r="B128" s="2">
        <v>1.25</v>
      </c>
      <c r="C128">
        <f t="shared" si="4"/>
        <v>1529</v>
      </c>
      <c r="D128">
        <f t="shared" si="5"/>
        <v>1141.5</v>
      </c>
      <c r="J128" s="14"/>
      <c r="K128" s="2"/>
      <c r="M128" s="14">
        <v>10.9</v>
      </c>
      <c r="N128" s="2">
        <v>60</v>
      </c>
      <c r="O128">
        <f t="shared" si="6"/>
        <v>536</v>
      </c>
      <c r="P128">
        <f t="shared" si="7"/>
        <v>360</v>
      </c>
      <c r="V128" s="2">
        <v>1.5</v>
      </c>
      <c r="W128" s="2">
        <v>1</v>
      </c>
      <c r="X128" s="2">
        <v>42</v>
      </c>
      <c r="AJ128" s="2">
        <v>32</v>
      </c>
      <c r="AK128" s="2">
        <v>220</v>
      </c>
    </row>
    <row r="129" spans="1:37" x14ac:dyDescent="0.25">
      <c r="A129" s="14">
        <v>2.8</v>
      </c>
      <c r="B129" s="2">
        <v>1.25</v>
      </c>
      <c r="C129">
        <f t="shared" si="4"/>
        <v>1529</v>
      </c>
      <c r="D129">
        <f t="shared" si="5"/>
        <v>1141.5</v>
      </c>
      <c r="J129" s="14"/>
      <c r="K129" s="2"/>
      <c r="M129" s="14">
        <v>10.9</v>
      </c>
      <c r="N129" s="2">
        <v>60</v>
      </c>
      <c r="O129">
        <f t="shared" si="6"/>
        <v>536</v>
      </c>
      <c r="P129">
        <f t="shared" si="7"/>
        <v>360</v>
      </c>
      <c r="V129" s="2">
        <v>1.25</v>
      </c>
      <c r="W129" s="2">
        <v>4</v>
      </c>
      <c r="X129" s="2">
        <v>9</v>
      </c>
      <c r="AJ129" s="2">
        <v>45</v>
      </c>
      <c r="AK129" s="2">
        <v>235</v>
      </c>
    </row>
    <row r="130" spans="1:37" x14ac:dyDescent="0.25">
      <c r="A130" s="14">
        <v>2.8</v>
      </c>
      <c r="B130" s="2">
        <v>1</v>
      </c>
      <c r="C130">
        <f t="shared" si="4"/>
        <v>1529</v>
      </c>
      <c r="D130">
        <f t="shared" si="5"/>
        <v>1261.5</v>
      </c>
      <c r="J130" s="14"/>
      <c r="K130" s="2"/>
      <c r="M130" s="14">
        <v>10.9</v>
      </c>
      <c r="N130" s="2">
        <v>60</v>
      </c>
      <c r="O130">
        <f t="shared" si="6"/>
        <v>536</v>
      </c>
      <c r="P130">
        <f t="shared" si="7"/>
        <v>360</v>
      </c>
      <c r="V130" s="2">
        <v>1.25</v>
      </c>
      <c r="W130" s="2">
        <v>3</v>
      </c>
      <c r="X130" s="2">
        <v>12.5</v>
      </c>
      <c r="AJ130" s="2">
        <v>50</v>
      </c>
      <c r="AK130" s="2">
        <v>240</v>
      </c>
    </row>
    <row r="131" spans="1:37" x14ac:dyDescent="0.25">
      <c r="A131" s="14">
        <v>2.8</v>
      </c>
      <c r="B131" s="2">
        <v>1</v>
      </c>
      <c r="C131">
        <f t="shared" ref="C131:C194" si="8">_xlfn.RANK.AVG(A131,$A$2:$A$1665,0)</f>
        <v>1529</v>
      </c>
      <c r="D131">
        <f t="shared" ref="D131:D194" si="9">_xlfn.RANK.AVG(B131,$B$2:$B$1665,0)</f>
        <v>1261.5</v>
      </c>
      <c r="J131" s="14"/>
      <c r="K131" s="2"/>
      <c r="M131" s="14">
        <v>10.9</v>
      </c>
      <c r="N131" s="2">
        <v>67</v>
      </c>
      <c r="O131">
        <f t="shared" ref="O131:O194" si="10">_xlfn.RANK.AVG(M131,$M$2:$M$652,0)</f>
        <v>536</v>
      </c>
      <c r="P131">
        <f t="shared" ref="P131:P194" si="11">_xlfn.RANK.AVG(N131,$N$2:$N$652,0)</f>
        <v>339.5</v>
      </c>
      <c r="V131" s="2">
        <v>1</v>
      </c>
      <c r="W131" s="2">
        <v>4</v>
      </c>
      <c r="X131" s="2">
        <v>6</v>
      </c>
      <c r="AJ131" s="2">
        <v>55</v>
      </c>
      <c r="AK131" s="2">
        <v>240</v>
      </c>
    </row>
    <row r="132" spans="1:37" x14ac:dyDescent="0.25">
      <c r="A132" s="14">
        <v>2.8</v>
      </c>
      <c r="B132" s="2">
        <v>1</v>
      </c>
      <c r="C132">
        <f t="shared" si="8"/>
        <v>1529</v>
      </c>
      <c r="D132">
        <f t="shared" si="9"/>
        <v>1261.5</v>
      </c>
      <c r="J132" s="14"/>
      <c r="K132" s="2"/>
      <c r="M132" s="14">
        <v>10.9</v>
      </c>
      <c r="N132" s="2">
        <v>67</v>
      </c>
      <c r="O132">
        <f t="shared" si="10"/>
        <v>536</v>
      </c>
      <c r="P132">
        <f t="shared" si="11"/>
        <v>339.5</v>
      </c>
      <c r="V132" s="2">
        <v>1</v>
      </c>
      <c r="W132" s="2">
        <v>4</v>
      </c>
      <c r="X132" s="2">
        <v>12.5</v>
      </c>
      <c r="AJ132" s="2">
        <v>55</v>
      </c>
      <c r="AK132" s="2">
        <v>260</v>
      </c>
    </row>
    <row r="133" spans="1:37" x14ac:dyDescent="0.25">
      <c r="A133" s="14">
        <v>2.8</v>
      </c>
      <c r="B133" s="2">
        <v>1.25</v>
      </c>
      <c r="C133">
        <f t="shared" si="8"/>
        <v>1529</v>
      </c>
      <c r="D133">
        <f t="shared" si="9"/>
        <v>1141.5</v>
      </c>
      <c r="J133" s="14"/>
      <c r="K133" s="2"/>
      <c r="M133" s="14">
        <v>10.9</v>
      </c>
      <c r="N133" s="2">
        <v>67</v>
      </c>
      <c r="O133">
        <f t="shared" si="10"/>
        <v>536</v>
      </c>
      <c r="P133">
        <f t="shared" si="11"/>
        <v>339.5</v>
      </c>
      <c r="V133" s="2">
        <v>1</v>
      </c>
      <c r="W133" s="2">
        <v>1</v>
      </c>
      <c r="X133" s="2">
        <v>15</v>
      </c>
      <c r="AJ133" s="2">
        <v>65</v>
      </c>
      <c r="AK133" s="2">
        <v>260</v>
      </c>
    </row>
    <row r="134" spans="1:37" x14ac:dyDescent="0.25">
      <c r="A134" s="14">
        <v>2.8</v>
      </c>
      <c r="B134" s="2">
        <v>1.25</v>
      </c>
      <c r="C134">
        <f t="shared" si="8"/>
        <v>1529</v>
      </c>
      <c r="D134">
        <f t="shared" si="9"/>
        <v>1141.5</v>
      </c>
      <c r="J134" s="14"/>
      <c r="K134" s="2"/>
      <c r="M134" s="14">
        <v>10.9</v>
      </c>
      <c r="N134" s="2">
        <v>67</v>
      </c>
      <c r="O134">
        <f t="shared" si="10"/>
        <v>536</v>
      </c>
      <c r="P134">
        <f t="shared" si="11"/>
        <v>339.5</v>
      </c>
      <c r="V134" s="2">
        <v>1.25</v>
      </c>
      <c r="W134" s="2">
        <v>0.75</v>
      </c>
      <c r="X134" s="2">
        <v>13</v>
      </c>
      <c r="AJ134" s="2">
        <v>75</v>
      </c>
      <c r="AK134" s="2">
        <v>260</v>
      </c>
    </row>
    <row r="135" spans="1:37" x14ac:dyDescent="0.25">
      <c r="A135" s="14">
        <v>2.8</v>
      </c>
      <c r="B135" s="2">
        <v>4.25</v>
      </c>
      <c r="C135">
        <f t="shared" si="8"/>
        <v>1529</v>
      </c>
      <c r="D135">
        <f t="shared" si="9"/>
        <v>507</v>
      </c>
      <c r="J135" s="14"/>
      <c r="K135" s="2"/>
      <c r="M135" s="14">
        <v>10.9</v>
      </c>
      <c r="N135" s="2">
        <v>70</v>
      </c>
      <c r="O135">
        <f t="shared" si="10"/>
        <v>536</v>
      </c>
      <c r="P135">
        <f t="shared" si="11"/>
        <v>331.5</v>
      </c>
      <c r="V135" s="2">
        <v>1.25</v>
      </c>
      <c r="W135" s="2">
        <v>4</v>
      </c>
      <c r="X135" s="2">
        <v>13</v>
      </c>
      <c r="AJ135" s="2">
        <v>75</v>
      </c>
      <c r="AK135" s="2">
        <v>260</v>
      </c>
    </row>
    <row r="136" spans="1:37" x14ac:dyDescent="0.25">
      <c r="A136" s="14">
        <v>2.8</v>
      </c>
      <c r="B136" s="2">
        <v>7</v>
      </c>
      <c r="C136">
        <f t="shared" si="8"/>
        <v>1529</v>
      </c>
      <c r="D136">
        <f t="shared" si="9"/>
        <v>354.5</v>
      </c>
      <c r="J136" s="14"/>
      <c r="K136" s="2"/>
      <c r="M136" s="14">
        <v>10.9</v>
      </c>
      <c r="N136" s="2">
        <v>75</v>
      </c>
      <c r="O136">
        <f t="shared" si="10"/>
        <v>536</v>
      </c>
      <c r="P136">
        <f t="shared" si="11"/>
        <v>320</v>
      </c>
      <c r="V136" s="2">
        <v>4.25</v>
      </c>
      <c r="W136" s="2">
        <v>4</v>
      </c>
      <c r="X136" s="2">
        <v>13</v>
      </c>
      <c r="AJ136" s="2">
        <v>75</v>
      </c>
      <c r="AK136" s="2">
        <v>265</v>
      </c>
    </row>
    <row r="137" spans="1:37" x14ac:dyDescent="0.25">
      <c r="A137" s="14">
        <v>2.8</v>
      </c>
      <c r="B137" s="2">
        <v>6</v>
      </c>
      <c r="C137">
        <f t="shared" si="8"/>
        <v>1529</v>
      </c>
      <c r="D137">
        <f t="shared" si="9"/>
        <v>384.5</v>
      </c>
      <c r="J137" s="14"/>
      <c r="K137" s="2"/>
      <c r="M137" s="14">
        <v>10.9</v>
      </c>
      <c r="N137" s="2">
        <v>75</v>
      </c>
      <c r="O137">
        <f t="shared" si="10"/>
        <v>536</v>
      </c>
      <c r="P137">
        <f t="shared" si="11"/>
        <v>320</v>
      </c>
      <c r="V137" s="2">
        <v>7</v>
      </c>
      <c r="W137" s="2">
        <v>1</v>
      </c>
      <c r="X137" s="2">
        <v>10</v>
      </c>
      <c r="AJ137" s="2">
        <v>75</v>
      </c>
      <c r="AK137" s="2">
        <v>270</v>
      </c>
    </row>
    <row r="138" spans="1:37" x14ac:dyDescent="0.25">
      <c r="A138" s="14">
        <v>2.8</v>
      </c>
      <c r="B138" s="2">
        <v>3.5</v>
      </c>
      <c r="C138">
        <f t="shared" si="8"/>
        <v>1529</v>
      </c>
      <c r="D138">
        <f t="shared" si="9"/>
        <v>596.5</v>
      </c>
      <c r="J138" s="14"/>
      <c r="K138" s="2"/>
      <c r="M138" s="14">
        <v>10.9</v>
      </c>
      <c r="N138" s="2">
        <v>80</v>
      </c>
      <c r="O138">
        <f t="shared" si="10"/>
        <v>536</v>
      </c>
      <c r="P138">
        <f t="shared" si="11"/>
        <v>303</v>
      </c>
      <c r="V138" s="2">
        <v>6</v>
      </c>
      <c r="W138" s="2">
        <v>1</v>
      </c>
      <c r="X138" s="2">
        <v>10</v>
      </c>
      <c r="AJ138" s="2">
        <v>75</v>
      </c>
      <c r="AK138" s="2">
        <v>270</v>
      </c>
    </row>
    <row r="139" spans="1:37" x14ac:dyDescent="0.25">
      <c r="A139" s="14">
        <v>2.8</v>
      </c>
      <c r="B139" s="2">
        <v>4</v>
      </c>
      <c r="C139">
        <f t="shared" si="8"/>
        <v>1529</v>
      </c>
      <c r="D139">
        <f t="shared" si="9"/>
        <v>544.5</v>
      </c>
      <c r="J139" s="14"/>
      <c r="K139" s="2"/>
      <c r="M139" s="14">
        <v>10.9</v>
      </c>
      <c r="N139" s="2">
        <v>100</v>
      </c>
      <c r="O139">
        <f t="shared" si="10"/>
        <v>536</v>
      </c>
      <c r="P139">
        <f t="shared" si="11"/>
        <v>250</v>
      </c>
      <c r="V139" s="2">
        <v>3.5</v>
      </c>
      <c r="W139" s="2">
        <v>4</v>
      </c>
      <c r="X139" s="2">
        <v>10</v>
      </c>
      <c r="AJ139" s="2">
        <v>85</v>
      </c>
      <c r="AK139" s="2">
        <v>280</v>
      </c>
    </row>
    <row r="140" spans="1:37" x14ac:dyDescent="0.25">
      <c r="A140" s="14">
        <v>2.8</v>
      </c>
      <c r="B140" s="2">
        <v>2.5</v>
      </c>
      <c r="C140">
        <f t="shared" si="8"/>
        <v>1529</v>
      </c>
      <c r="D140">
        <f t="shared" si="9"/>
        <v>772.5</v>
      </c>
      <c r="J140" s="14"/>
      <c r="K140" s="2"/>
      <c r="M140" s="14">
        <v>10.9</v>
      </c>
      <c r="N140" s="2">
        <v>105</v>
      </c>
      <c r="O140">
        <f t="shared" si="10"/>
        <v>536</v>
      </c>
      <c r="P140">
        <f t="shared" si="11"/>
        <v>232.5</v>
      </c>
      <c r="V140" s="2">
        <v>4</v>
      </c>
      <c r="W140" s="2">
        <v>2</v>
      </c>
      <c r="X140" s="2">
        <v>10</v>
      </c>
      <c r="AJ140" s="2">
        <v>85</v>
      </c>
      <c r="AK140" s="2">
        <v>280</v>
      </c>
    </row>
    <row r="141" spans="1:37" x14ac:dyDescent="0.25">
      <c r="A141" s="14">
        <v>2.8</v>
      </c>
      <c r="B141" s="2">
        <v>3</v>
      </c>
      <c r="C141">
        <f t="shared" si="8"/>
        <v>1529</v>
      </c>
      <c r="D141">
        <f t="shared" si="9"/>
        <v>671.5</v>
      </c>
      <c r="J141" s="14"/>
      <c r="K141" s="2"/>
      <c r="M141" s="14">
        <v>10.9</v>
      </c>
      <c r="N141" s="2">
        <v>110</v>
      </c>
      <c r="O141">
        <f t="shared" si="10"/>
        <v>536</v>
      </c>
      <c r="P141">
        <f t="shared" si="11"/>
        <v>229</v>
      </c>
      <c r="V141" s="2">
        <v>2.5</v>
      </c>
      <c r="W141" s="2">
        <v>3</v>
      </c>
      <c r="X141" s="2">
        <v>10</v>
      </c>
      <c r="AJ141" s="2">
        <v>100</v>
      </c>
      <c r="AK141" s="2">
        <v>295</v>
      </c>
    </row>
    <row r="142" spans="1:37" x14ac:dyDescent="0.25">
      <c r="A142" s="14">
        <v>2.8</v>
      </c>
      <c r="B142" s="2">
        <v>3</v>
      </c>
      <c r="C142">
        <f t="shared" si="8"/>
        <v>1529</v>
      </c>
      <c r="D142">
        <f t="shared" si="9"/>
        <v>671.5</v>
      </c>
      <c r="J142" s="14"/>
      <c r="K142" s="2"/>
      <c r="M142" s="14">
        <v>11.3</v>
      </c>
      <c r="N142" s="2">
        <v>6</v>
      </c>
      <c r="O142">
        <f t="shared" si="10"/>
        <v>508</v>
      </c>
      <c r="P142">
        <f t="shared" si="11"/>
        <v>591</v>
      </c>
      <c r="V142" s="2">
        <v>3</v>
      </c>
      <c r="W142" s="2">
        <v>1</v>
      </c>
      <c r="X142" s="2">
        <v>10</v>
      </c>
      <c r="AJ142" s="2">
        <v>125</v>
      </c>
      <c r="AK142" s="2">
        <v>295</v>
      </c>
    </row>
    <row r="143" spans="1:37" x14ac:dyDescent="0.25">
      <c r="A143" s="14">
        <v>2.8</v>
      </c>
      <c r="B143" s="2">
        <v>3</v>
      </c>
      <c r="C143">
        <f t="shared" si="8"/>
        <v>1529</v>
      </c>
      <c r="D143">
        <f t="shared" si="9"/>
        <v>671.5</v>
      </c>
      <c r="J143" s="14"/>
      <c r="K143" s="2"/>
      <c r="M143" s="14">
        <v>11.3</v>
      </c>
      <c r="N143" s="2">
        <v>16</v>
      </c>
      <c r="O143">
        <f t="shared" si="10"/>
        <v>508</v>
      </c>
      <c r="P143">
        <f t="shared" si="11"/>
        <v>524.5</v>
      </c>
      <c r="V143" s="2">
        <v>3</v>
      </c>
      <c r="W143" s="2">
        <v>5</v>
      </c>
      <c r="X143" s="2">
        <v>10</v>
      </c>
      <c r="AJ143" s="2">
        <v>130</v>
      </c>
      <c r="AK143" s="2">
        <v>300</v>
      </c>
    </row>
    <row r="144" spans="1:37" x14ac:dyDescent="0.25">
      <c r="A144" s="14">
        <v>2.8</v>
      </c>
      <c r="B144" s="2">
        <v>3</v>
      </c>
      <c r="C144">
        <f t="shared" si="8"/>
        <v>1529</v>
      </c>
      <c r="D144">
        <f t="shared" si="9"/>
        <v>671.5</v>
      </c>
      <c r="J144" s="14"/>
      <c r="K144" s="2"/>
      <c r="M144" s="14">
        <v>11.3</v>
      </c>
      <c r="N144" s="2">
        <v>16</v>
      </c>
      <c r="O144">
        <f t="shared" si="10"/>
        <v>508</v>
      </c>
      <c r="P144">
        <f t="shared" si="11"/>
        <v>524.5</v>
      </c>
      <c r="V144" s="2">
        <v>3</v>
      </c>
      <c r="W144" s="2">
        <v>2</v>
      </c>
      <c r="X144" s="2">
        <v>40</v>
      </c>
      <c r="AJ144" s="2">
        <v>160</v>
      </c>
      <c r="AK144" s="2">
        <v>300</v>
      </c>
    </row>
    <row r="145" spans="1:37" x14ac:dyDescent="0.25">
      <c r="A145" s="14">
        <v>2.8</v>
      </c>
      <c r="B145" s="2">
        <v>1.25</v>
      </c>
      <c r="C145">
        <f t="shared" si="8"/>
        <v>1529</v>
      </c>
      <c r="D145">
        <f t="shared" si="9"/>
        <v>1141.5</v>
      </c>
      <c r="J145" s="14"/>
      <c r="K145" s="2"/>
      <c r="M145" s="14">
        <v>11.3</v>
      </c>
      <c r="N145" s="2">
        <v>24</v>
      </c>
      <c r="O145">
        <f t="shared" si="10"/>
        <v>508</v>
      </c>
      <c r="P145">
        <f t="shared" si="11"/>
        <v>502</v>
      </c>
      <c r="V145" s="2">
        <v>3</v>
      </c>
      <c r="W145" s="2">
        <v>2</v>
      </c>
      <c r="X145" s="2">
        <v>40</v>
      </c>
      <c r="AJ145" s="2">
        <v>170</v>
      </c>
      <c r="AK145" s="2">
        <v>310</v>
      </c>
    </row>
    <row r="146" spans="1:37" x14ac:dyDescent="0.25">
      <c r="A146" s="14">
        <v>2.8</v>
      </c>
      <c r="B146" s="2">
        <v>1</v>
      </c>
      <c r="C146">
        <f t="shared" si="8"/>
        <v>1529</v>
      </c>
      <c r="D146">
        <f t="shared" si="9"/>
        <v>1261.5</v>
      </c>
      <c r="J146" s="14"/>
      <c r="K146" s="2"/>
      <c r="M146" s="14">
        <v>11.3</v>
      </c>
      <c r="N146" s="2">
        <v>29</v>
      </c>
      <c r="O146">
        <f t="shared" si="10"/>
        <v>508</v>
      </c>
      <c r="P146">
        <f t="shared" si="11"/>
        <v>476</v>
      </c>
      <c r="V146" s="2">
        <v>1.25</v>
      </c>
      <c r="W146" s="2">
        <v>2</v>
      </c>
      <c r="X146" s="2">
        <v>40</v>
      </c>
      <c r="AJ146" s="2">
        <v>170</v>
      </c>
      <c r="AK146" s="2">
        <v>310</v>
      </c>
    </row>
    <row r="147" spans="1:37" x14ac:dyDescent="0.25">
      <c r="A147" s="14">
        <v>3.2</v>
      </c>
      <c r="B147" s="2">
        <v>0.15</v>
      </c>
      <c r="C147">
        <f t="shared" si="8"/>
        <v>1517.5</v>
      </c>
      <c r="D147">
        <f t="shared" si="9"/>
        <v>1655.5</v>
      </c>
      <c r="J147" s="14"/>
      <c r="K147" s="2"/>
      <c r="M147" s="14">
        <v>11.3</v>
      </c>
      <c r="N147" s="2">
        <v>60</v>
      </c>
      <c r="O147">
        <f t="shared" si="10"/>
        <v>508</v>
      </c>
      <c r="P147">
        <f t="shared" si="11"/>
        <v>360</v>
      </c>
      <c r="V147" s="2">
        <v>1</v>
      </c>
      <c r="W147" s="2">
        <v>6</v>
      </c>
      <c r="X147" s="2">
        <v>8</v>
      </c>
      <c r="AJ147" s="2">
        <v>190</v>
      </c>
      <c r="AK147" s="2">
        <v>315</v>
      </c>
    </row>
    <row r="148" spans="1:37" x14ac:dyDescent="0.25">
      <c r="A148" s="14">
        <v>3.2</v>
      </c>
      <c r="B148" s="2">
        <v>0.05</v>
      </c>
      <c r="C148">
        <f t="shared" si="8"/>
        <v>1517.5</v>
      </c>
      <c r="D148">
        <f t="shared" si="9"/>
        <v>1663.5</v>
      </c>
      <c r="J148" s="14"/>
      <c r="K148" s="2"/>
      <c r="M148" s="14">
        <v>11.3</v>
      </c>
      <c r="N148" s="2">
        <v>76</v>
      </c>
      <c r="O148">
        <f t="shared" si="10"/>
        <v>508</v>
      </c>
      <c r="P148">
        <f t="shared" si="11"/>
        <v>314</v>
      </c>
      <c r="V148" s="2">
        <v>0.15</v>
      </c>
      <c r="W148" s="2">
        <v>1</v>
      </c>
      <c r="X148" s="2">
        <v>12.5</v>
      </c>
      <c r="AJ148" s="2">
        <v>210</v>
      </c>
      <c r="AK148" s="2">
        <v>320</v>
      </c>
    </row>
    <row r="149" spans="1:37" x14ac:dyDescent="0.25">
      <c r="A149" s="14">
        <v>3.2</v>
      </c>
      <c r="B149" s="2">
        <v>0.05</v>
      </c>
      <c r="C149">
        <f t="shared" si="8"/>
        <v>1517.5</v>
      </c>
      <c r="D149">
        <f t="shared" si="9"/>
        <v>1663.5</v>
      </c>
      <c r="J149" s="14"/>
      <c r="K149" s="2"/>
      <c r="M149" s="15">
        <v>11.9</v>
      </c>
      <c r="N149" s="2">
        <v>20</v>
      </c>
      <c r="O149">
        <f t="shared" si="10"/>
        <v>472.5</v>
      </c>
      <c r="P149">
        <f t="shared" si="11"/>
        <v>512.5</v>
      </c>
      <c r="V149" s="2">
        <v>0.05</v>
      </c>
      <c r="W149" s="2">
        <v>1</v>
      </c>
      <c r="X149" s="2">
        <v>12.5</v>
      </c>
      <c r="AJ149" s="2">
        <v>270</v>
      </c>
      <c r="AK149" s="2">
        <v>340</v>
      </c>
    </row>
    <row r="150" spans="1:37" x14ac:dyDescent="0.25">
      <c r="A150" s="14">
        <v>3.2</v>
      </c>
      <c r="B150" s="2">
        <v>4</v>
      </c>
      <c r="C150">
        <f t="shared" si="8"/>
        <v>1517.5</v>
      </c>
      <c r="D150">
        <f t="shared" si="9"/>
        <v>544.5</v>
      </c>
      <c r="J150" s="14"/>
      <c r="K150" s="2"/>
      <c r="M150" s="15">
        <v>11.9</v>
      </c>
      <c r="N150" s="2">
        <v>30</v>
      </c>
      <c r="O150">
        <f t="shared" si="10"/>
        <v>472.5</v>
      </c>
      <c r="P150">
        <f t="shared" si="11"/>
        <v>468.5</v>
      </c>
      <c r="V150" s="2">
        <v>0.05</v>
      </c>
      <c r="W150" s="2">
        <v>1</v>
      </c>
      <c r="X150" s="2">
        <v>1</v>
      </c>
      <c r="AJ150" s="2">
        <v>275</v>
      </c>
      <c r="AK150" s="2">
        <v>340</v>
      </c>
    </row>
    <row r="151" spans="1:37" x14ac:dyDescent="0.25">
      <c r="A151" s="14">
        <v>5</v>
      </c>
      <c r="B151" s="2">
        <v>5</v>
      </c>
      <c r="C151">
        <f t="shared" si="8"/>
        <v>1506</v>
      </c>
      <c r="D151">
        <f t="shared" si="9"/>
        <v>450</v>
      </c>
      <c r="J151" s="14"/>
      <c r="K151" s="2"/>
      <c r="M151" s="15">
        <v>11.9</v>
      </c>
      <c r="N151" s="2">
        <v>30</v>
      </c>
      <c r="O151">
        <f t="shared" si="10"/>
        <v>472.5</v>
      </c>
      <c r="P151">
        <f t="shared" si="11"/>
        <v>468.5</v>
      </c>
      <c r="V151" s="2">
        <v>4</v>
      </c>
      <c r="W151" s="2">
        <v>2</v>
      </c>
      <c r="X151" s="2">
        <v>5</v>
      </c>
      <c r="AJ151" s="2">
        <v>300</v>
      </c>
      <c r="AK151" s="2">
        <v>340</v>
      </c>
    </row>
    <row r="152" spans="1:37" x14ac:dyDescent="0.25">
      <c r="A152" s="14">
        <v>5</v>
      </c>
      <c r="B152" s="2">
        <v>3</v>
      </c>
      <c r="C152">
        <f t="shared" si="8"/>
        <v>1506</v>
      </c>
      <c r="D152">
        <f t="shared" si="9"/>
        <v>671.5</v>
      </c>
      <c r="J152" s="14"/>
      <c r="K152" s="2"/>
      <c r="M152" s="15">
        <v>11.9</v>
      </c>
      <c r="N152" s="2">
        <v>30</v>
      </c>
      <c r="O152">
        <f t="shared" si="10"/>
        <v>472.5</v>
      </c>
      <c r="P152">
        <f t="shared" si="11"/>
        <v>468.5</v>
      </c>
      <c r="V152" s="2">
        <v>5</v>
      </c>
      <c r="W152" s="2">
        <v>3</v>
      </c>
      <c r="X152" s="2">
        <v>15</v>
      </c>
      <c r="AJ152" s="2">
        <v>300</v>
      </c>
      <c r="AK152" s="2">
        <v>380</v>
      </c>
    </row>
    <row r="153" spans="1:37" x14ac:dyDescent="0.25">
      <c r="A153" s="14">
        <v>5</v>
      </c>
      <c r="B153" s="2">
        <v>3</v>
      </c>
      <c r="C153">
        <f t="shared" si="8"/>
        <v>1506</v>
      </c>
      <c r="D153">
        <f t="shared" si="9"/>
        <v>671.5</v>
      </c>
      <c r="J153" s="14"/>
      <c r="K153" s="2"/>
      <c r="M153" s="15">
        <v>11.9</v>
      </c>
      <c r="N153" s="2">
        <v>40</v>
      </c>
      <c r="O153">
        <f t="shared" si="10"/>
        <v>472.5</v>
      </c>
      <c r="P153">
        <f t="shared" si="11"/>
        <v>434</v>
      </c>
      <c r="V153" s="2">
        <v>3</v>
      </c>
      <c r="W153" s="2">
        <v>2</v>
      </c>
      <c r="X153" s="2">
        <v>40</v>
      </c>
      <c r="AJ153" s="2">
        <v>325</v>
      </c>
      <c r="AK153" s="2">
        <v>380</v>
      </c>
    </row>
    <row r="154" spans="1:37" x14ac:dyDescent="0.25">
      <c r="A154" s="14">
        <v>5</v>
      </c>
      <c r="B154" s="2">
        <v>3</v>
      </c>
      <c r="C154">
        <f t="shared" si="8"/>
        <v>1506</v>
      </c>
      <c r="D154">
        <f t="shared" si="9"/>
        <v>671.5</v>
      </c>
      <c r="J154" s="14"/>
      <c r="K154" s="2"/>
      <c r="M154" s="15">
        <v>11.9</v>
      </c>
      <c r="N154" s="2">
        <v>40</v>
      </c>
      <c r="O154">
        <f t="shared" si="10"/>
        <v>472.5</v>
      </c>
      <c r="P154">
        <f t="shared" si="11"/>
        <v>434</v>
      </c>
      <c r="V154" s="2">
        <v>3</v>
      </c>
      <c r="W154" s="2">
        <v>2</v>
      </c>
      <c r="X154" s="2">
        <v>2.5</v>
      </c>
      <c r="AJ154" s="2">
        <v>370</v>
      </c>
      <c r="AK154" s="2">
        <v>380</v>
      </c>
    </row>
    <row r="155" spans="1:37" x14ac:dyDescent="0.25">
      <c r="A155" s="14">
        <v>5</v>
      </c>
      <c r="B155" s="2">
        <v>3</v>
      </c>
      <c r="C155">
        <f t="shared" si="8"/>
        <v>1506</v>
      </c>
      <c r="D155">
        <f t="shared" si="9"/>
        <v>671.5</v>
      </c>
      <c r="J155" s="14"/>
      <c r="K155" s="2"/>
      <c r="M155" s="15">
        <v>11.9</v>
      </c>
      <c r="N155" s="2">
        <v>40</v>
      </c>
      <c r="O155">
        <f t="shared" si="10"/>
        <v>472.5</v>
      </c>
      <c r="P155">
        <f t="shared" si="11"/>
        <v>434</v>
      </c>
      <c r="V155" s="2">
        <v>3</v>
      </c>
      <c r="W155" s="2">
        <v>3</v>
      </c>
      <c r="X155" s="2">
        <v>2.5</v>
      </c>
      <c r="AJ155" s="2">
        <v>400</v>
      </c>
      <c r="AK155" s="2">
        <v>410</v>
      </c>
    </row>
    <row r="156" spans="1:37" x14ac:dyDescent="0.25">
      <c r="A156" s="14">
        <v>5</v>
      </c>
      <c r="B156" s="2">
        <v>1</v>
      </c>
      <c r="C156">
        <f t="shared" si="8"/>
        <v>1506</v>
      </c>
      <c r="D156">
        <f t="shared" si="9"/>
        <v>1261.5</v>
      </c>
      <c r="J156" s="14"/>
      <c r="K156" s="2"/>
      <c r="M156" s="15">
        <v>11.9</v>
      </c>
      <c r="N156" s="2">
        <v>40</v>
      </c>
      <c r="O156">
        <f t="shared" si="10"/>
        <v>472.5</v>
      </c>
      <c r="P156">
        <f t="shared" si="11"/>
        <v>434</v>
      </c>
      <c r="V156" s="2">
        <v>3</v>
      </c>
      <c r="W156" s="2">
        <v>2</v>
      </c>
      <c r="X156" s="2">
        <v>15</v>
      </c>
      <c r="AJ156" s="2">
        <v>500</v>
      </c>
      <c r="AK156" s="2">
        <v>430</v>
      </c>
    </row>
    <row r="157" spans="1:37" x14ac:dyDescent="0.25">
      <c r="A157" s="14">
        <v>5</v>
      </c>
      <c r="B157" s="2">
        <v>1</v>
      </c>
      <c r="C157">
        <f t="shared" si="8"/>
        <v>1506</v>
      </c>
      <c r="D157">
        <f t="shared" si="9"/>
        <v>1261.5</v>
      </c>
      <c r="J157" s="14"/>
      <c r="K157" s="2"/>
      <c r="M157" s="15">
        <v>11.9</v>
      </c>
      <c r="N157" s="2">
        <v>40</v>
      </c>
      <c r="O157">
        <f t="shared" si="10"/>
        <v>472.5</v>
      </c>
      <c r="P157">
        <f t="shared" si="11"/>
        <v>434</v>
      </c>
      <c r="V157" s="2">
        <v>1</v>
      </c>
      <c r="W157" s="2">
        <v>3</v>
      </c>
      <c r="X157" s="2">
        <v>15</v>
      </c>
      <c r="AJ157" s="2">
        <v>30</v>
      </c>
      <c r="AK157" s="2">
        <v>450</v>
      </c>
    </row>
    <row r="158" spans="1:37" x14ac:dyDescent="0.25">
      <c r="A158" s="14">
        <v>5</v>
      </c>
      <c r="B158" s="2">
        <v>1</v>
      </c>
      <c r="C158">
        <f t="shared" si="8"/>
        <v>1506</v>
      </c>
      <c r="D158">
        <f t="shared" si="9"/>
        <v>1261.5</v>
      </c>
      <c r="J158" s="14"/>
      <c r="K158" s="2"/>
      <c r="M158" s="15">
        <v>11.9</v>
      </c>
      <c r="N158" s="2">
        <v>40</v>
      </c>
      <c r="O158">
        <f t="shared" si="10"/>
        <v>472.5</v>
      </c>
      <c r="P158">
        <f t="shared" si="11"/>
        <v>434</v>
      </c>
      <c r="V158" s="2">
        <v>1</v>
      </c>
      <c r="W158" s="2">
        <v>5</v>
      </c>
      <c r="X158" s="2">
        <v>10</v>
      </c>
      <c r="AJ158" s="2">
        <v>30</v>
      </c>
      <c r="AK158" s="2">
        <v>450</v>
      </c>
    </row>
    <row r="159" spans="1:37" x14ac:dyDescent="0.25">
      <c r="A159" s="14">
        <v>5</v>
      </c>
      <c r="B159" s="2">
        <v>2</v>
      </c>
      <c r="C159">
        <f t="shared" si="8"/>
        <v>1506</v>
      </c>
      <c r="D159">
        <f t="shared" si="9"/>
        <v>904.5</v>
      </c>
      <c r="J159" s="14"/>
      <c r="K159" s="2"/>
      <c r="M159" s="15">
        <v>11.9</v>
      </c>
      <c r="N159" s="2">
        <v>40</v>
      </c>
      <c r="O159">
        <f t="shared" si="10"/>
        <v>472.5</v>
      </c>
      <c r="P159">
        <f t="shared" si="11"/>
        <v>434</v>
      </c>
      <c r="V159" s="2">
        <v>1</v>
      </c>
      <c r="W159" s="2">
        <v>1</v>
      </c>
      <c r="X159" s="2">
        <v>5</v>
      </c>
      <c r="AJ159" s="2">
        <v>2</v>
      </c>
      <c r="AK159" s="2">
        <v>450</v>
      </c>
    </row>
    <row r="160" spans="1:37" x14ac:dyDescent="0.25">
      <c r="A160" s="14">
        <v>5</v>
      </c>
      <c r="B160" s="2">
        <v>2</v>
      </c>
      <c r="C160">
        <f t="shared" si="8"/>
        <v>1506</v>
      </c>
      <c r="D160">
        <f t="shared" si="9"/>
        <v>904.5</v>
      </c>
      <c r="J160" s="14"/>
      <c r="K160" s="2"/>
      <c r="M160" s="15">
        <v>11.9</v>
      </c>
      <c r="N160" s="2">
        <v>40</v>
      </c>
      <c r="O160">
        <f t="shared" si="10"/>
        <v>472.5</v>
      </c>
      <c r="P160">
        <f t="shared" si="11"/>
        <v>434</v>
      </c>
      <c r="V160" s="2">
        <v>2</v>
      </c>
      <c r="W160" s="2">
        <v>2</v>
      </c>
      <c r="X160" s="2">
        <v>20</v>
      </c>
      <c r="AJ160" s="2">
        <v>2.5</v>
      </c>
      <c r="AK160" s="2">
        <v>450</v>
      </c>
    </row>
    <row r="161" spans="1:37" x14ac:dyDescent="0.25">
      <c r="A161" s="14">
        <v>5</v>
      </c>
      <c r="B161" s="2">
        <v>0.5</v>
      </c>
      <c r="C161">
        <f t="shared" si="8"/>
        <v>1506</v>
      </c>
      <c r="D161">
        <f t="shared" si="9"/>
        <v>1494</v>
      </c>
      <c r="J161" s="14"/>
      <c r="K161" s="2"/>
      <c r="M161" s="15">
        <v>11.9</v>
      </c>
      <c r="N161" s="2">
        <v>40</v>
      </c>
      <c r="O161">
        <f t="shared" si="10"/>
        <v>472.5</v>
      </c>
      <c r="P161">
        <f t="shared" si="11"/>
        <v>434</v>
      </c>
      <c r="V161" s="2">
        <v>2</v>
      </c>
      <c r="W161" s="2">
        <v>2</v>
      </c>
      <c r="X161" s="2">
        <v>20</v>
      </c>
      <c r="AJ161" s="2">
        <v>5</v>
      </c>
      <c r="AK161" s="2">
        <v>460</v>
      </c>
    </row>
    <row r="162" spans="1:37" x14ac:dyDescent="0.25">
      <c r="A162" s="14">
        <v>5</v>
      </c>
      <c r="B162" s="2">
        <v>5</v>
      </c>
      <c r="C162">
        <f t="shared" si="8"/>
        <v>1506</v>
      </c>
      <c r="D162">
        <f t="shared" si="9"/>
        <v>450</v>
      </c>
      <c r="J162" s="14"/>
      <c r="K162" s="2"/>
      <c r="M162" s="15">
        <v>11.9</v>
      </c>
      <c r="N162" s="2">
        <v>40</v>
      </c>
      <c r="O162">
        <f t="shared" si="10"/>
        <v>472.5</v>
      </c>
      <c r="P162">
        <f t="shared" si="11"/>
        <v>434</v>
      </c>
      <c r="V162" s="2">
        <v>0.5</v>
      </c>
      <c r="W162" s="2">
        <v>4</v>
      </c>
      <c r="X162" s="2">
        <v>20</v>
      </c>
      <c r="AJ162" s="2">
        <v>5</v>
      </c>
      <c r="AK162" s="2">
        <v>470</v>
      </c>
    </row>
    <row r="163" spans="1:37" x14ac:dyDescent="0.25">
      <c r="A163" s="14">
        <v>5</v>
      </c>
      <c r="B163" s="2">
        <v>5</v>
      </c>
      <c r="C163">
        <f t="shared" si="8"/>
        <v>1506</v>
      </c>
      <c r="D163">
        <f t="shared" si="9"/>
        <v>450</v>
      </c>
      <c r="J163" s="14"/>
      <c r="K163" s="2"/>
      <c r="M163" s="15">
        <v>11.9</v>
      </c>
      <c r="N163" s="2">
        <v>40</v>
      </c>
      <c r="O163">
        <f t="shared" si="10"/>
        <v>472.5</v>
      </c>
      <c r="P163">
        <f t="shared" si="11"/>
        <v>434</v>
      </c>
      <c r="V163" s="2">
        <v>5</v>
      </c>
      <c r="W163" s="2">
        <v>1</v>
      </c>
      <c r="X163" s="2">
        <v>35</v>
      </c>
      <c r="AJ163" s="2">
        <v>5</v>
      </c>
      <c r="AK163" s="2">
        <v>490</v>
      </c>
    </row>
    <row r="164" spans="1:37" x14ac:dyDescent="0.25">
      <c r="A164" s="14">
        <v>5</v>
      </c>
      <c r="B164" s="2">
        <v>10</v>
      </c>
      <c r="C164">
        <f t="shared" si="8"/>
        <v>1506</v>
      </c>
      <c r="D164">
        <f t="shared" si="9"/>
        <v>239.5</v>
      </c>
      <c r="J164" s="14"/>
      <c r="K164" s="2"/>
      <c r="M164" s="15">
        <v>11.9</v>
      </c>
      <c r="N164" s="2">
        <v>50</v>
      </c>
      <c r="O164">
        <f t="shared" si="10"/>
        <v>472.5</v>
      </c>
      <c r="P164">
        <f t="shared" si="11"/>
        <v>395</v>
      </c>
      <c r="V164" s="2">
        <v>5</v>
      </c>
      <c r="W164" s="2">
        <v>1</v>
      </c>
      <c r="X164" s="2">
        <v>8</v>
      </c>
      <c r="AJ164" s="2">
        <v>5</v>
      </c>
      <c r="AK164" s="2">
        <v>500</v>
      </c>
    </row>
    <row r="165" spans="1:37" x14ac:dyDescent="0.25">
      <c r="A165" s="14">
        <v>5</v>
      </c>
      <c r="B165" s="2">
        <v>1</v>
      </c>
      <c r="C165">
        <f t="shared" si="8"/>
        <v>1506</v>
      </c>
      <c r="D165">
        <f t="shared" si="9"/>
        <v>1261.5</v>
      </c>
      <c r="J165" s="14"/>
      <c r="K165" s="2"/>
      <c r="M165" s="15">
        <v>11.9</v>
      </c>
      <c r="N165" s="2">
        <v>50</v>
      </c>
      <c r="O165">
        <f t="shared" si="10"/>
        <v>472.5</v>
      </c>
      <c r="P165">
        <f t="shared" si="11"/>
        <v>395</v>
      </c>
      <c r="V165" s="2">
        <v>10</v>
      </c>
      <c r="W165" s="2">
        <v>4</v>
      </c>
      <c r="X165" s="2">
        <v>10</v>
      </c>
      <c r="AJ165" s="2">
        <v>5</v>
      </c>
      <c r="AK165" s="2">
        <v>530</v>
      </c>
    </row>
    <row r="166" spans="1:37" x14ac:dyDescent="0.25">
      <c r="A166" s="14">
        <v>5</v>
      </c>
      <c r="B166" s="2">
        <v>5</v>
      </c>
      <c r="C166">
        <f t="shared" si="8"/>
        <v>1506</v>
      </c>
      <c r="D166">
        <f t="shared" si="9"/>
        <v>450</v>
      </c>
      <c r="J166" s="14"/>
      <c r="K166" s="2"/>
      <c r="M166" s="15">
        <v>11.9</v>
      </c>
      <c r="N166" s="2">
        <v>60</v>
      </c>
      <c r="O166">
        <f t="shared" si="10"/>
        <v>472.5</v>
      </c>
      <c r="P166">
        <f t="shared" si="11"/>
        <v>360</v>
      </c>
      <c r="V166" s="2">
        <v>1</v>
      </c>
      <c r="W166" s="2">
        <v>6</v>
      </c>
      <c r="X166" s="2">
        <v>4</v>
      </c>
      <c r="AJ166" s="2">
        <v>5</v>
      </c>
      <c r="AK166" s="2">
        <v>600</v>
      </c>
    </row>
    <row r="167" spans="1:37" x14ac:dyDescent="0.25">
      <c r="A167" s="14">
        <v>5</v>
      </c>
      <c r="B167" s="2">
        <v>15</v>
      </c>
      <c r="C167">
        <f t="shared" si="8"/>
        <v>1506</v>
      </c>
      <c r="D167">
        <f t="shared" si="9"/>
        <v>127.5</v>
      </c>
      <c r="J167" s="14"/>
      <c r="K167" s="2"/>
      <c r="M167" s="15">
        <v>11.9</v>
      </c>
      <c r="N167" s="2">
        <v>60</v>
      </c>
      <c r="O167">
        <f t="shared" si="10"/>
        <v>472.5</v>
      </c>
      <c r="P167">
        <f t="shared" si="11"/>
        <v>360</v>
      </c>
      <c r="V167" s="2">
        <v>5</v>
      </c>
      <c r="W167" s="2">
        <v>4</v>
      </c>
      <c r="X167" s="2">
        <v>6</v>
      </c>
      <c r="AJ167" s="2">
        <v>5</v>
      </c>
      <c r="AK167" s="2">
        <v>600</v>
      </c>
    </row>
    <row r="168" spans="1:37" x14ac:dyDescent="0.25">
      <c r="A168" s="14">
        <v>5</v>
      </c>
      <c r="B168" s="2">
        <v>15</v>
      </c>
      <c r="C168">
        <f t="shared" si="8"/>
        <v>1506</v>
      </c>
      <c r="D168">
        <f t="shared" si="9"/>
        <v>127.5</v>
      </c>
      <c r="J168" s="14"/>
      <c r="K168" s="2"/>
      <c r="M168" s="15">
        <v>11.9</v>
      </c>
      <c r="N168" s="2">
        <v>60</v>
      </c>
      <c r="O168">
        <f t="shared" si="10"/>
        <v>472.5</v>
      </c>
      <c r="P168">
        <f t="shared" si="11"/>
        <v>360</v>
      </c>
      <c r="V168" s="2">
        <v>15</v>
      </c>
      <c r="W168" s="2">
        <v>2</v>
      </c>
      <c r="X168" s="2">
        <v>10</v>
      </c>
      <c r="AJ168" s="2">
        <v>5</v>
      </c>
      <c r="AK168" s="2">
        <v>600</v>
      </c>
    </row>
    <row r="169" spans="1:37" x14ac:dyDescent="0.25">
      <c r="A169" s="14">
        <v>5</v>
      </c>
      <c r="B169" s="2">
        <v>2</v>
      </c>
      <c r="C169">
        <f t="shared" si="8"/>
        <v>1506</v>
      </c>
      <c r="D169">
        <f t="shared" si="9"/>
        <v>904.5</v>
      </c>
      <c r="J169" s="14"/>
      <c r="K169" s="2"/>
      <c r="M169" s="15">
        <v>11.9</v>
      </c>
      <c r="N169" s="2">
        <v>60</v>
      </c>
      <c r="O169">
        <f t="shared" si="10"/>
        <v>472.5</v>
      </c>
      <c r="P169">
        <f t="shared" si="11"/>
        <v>360</v>
      </c>
      <c r="V169" s="2">
        <v>15</v>
      </c>
      <c r="W169" s="2">
        <v>3</v>
      </c>
      <c r="X169" s="2">
        <v>10</v>
      </c>
      <c r="AJ169" s="2">
        <v>5</v>
      </c>
      <c r="AK169" s="2">
        <v>600</v>
      </c>
    </row>
    <row r="170" spans="1:37" x14ac:dyDescent="0.25">
      <c r="A170" s="14">
        <v>5.6</v>
      </c>
      <c r="B170" s="2">
        <v>4</v>
      </c>
      <c r="C170">
        <f t="shared" si="8"/>
        <v>1460.5</v>
      </c>
      <c r="D170">
        <f t="shared" si="9"/>
        <v>544.5</v>
      </c>
      <c r="J170" s="14"/>
      <c r="K170" s="2"/>
      <c r="M170" s="15">
        <v>11.9</v>
      </c>
      <c r="N170" s="2">
        <v>70</v>
      </c>
      <c r="O170">
        <f t="shared" si="10"/>
        <v>472.5</v>
      </c>
      <c r="P170">
        <f t="shared" si="11"/>
        <v>331.5</v>
      </c>
      <c r="V170" s="2">
        <v>2</v>
      </c>
      <c r="W170" s="2">
        <v>1</v>
      </c>
      <c r="X170" s="2">
        <v>10</v>
      </c>
      <c r="AJ170" s="2">
        <v>5</v>
      </c>
      <c r="AK170" s="2">
        <v>640</v>
      </c>
    </row>
    <row r="171" spans="1:37" x14ac:dyDescent="0.25">
      <c r="A171" s="14">
        <v>5.6</v>
      </c>
      <c r="B171" s="2">
        <v>7</v>
      </c>
      <c r="C171">
        <f t="shared" si="8"/>
        <v>1460.5</v>
      </c>
      <c r="D171">
        <f t="shared" si="9"/>
        <v>354.5</v>
      </c>
      <c r="J171" s="14"/>
      <c r="K171" s="2"/>
      <c r="M171" s="15">
        <v>11.9</v>
      </c>
      <c r="N171" s="2">
        <v>70</v>
      </c>
      <c r="O171">
        <f t="shared" si="10"/>
        <v>472.5</v>
      </c>
      <c r="P171">
        <f t="shared" si="11"/>
        <v>331.5</v>
      </c>
      <c r="V171" s="2">
        <v>4</v>
      </c>
      <c r="W171" s="2">
        <v>1</v>
      </c>
      <c r="X171" s="2">
        <v>42</v>
      </c>
      <c r="AJ171" s="2">
        <v>5</v>
      </c>
      <c r="AK171" s="2">
        <v>665</v>
      </c>
    </row>
    <row r="172" spans="1:37" x14ac:dyDescent="0.25">
      <c r="A172" s="14">
        <v>5.6</v>
      </c>
      <c r="B172" s="2">
        <v>3</v>
      </c>
      <c r="C172">
        <f t="shared" si="8"/>
        <v>1460.5</v>
      </c>
      <c r="D172">
        <f t="shared" si="9"/>
        <v>671.5</v>
      </c>
      <c r="J172" s="14"/>
      <c r="K172" s="2"/>
      <c r="M172" s="15">
        <v>11.9</v>
      </c>
      <c r="N172" s="2">
        <v>80</v>
      </c>
      <c r="O172">
        <f t="shared" si="10"/>
        <v>472.5</v>
      </c>
      <c r="P172">
        <f t="shared" si="11"/>
        <v>303</v>
      </c>
      <c r="V172" s="2">
        <v>7</v>
      </c>
      <c r="W172" s="2">
        <v>2</v>
      </c>
      <c r="X172" s="2">
        <v>25</v>
      </c>
      <c r="AJ172" s="2">
        <v>5</v>
      </c>
      <c r="AK172" s="2">
        <v>680</v>
      </c>
    </row>
    <row r="173" spans="1:37" x14ac:dyDescent="0.25">
      <c r="A173" s="14">
        <v>5.6</v>
      </c>
      <c r="B173" s="2">
        <v>9.5</v>
      </c>
      <c r="C173">
        <f t="shared" si="8"/>
        <v>1460.5</v>
      </c>
      <c r="D173">
        <f t="shared" si="9"/>
        <v>273</v>
      </c>
      <c r="J173" s="14"/>
      <c r="K173" s="2"/>
      <c r="M173" s="15">
        <v>11.9</v>
      </c>
      <c r="N173" s="2">
        <v>80</v>
      </c>
      <c r="O173">
        <f t="shared" si="10"/>
        <v>472.5</v>
      </c>
      <c r="P173">
        <f t="shared" si="11"/>
        <v>303</v>
      </c>
      <c r="V173" s="2">
        <v>3</v>
      </c>
      <c r="W173" s="2">
        <v>1.5</v>
      </c>
      <c r="X173" s="2">
        <v>25</v>
      </c>
      <c r="AJ173" s="2">
        <v>9.5</v>
      </c>
      <c r="AK173" s="2">
        <v>680</v>
      </c>
    </row>
    <row r="174" spans="1:37" x14ac:dyDescent="0.25">
      <c r="A174" s="14">
        <v>5.6</v>
      </c>
      <c r="B174" s="2">
        <v>1</v>
      </c>
      <c r="C174">
        <f t="shared" si="8"/>
        <v>1460.5</v>
      </c>
      <c r="D174">
        <f t="shared" si="9"/>
        <v>1261.5</v>
      </c>
      <c r="J174" s="14"/>
      <c r="K174" s="2"/>
      <c r="M174" s="15">
        <v>11.9</v>
      </c>
      <c r="N174" s="2">
        <v>80</v>
      </c>
      <c r="O174">
        <f t="shared" si="10"/>
        <v>472.5</v>
      </c>
      <c r="P174">
        <f t="shared" si="11"/>
        <v>303</v>
      </c>
      <c r="V174" s="2">
        <v>9.5</v>
      </c>
      <c r="W174" s="2">
        <v>2</v>
      </c>
      <c r="X174" s="2">
        <v>35</v>
      </c>
      <c r="AJ174" s="2">
        <v>9.5</v>
      </c>
      <c r="AK174" s="2">
        <v>690</v>
      </c>
    </row>
    <row r="175" spans="1:37" x14ac:dyDescent="0.25">
      <c r="A175" s="14">
        <v>5.6</v>
      </c>
      <c r="B175" s="2">
        <v>1</v>
      </c>
      <c r="C175">
        <f t="shared" si="8"/>
        <v>1460.5</v>
      </c>
      <c r="D175">
        <f t="shared" si="9"/>
        <v>1261.5</v>
      </c>
      <c r="J175" s="14"/>
      <c r="K175" s="2"/>
      <c r="M175" s="15">
        <v>11.9</v>
      </c>
      <c r="N175" s="2">
        <v>80</v>
      </c>
      <c r="O175">
        <f t="shared" si="10"/>
        <v>472.5</v>
      </c>
      <c r="P175">
        <f t="shared" si="11"/>
        <v>303</v>
      </c>
      <c r="V175" s="2">
        <v>1</v>
      </c>
      <c r="W175" s="2">
        <v>2</v>
      </c>
      <c r="X175" s="2">
        <v>40</v>
      </c>
      <c r="AJ175" s="2">
        <v>10</v>
      </c>
      <c r="AK175" s="2">
        <v>850</v>
      </c>
    </row>
    <row r="176" spans="1:37" x14ac:dyDescent="0.25">
      <c r="A176" s="14">
        <v>5.6</v>
      </c>
      <c r="B176" s="2">
        <v>1</v>
      </c>
      <c r="C176">
        <f t="shared" si="8"/>
        <v>1460.5</v>
      </c>
      <c r="D176">
        <f t="shared" si="9"/>
        <v>1261.5</v>
      </c>
      <c r="J176" s="14"/>
      <c r="K176" s="2"/>
      <c r="M176" s="15">
        <v>11.9</v>
      </c>
      <c r="N176" s="2">
        <v>80</v>
      </c>
      <c r="O176">
        <f t="shared" si="10"/>
        <v>472.5</v>
      </c>
      <c r="P176">
        <f t="shared" si="11"/>
        <v>303</v>
      </c>
      <c r="V176" s="2">
        <v>1</v>
      </c>
      <c r="W176" s="2">
        <v>1.5</v>
      </c>
      <c r="X176" s="2">
        <v>10</v>
      </c>
      <c r="AJ176" s="2">
        <v>6</v>
      </c>
      <c r="AK176" s="2">
        <v>850</v>
      </c>
    </row>
    <row r="177" spans="1:37" x14ac:dyDescent="0.25">
      <c r="A177" s="14">
        <v>5.6</v>
      </c>
      <c r="B177" s="2">
        <v>1</v>
      </c>
      <c r="C177">
        <f t="shared" si="8"/>
        <v>1460.5</v>
      </c>
      <c r="D177">
        <f t="shared" si="9"/>
        <v>1261.5</v>
      </c>
      <c r="J177" s="14"/>
      <c r="K177" s="2"/>
      <c r="M177" s="15">
        <v>11.9</v>
      </c>
      <c r="N177" s="2">
        <v>80</v>
      </c>
      <c r="O177">
        <f t="shared" si="10"/>
        <v>472.5</v>
      </c>
      <c r="P177">
        <f t="shared" si="11"/>
        <v>303</v>
      </c>
      <c r="V177" s="2">
        <v>1</v>
      </c>
      <c r="W177" s="2">
        <v>1</v>
      </c>
      <c r="X177" s="2">
        <v>10</v>
      </c>
      <c r="AJ177" s="2">
        <v>10</v>
      </c>
      <c r="AK177" s="2">
        <v>900</v>
      </c>
    </row>
    <row r="178" spans="1:37" x14ac:dyDescent="0.25">
      <c r="A178" s="14">
        <v>5.6</v>
      </c>
      <c r="B178" s="2">
        <v>0.75</v>
      </c>
      <c r="C178">
        <f t="shared" si="8"/>
        <v>1460.5</v>
      </c>
      <c r="D178">
        <f t="shared" si="9"/>
        <v>1392.5</v>
      </c>
      <c r="J178" s="14"/>
      <c r="K178" s="2"/>
      <c r="M178" s="15">
        <v>11.9</v>
      </c>
      <c r="N178" s="2">
        <v>90</v>
      </c>
      <c r="O178">
        <f t="shared" si="10"/>
        <v>472.5</v>
      </c>
      <c r="P178">
        <f t="shared" si="11"/>
        <v>280</v>
      </c>
      <c r="V178" s="2">
        <v>1</v>
      </c>
      <c r="W178" s="2">
        <v>2</v>
      </c>
      <c r="X178" s="2">
        <v>20</v>
      </c>
      <c r="AJ178" s="2">
        <v>10</v>
      </c>
      <c r="AK178" s="2">
        <v>1150</v>
      </c>
    </row>
    <row r="179" spans="1:37" x14ac:dyDescent="0.25">
      <c r="A179" s="14">
        <v>5.6</v>
      </c>
      <c r="B179" s="2">
        <v>0.5</v>
      </c>
      <c r="C179">
        <f t="shared" si="8"/>
        <v>1460.5</v>
      </c>
      <c r="D179">
        <f t="shared" si="9"/>
        <v>1494</v>
      </c>
      <c r="J179" s="14"/>
      <c r="K179" s="2"/>
      <c r="M179" s="15">
        <v>11.9</v>
      </c>
      <c r="N179" s="2">
        <v>90</v>
      </c>
      <c r="O179">
        <f t="shared" si="10"/>
        <v>472.5</v>
      </c>
      <c r="P179">
        <f t="shared" si="11"/>
        <v>280</v>
      </c>
      <c r="V179" s="2">
        <v>0.75</v>
      </c>
      <c r="W179" s="2">
        <v>2</v>
      </c>
      <c r="X179" s="2">
        <v>20</v>
      </c>
      <c r="AJ179" s="2">
        <v>12</v>
      </c>
      <c r="AK179" s="2">
        <v>2300</v>
      </c>
    </row>
    <row r="180" spans="1:37" x14ac:dyDescent="0.25">
      <c r="A180" s="14">
        <v>5.6</v>
      </c>
      <c r="B180" s="2">
        <v>0.5</v>
      </c>
      <c r="C180">
        <f t="shared" si="8"/>
        <v>1460.5</v>
      </c>
      <c r="D180">
        <f t="shared" si="9"/>
        <v>1494</v>
      </c>
      <c r="J180" s="14"/>
      <c r="K180" s="2"/>
      <c r="M180" s="15">
        <v>11.9</v>
      </c>
      <c r="N180" s="2">
        <v>90</v>
      </c>
      <c r="O180">
        <f t="shared" si="10"/>
        <v>472.5</v>
      </c>
      <c r="P180">
        <f t="shared" si="11"/>
        <v>280</v>
      </c>
      <c r="V180" s="2">
        <v>0.5</v>
      </c>
      <c r="W180" s="2">
        <v>2</v>
      </c>
      <c r="X180" s="2">
        <v>7.5</v>
      </c>
      <c r="AJ180" s="2">
        <v>13</v>
      </c>
      <c r="AK180" s="2">
        <v>4200</v>
      </c>
    </row>
    <row r="181" spans="1:37" x14ac:dyDescent="0.25">
      <c r="A181" s="14">
        <v>5.6</v>
      </c>
      <c r="B181" s="2">
        <v>0.5</v>
      </c>
      <c r="C181">
        <f t="shared" si="8"/>
        <v>1460.5</v>
      </c>
      <c r="D181">
        <f t="shared" si="9"/>
        <v>1494</v>
      </c>
      <c r="J181" s="14"/>
      <c r="K181" s="2"/>
      <c r="M181" s="15">
        <v>11.9</v>
      </c>
      <c r="N181" s="2">
        <v>90</v>
      </c>
      <c r="O181">
        <f t="shared" si="10"/>
        <v>472.5</v>
      </c>
      <c r="P181">
        <f t="shared" si="11"/>
        <v>280</v>
      </c>
      <c r="V181" s="2">
        <v>0.5</v>
      </c>
      <c r="W181" s="2">
        <v>2</v>
      </c>
      <c r="X181" s="2">
        <v>5</v>
      </c>
      <c r="AJ181" s="2">
        <v>14</v>
      </c>
    </row>
    <row r="182" spans="1:37" x14ac:dyDescent="0.25">
      <c r="A182" s="14">
        <v>5.6</v>
      </c>
      <c r="B182" s="2">
        <v>0.5</v>
      </c>
      <c r="C182">
        <f t="shared" si="8"/>
        <v>1460.5</v>
      </c>
      <c r="D182">
        <f t="shared" si="9"/>
        <v>1494</v>
      </c>
      <c r="J182" s="14"/>
      <c r="K182" s="2"/>
      <c r="M182" s="15">
        <v>11.9</v>
      </c>
      <c r="N182" s="2">
        <v>100</v>
      </c>
      <c r="O182">
        <f t="shared" si="10"/>
        <v>472.5</v>
      </c>
      <c r="P182">
        <f t="shared" si="11"/>
        <v>250</v>
      </c>
      <c r="V182" s="2">
        <v>0.5</v>
      </c>
      <c r="W182" s="2">
        <v>2</v>
      </c>
      <c r="X182" s="2">
        <v>45</v>
      </c>
      <c r="AJ182" s="2">
        <v>15</v>
      </c>
    </row>
    <row r="183" spans="1:37" x14ac:dyDescent="0.25">
      <c r="A183" s="14">
        <v>5.6</v>
      </c>
      <c r="B183" s="2">
        <v>0.3</v>
      </c>
      <c r="C183">
        <f t="shared" si="8"/>
        <v>1460.5</v>
      </c>
      <c r="D183">
        <f t="shared" si="9"/>
        <v>1580</v>
      </c>
      <c r="J183" s="14"/>
      <c r="K183" s="2"/>
      <c r="M183" s="15">
        <v>11.9</v>
      </c>
      <c r="N183" s="2">
        <v>100</v>
      </c>
      <c r="O183">
        <f t="shared" si="10"/>
        <v>472.5</v>
      </c>
      <c r="P183">
        <f t="shared" si="11"/>
        <v>250</v>
      </c>
      <c r="V183" s="2">
        <v>0.5</v>
      </c>
      <c r="W183" s="2">
        <v>4</v>
      </c>
      <c r="X183" s="2">
        <v>3</v>
      </c>
      <c r="AJ183" s="2">
        <v>15</v>
      </c>
    </row>
    <row r="184" spans="1:37" x14ac:dyDescent="0.25">
      <c r="A184" s="14">
        <v>5.6</v>
      </c>
      <c r="B184" s="2">
        <v>0.3</v>
      </c>
      <c r="C184">
        <f t="shared" si="8"/>
        <v>1460.5</v>
      </c>
      <c r="D184">
        <f t="shared" si="9"/>
        <v>1580</v>
      </c>
      <c r="J184" s="14"/>
      <c r="K184" s="2"/>
      <c r="M184" s="15">
        <v>11.9</v>
      </c>
      <c r="N184" s="2">
        <v>100</v>
      </c>
      <c r="O184">
        <f t="shared" si="10"/>
        <v>472.5</v>
      </c>
      <c r="P184">
        <f t="shared" si="11"/>
        <v>250</v>
      </c>
      <c r="V184" s="2">
        <v>0.3</v>
      </c>
      <c r="W184" s="2">
        <v>4</v>
      </c>
      <c r="X184" s="2">
        <v>2</v>
      </c>
      <c r="AJ184" s="2">
        <v>16</v>
      </c>
    </row>
    <row r="185" spans="1:37" x14ac:dyDescent="0.25">
      <c r="A185" s="14">
        <v>5.6</v>
      </c>
      <c r="B185" s="2">
        <v>0.5</v>
      </c>
      <c r="C185">
        <f t="shared" si="8"/>
        <v>1460.5</v>
      </c>
      <c r="D185">
        <f t="shared" si="9"/>
        <v>1494</v>
      </c>
      <c r="J185" s="14"/>
      <c r="K185" s="2"/>
      <c r="M185" s="15">
        <v>11.9</v>
      </c>
      <c r="N185" s="2">
        <v>100</v>
      </c>
      <c r="O185">
        <f t="shared" si="10"/>
        <v>472.5</v>
      </c>
      <c r="P185">
        <f t="shared" si="11"/>
        <v>250</v>
      </c>
      <c r="V185" s="2">
        <v>0.3</v>
      </c>
      <c r="W185" s="2">
        <v>1</v>
      </c>
      <c r="X185" s="2">
        <v>13</v>
      </c>
      <c r="AJ185" s="2">
        <v>16</v>
      </c>
    </row>
    <row r="186" spans="1:37" x14ac:dyDescent="0.25">
      <c r="A186" s="14">
        <v>5.6</v>
      </c>
      <c r="B186" s="2">
        <v>0.5</v>
      </c>
      <c r="C186">
        <f t="shared" si="8"/>
        <v>1460.5</v>
      </c>
      <c r="D186">
        <f t="shared" si="9"/>
        <v>1494</v>
      </c>
      <c r="J186" s="14"/>
      <c r="K186" s="2"/>
      <c r="M186" s="15">
        <v>11.9</v>
      </c>
      <c r="N186" s="2">
        <v>100</v>
      </c>
      <c r="O186">
        <f t="shared" si="10"/>
        <v>472.5</v>
      </c>
      <c r="P186">
        <f t="shared" si="11"/>
        <v>250</v>
      </c>
      <c r="V186" s="2">
        <v>0.5</v>
      </c>
      <c r="W186" s="2">
        <v>0.75</v>
      </c>
      <c r="X186" s="2">
        <v>13</v>
      </c>
      <c r="AJ186" s="2">
        <v>16</v>
      </c>
    </row>
    <row r="187" spans="1:37" x14ac:dyDescent="0.25">
      <c r="A187" s="14">
        <v>5.6</v>
      </c>
      <c r="B187" s="2">
        <v>1.5</v>
      </c>
      <c r="C187">
        <f t="shared" si="8"/>
        <v>1460.5</v>
      </c>
      <c r="D187">
        <f t="shared" si="9"/>
        <v>1076.5</v>
      </c>
      <c r="J187" s="14"/>
      <c r="K187" s="2"/>
      <c r="M187" s="15">
        <v>11.9</v>
      </c>
      <c r="N187" s="2">
        <v>100</v>
      </c>
      <c r="O187">
        <f t="shared" si="10"/>
        <v>472.5</v>
      </c>
      <c r="P187">
        <f t="shared" si="11"/>
        <v>250</v>
      </c>
      <c r="V187" s="2">
        <v>0.5</v>
      </c>
      <c r="W187" s="2">
        <v>4</v>
      </c>
      <c r="X187" s="2">
        <v>7</v>
      </c>
      <c r="AJ187" s="2">
        <v>16</v>
      </c>
    </row>
    <row r="188" spans="1:37" x14ac:dyDescent="0.25">
      <c r="A188" s="14">
        <v>5.6</v>
      </c>
      <c r="B188" s="2">
        <v>10</v>
      </c>
      <c r="C188">
        <f t="shared" si="8"/>
        <v>1460.5</v>
      </c>
      <c r="D188">
        <f t="shared" si="9"/>
        <v>239.5</v>
      </c>
      <c r="J188" s="14"/>
      <c r="K188" s="2"/>
      <c r="M188" s="15">
        <v>11.9</v>
      </c>
      <c r="N188" s="2">
        <v>100</v>
      </c>
      <c r="O188">
        <f t="shared" si="10"/>
        <v>472.5</v>
      </c>
      <c r="P188">
        <f t="shared" si="11"/>
        <v>250</v>
      </c>
      <c r="V188" s="2">
        <v>1.5</v>
      </c>
      <c r="W188" s="2">
        <v>0.75</v>
      </c>
      <c r="X188" s="2">
        <v>7</v>
      </c>
      <c r="AJ188" s="2">
        <v>21</v>
      </c>
    </row>
    <row r="189" spans="1:37" x14ac:dyDescent="0.25">
      <c r="A189" s="14">
        <v>5.6</v>
      </c>
      <c r="B189" s="2">
        <v>2</v>
      </c>
      <c r="C189">
        <f t="shared" si="8"/>
        <v>1460.5</v>
      </c>
      <c r="D189">
        <f t="shared" si="9"/>
        <v>904.5</v>
      </c>
      <c r="J189" s="14"/>
      <c r="K189" s="2"/>
      <c r="M189" s="15">
        <v>11.9</v>
      </c>
      <c r="N189" s="2">
        <v>100</v>
      </c>
      <c r="O189">
        <f t="shared" si="10"/>
        <v>472.5</v>
      </c>
      <c r="P189">
        <f t="shared" si="11"/>
        <v>250</v>
      </c>
      <c r="V189" s="2">
        <v>10</v>
      </c>
      <c r="W189" s="2">
        <v>1</v>
      </c>
      <c r="X189" s="2">
        <v>7</v>
      </c>
      <c r="AJ189" s="2">
        <v>22</v>
      </c>
    </row>
    <row r="190" spans="1:37" x14ac:dyDescent="0.25">
      <c r="A190" s="14">
        <v>5.6</v>
      </c>
      <c r="B190" s="2">
        <v>0.5</v>
      </c>
      <c r="C190">
        <f t="shared" si="8"/>
        <v>1460.5</v>
      </c>
      <c r="D190">
        <f t="shared" si="9"/>
        <v>1494</v>
      </c>
      <c r="J190" s="14"/>
      <c r="K190" s="2"/>
      <c r="M190" s="15">
        <v>11.9</v>
      </c>
      <c r="N190" s="2">
        <v>100</v>
      </c>
      <c r="O190">
        <f t="shared" si="10"/>
        <v>472.5</v>
      </c>
      <c r="P190">
        <f t="shared" si="11"/>
        <v>250</v>
      </c>
      <c r="V190" s="2">
        <v>2</v>
      </c>
      <c r="W190" s="2">
        <v>15</v>
      </c>
      <c r="X190" s="2">
        <v>15</v>
      </c>
      <c r="AJ190" s="2">
        <v>23</v>
      </c>
    </row>
    <row r="191" spans="1:37" x14ac:dyDescent="0.25">
      <c r="A191" s="14">
        <v>5.6</v>
      </c>
      <c r="B191" s="2">
        <v>0.6</v>
      </c>
      <c r="C191">
        <f t="shared" si="8"/>
        <v>1460.5</v>
      </c>
      <c r="D191">
        <f t="shared" si="9"/>
        <v>1437.5</v>
      </c>
      <c r="J191" s="14"/>
      <c r="K191" s="2"/>
      <c r="M191" s="15">
        <v>11.9</v>
      </c>
      <c r="N191" s="2">
        <v>100</v>
      </c>
      <c r="O191">
        <f t="shared" si="10"/>
        <v>472.5</v>
      </c>
      <c r="P191">
        <f t="shared" si="11"/>
        <v>250</v>
      </c>
      <c r="V191" s="2">
        <v>0.5</v>
      </c>
      <c r="W191" s="2">
        <v>35</v>
      </c>
      <c r="X191" s="2">
        <v>15</v>
      </c>
      <c r="AJ191" s="2">
        <v>25</v>
      </c>
    </row>
    <row r="192" spans="1:37" x14ac:dyDescent="0.25">
      <c r="A192" s="14">
        <v>5.6</v>
      </c>
      <c r="B192" s="2">
        <v>0.6</v>
      </c>
      <c r="C192">
        <f t="shared" si="8"/>
        <v>1460.5</v>
      </c>
      <c r="D192">
        <f t="shared" si="9"/>
        <v>1437.5</v>
      </c>
      <c r="J192" s="14"/>
      <c r="K192" s="2"/>
      <c r="M192" s="15">
        <v>11.9</v>
      </c>
      <c r="N192" s="2">
        <v>100</v>
      </c>
      <c r="O192">
        <f t="shared" si="10"/>
        <v>472.5</v>
      </c>
      <c r="P192">
        <f t="shared" si="11"/>
        <v>250</v>
      </c>
      <c r="V192" s="2">
        <v>0.6</v>
      </c>
      <c r="W192" s="2">
        <v>25</v>
      </c>
      <c r="X192" s="2">
        <v>15</v>
      </c>
      <c r="AJ192" s="2">
        <v>25</v>
      </c>
    </row>
    <row r="193" spans="1:36" x14ac:dyDescent="0.25">
      <c r="A193" s="14">
        <v>5.6</v>
      </c>
      <c r="B193" s="2">
        <v>0.5</v>
      </c>
      <c r="C193">
        <f t="shared" si="8"/>
        <v>1460.5</v>
      </c>
      <c r="D193">
        <f t="shared" si="9"/>
        <v>1494</v>
      </c>
      <c r="J193" s="14"/>
      <c r="K193" s="2"/>
      <c r="M193" s="15">
        <v>11.9</v>
      </c>
      <c r="N193" s="2">
        <v>100</v>
      </c>
      <c r="O193">
        <f t="shared" si="10"/>
        <v>472.5</v>
      </c>
      <c r="P193">
        <f t="shared" si="11"/>
        <v>250</v>
      </c>
      <c r="V193" s="2">
        <v>0.6</v>
      </c>
      <c r="W193" s="2">
        <v>5</v>
      </c>
      <c r="X193" s="2">
        <v>10</v>
      </c>
      <c r="AJ193" s="2">
        <v>26</v>
      </c>
    </row>
    <row r="194" spans="1:36" x14ac:dyDescent="0.25">
      <c r="A194" s="14">
        <v>5.6</v>
      </c>
      <c r="B194" s="2">
        <v>0.3</v>
      </c>
      <c r="C194">
        <f t="shared" si="8"/>
        <v>1460.5</v>
      </c>
      <c r="D194">
        <f t="shared" si="9"/>
        <v>1580</v>
      </c>
      <c r="J194" s="14"/>
      <c r="K194" s="2"/>
      <c r="M194" s="15">
        <v>11.9</v>
      </c>
      <c r="N194" s="2">
        <v>100</v>
      </c>
      <c r="O194">
        <f t="shared" si="10"/>
        <v>472.5</v>
      </c>
      <c r="P194">
        <f t="shared" si="11"/>
        <v>250</v>
      </c>
      <c r="V194" s="2">
        <v>0.5</v>
      </c>
      <c r="W194" s="2">
        <v>5</v>
      </c>
      <c r="X194" s="2">
        <v>20</v>
      </c>
      <c r="AJ194" s="2">
        <v>26</v>
      </c>
    </row>
    <row r="195" spans="1:36" x14ac:dyDescent="0.25">
      <c r="A195" s="14">
        <v>5.6</v>
      </c>
      <c r="B195" s="2">
        <v>0.3</v>
      </c>
      <c r="C195">
        <f t="shared" ref="C195:C258" si="12">_xlfn.RANK.AVG(A195,$A$2:$A$1665,0)</f>
        <v>1460.5</v>
      </c>
      <c r="D195">
        <f t="shared" ref="D195:D258" si="13">_xlfn.RANK.AVG(B195,$B$2:$B$1665,0)</f>
        <v>1580</v>
      </c>
      <c r="J195" s="14"/>
      <c r="K195" s="2"/>
      <c r="M195" s="15">
        <v>11.9</v>
      </c>
      <c r="N195" s="2">
        <v>110</v>
      </c>
      <c r="O195">
        <f t="shared" ref="O195:O258" si="14">_xlfn.RANK.AVG(M195,$M$2:$M$652,0)</f>
        <v>472.5</v>
      </c>
      <c r="P195">
        <f t="shared" ref="P195:P258" si="15">_xlfn.RANK.AVG(N195,$N$2:$N$652,0)</f>
        <v>229</v>
      </c>
      <c r="V195" s="2">
        <v>0.3</v>
      </c>
      <c r="W195" s="2">
        <v>5</v>
      </c>
      <c r="X195" s="2">
        <v>8</v>
      </c>
      <c r="AJ195" s="2">
        <v>26</v>
      </c>
    </row>
    <row r="196" spans="1:36" x14ac:dyDescent="0.25">
      <c r="A196" s="14">
        <v>5.6</v>
      </c>
      <c r="B196" s="2">
        <v>0.4</v>
      </c>
      <c r="C196">
        <f t="shared" si="12"/>
        <v>1460.5</v>
      </c>
      <c r="D196">
        <f t="shared" si="13"/>
        <v>1551.5</v>
      </c>
      <c r="J196" s="14"/>
      <c r="K196" s="2"/>
      <c r="M196" s="15">
        <v>11.9</v>
      </c>
      <c r="N196" s="2">
        <v>120</v>
      </c>
      <c r="O196">
        <f t="shared" si="14"/>
        <v>472.5</v>
      </c>
      <c r="P196">
        <f t="shared" si="15"/>
        <v>212</v>
      </c>
      <c r="V196" s="2">
        <v>0.3</v>
      </c>
      <c r="W196" s="2">
        <v>30</v>
      </c>
      <c r="X196" s="2">
        <v>16</v>
      </c>
      <c r="AJ196" s="2">
        <v>26</v>
      </c>
    </row>
    <row r="197" spans="1:36" x14ac:dyDescent="0.25">
      <c r="A197" s="14">
        <v>5.6</v>
      </c>
      <c r="B197" s="2">
        <v>0.5</v>
      </c>
      <c r="C197">
        <f t="shared" si="12"/>
        <v>1460.5</v>
      </c>
      <c r="D197">
        <f t="shared" si="13"/>
        <v>1494</v>
      </c>
      <c r="J197" s="14"/>
      <c r="K197" s="2"/>
      <c r="M197" s="15">
        <v>11.9</v>
      </c>
      <c r="N197" s="2">
        <v>120</v>
      </c>
      <c r="O197">
        <f t="shared" si="14"/>
        <v>472.5</v>
      </c>
      <c r="P197">
        <f t="shared" si="15"/>
        <v>212</v>
      </c>
      <c r="V197" s="2">
        <v>0.4</v>
      </c>
      <c r="W197" s="2">
        <v>5</v>
      </c>
      <c r="X197" s="2">
        <v>5</v>
      </c>
      <c r="AJ197" s="2">
        <v>26</v>
      </c>
    </row>
    <row r="198" spans="1:36" x14ac:dyDescent="0.25">
      <c r="A198" s="14">
        <v>5.6</v>
      </c>
      <c r="B198" s="2">
        <v>1.5</v>
      </c>
      <c r="C198">
        <f t="shared" si="12"/>
        <v>1460.5</v>
      </c>
      <c r="D198">
        <f t="shared" si="13"/>
        <v>1076.5</v>
      </c>
      <c r="J198" s="14"/>
      <c r="K198" s="2"/>
      <c r="M198" s="15">
        <v>11.9</v>
      </c>
      <c r="N198" s="2">
        <v>120</v>
      </c>
      <c r="O198">
        <f t="shared" si="14"/>
        <v>472.5</v>
      </c>
      <c r="P198">
        <f t="shared" si="15"/>
        <v>212</v>
      </c>
      <c r="V198" s="2">
        <v>0.5</v>
      </c>
      <c r="W198" s="2">
        <v>5</v>
      </c>
      <c r="X198" s="2">
        <v>8</v>
      </c>
      <c r="AJ198" s="2">
        <v>26</v>
      </c>
    </row>
    <row r="199" spans="1:36" x14ac:dyDescent="0.25">
      <c r="A199" s="14">
        <v>5.6</v>
      </c>
      <c r="B199" s="2">
        <v>2</v>
      </c>
      <c r="C199">
        <f t="shared" si="12"/>
        <v>1460.5</v>
      </c>
      <c r="D199">
        <f t="shared" si="13"/>
        <v>904.5</v>
      </c>
      <c r="J199" s="14"/>
      <c r="K199" s="2"/>
      <c r="M199" s="15">
        <v>11.9</v>
      </c>
      <c r="N199" s="2">
        <v>130</v>
      </c>
      <c r="O199">
        <f t="shared" si="14"/>
        <v>472.5</v>
      </c>
      <c r="P199">
        <f t="shared" si="15"/>
        <v>197</v>
      </c>
      <c r="V199" s="2">
        <v>1.5</v>
      </c>
      <c r="W199" s="2">
        <v>5</v>
      </c>
      <c r="X199" s="2">
        <v>55</v>
      </c>
      <c r="AJ199" s="2">
        <v>26</v>
      </c>
    </row>
    <row r="200" spans="1:36" x14ac:dyDescent="0.25">
      <c r="A200" s="14">
        <v>5.6</v>
      </c>
      <c r="B200" s="2">
        <v>1.5</v>
      </c>
      <c r="C200">
        <f t="shared" si="12"/>
        <v>1460.5</v>
      </c>
      <c r="D200">
        <f t="shared" si="13"/>
        <v>1076.5</v>
      </c>
      <c r="J200" s="14"/>
      <c r="K200" s="2"/>
      <c r="M200" s="15">
        <v>11.9</v>
      </c>
      <c r="N200" s="2">
        <v>160</v>
      </c>
      <c r="O200">
        <f t="shared" si="14"/>
        <v>472.5</v>
      </c>
      <c r="P200">
        <f t="shared" si="15"/>
        <v>162</v>
      </c>
      <c r="V200" s="2">
        <v>2</v>
      </c>
      <c r="W200" s="2">
        <v>5</v>
      </c>
      <c r="X200" s="2">
        <v>50</v>
      </c>
      <c r="AJ200" s="2">
        <v>26</v>
      </c>
    </row>
    <row r="201" spans="1:36" x14ac:dyDescent="0.25">
      <c r="A201" s="14">
        <v>5.6</v>
      </c>
      <c r="B201" s="2">
        <v>0.5</v>
      </c>
      <c r="C201">
        <f t="shared" si="12"/>
        <v>1460.5</v>
      </c>
      <c r="D201">
        <f t="shared" si="13"/>
        <v>1494</v>
      </c>
      <c r="J201" s="14"/>
      <c r="K201" s="2"/>
      <c r="M201" s="15">
        <v>11.9</v>
      </c>
      <c r="N201" s="2">
        <v>160</v>
      </c>
      <c r="O201">
        <f t="shared" si="14"/>
        <v>472.5</v>
      </c>
      <c r="P201">
        <f t="shared" si="15"/>
        <v>162</v>
      </c>
      <c r="V201" s="2">
        <v>1.5</v>
      </c>
      <c r="W201" s="2">
        <v>5</v>
      </c>
      <c r="X201" s="2">
        <v>35</v>
      </c>
      <c r="AJ201" s="2">
        <v>26</v>
      </c>
    </row>
    <row r="202" spans="1:36" x14ac:dyDescent="0.25">
      <c r="A202" s="14">
        <v>5.6</v>
      </c>
      <c r="B202" s="2">
        <v>0.5</v>
      </c>
      <c r="C202">
        <f t="shared" si="12"/>
        <v>1460.5</v>
      </c>
      <c r="D202">
        <f t="shared" si="13"/>
        <v>1494</v>
      </c>
      <c r="J202" s="14"/>
      <c r="K202" s="2"/>
      <c r="M202" s="15">
        <v>11.9</v>
      </c>
      <c r="N202" s="2">
        <v>160</v>
      </c>
      <c r="O202">
        <f t="shared" si="14"/>
        <v>472.5</v>
      </c>
      <c r="P202">
        <f t="shared" si="15"/>
        <v>162</v>
      </c>
      <c r="V202" s="2">
        <v>0.5</v>
      </c>
      <c r="W202" s="2">
        <v>5</v>
      </c>
      <c r="X202" s="2">
        <v>55</v>
      </c>
      <c r="AJ202" s="2">
        <v>26</v>
      </c>
    </row>
    <row r="203" spans="1:36" x14ac:dyDescent="0.25">
      <c r="A203" s="14">
        <v>5.6</v>
      </c>
      <c r="B203" s="2">
        <v>0.6</v>
      </c>
      <c r="C203">
        <f t="shared" si="12"/>
        <v>1460.5</v>
      </c>
      <c r="D203">
        <f t="shared" si="13"/>
        <v>1437.5</v>
      </c>
      <c r="J203" s="14"/>
      <c r="K203" s="2"/>
      <c r="M203" s="15">
        <v>11.9</v>
      </c>
      <c r="N203" s="2">
        <v>160</v>
      </c>
      <c r="O203">
        <f t="shared" si="14"/>
        <v>472.5</v>
      </c>
      <c r="P203">
        <f t="shared" si="15"/>
        <v>162</v>
      </c>
      <c r="V203" s="2">
        <v>0.5</v>
      </c>
      <c r="W203" s="2">
        <v>25</v>
      </c>
      <c r="X203" s="2">
        <v>20</v>
      </c>
      <c r="AJ203" s="2">
        <v>26</v>
      </c>
    </row>
    <row r="204" spans="1:36" x14ac:dyDescent="0.25">
      <c r="A204" s="14">
        <v>5.6</v>
      </c>
      <c r="B204" s="2">
        <v>0.6</v>
      </c>
      <c r="C204">
        <f t="shared" si="12"/>
        <v>1460.5</v>
      </c>
      <c r="D204">
        <f t="shared" si="13"/>
        <v>1437.5</v>
      </c>
      <c r="J204" s="14"/>
      <c r="K204" s="2"/>
      <c r="M204" s="15">
        <v>11.9</v>
      </c>
      <c r="N204" s="2">
        <v>160</v>
      </c>
      <c r="O204">
        <f t="shared" si="14"/>
        <v>472.5</v>
      </c>
      <c r="P204">
        <f t="shared" si="15"/>
        <v>162</v>
      </c>
      <c r="V204" s="2">
        <v>0.6</v>
      </c>
      <c r="W204" s="2">
        <v>10</v>
      </c>
      <c r="X204" s="2">
        <v>40</v>
      </c>
      <c r="AJ204" s="2">
        <v>26</v>
      </c>
    </row>
    <row r="205" spans="1:36" x14ac:dyDescent="0.25">
      <c r="A205" s="14">
        <v>5.6</v>
      </c>
      <c r="B205" s="2">
        <v>0.5</v>
      </c>
      <c r="C205">
        <f t="shared" si="12"/>
        <v>1460.5</v>
      </c>
      <c r="D205">
        <f t="shared" si="13"/>
        <v>1494</v>
      </c>
      <c r="J205" s="14"/>
      <c r="K205" s="2"/>
      <c r="M205" s="15">
        <v>11.9</v>
      </c>
      <c r="N205" s="2">
        <v>160</v>
      </c>
      <c r="O205">
        <f t="shared" si="14"/>
        <v>472.5</v>
      </c>
      <c r="P205">
        <f t="shared" si="15"/>
        <v>162</v>
      </c>
      <c r="V205" s="2">
        <v>0.6</v>
      </c>
      <c r="W205" s="2">
        <v>35</v>
      </c>
      <c r="X205" s="2">
        <v>40</v>
      </c>
      <c r="AJ205" s="2">
        <v>26</v>
      </c>
    </row>
    <row r="206" spans="1:36" x14ac:dyDescent="0.25">
      <c r="A206" s="14">
        <v>5.6</v>
      </c>
      <c r="B206" s="2">
        <v>0.3</v>
      </c>
      <c r="C206">
        <f t="shared" si="12"/>
        <v>1460.5</v>
      </c>
      <c r="D206">
        <f t="shared" si="13"/>
        <v>1580</v>
      </c>
      <c r="J206" s="14"/>
      <c r="K206" s="2"/>
      <c r="M206" s="15">
        <v>11.9</v>
      </c>
      <c r="N206" s="2">
        <v>160</v>
      </c>
      <c r="O206">
        <f t="shared" si="14"/>
        <v>472.5</v>
      </c>
      <c r="P206">
        <f t="shared" si="15"/>
        <v>162</v>
      </c>
      <c r="V206" s="2">
        <v>0.5</v>
      </c>
      <c r="W206" s="2">
        <v>35</v>
      </c>
      <c r="X206" s="2">
        <v>50</v>
      </c>
      <c r="AJ206" s="2">
        <v>27</v>
      </c>
    </row>
    <row r="207" spans="1:36" x14ac:dyDescent="0.25">
      <c r="A207" s="14">
        <v>5.6</v>
      </c>
      <c r="B207" s="2">
        <v>0.3</v>
      </c>
      <c r="C207">
        <f t="shared" si="12"/>
        <v>1460.5</v>
      </c>
      <c r="D207">
        <f t="shared" si="13"/>
        <v>1580</v>
      </c>
      <c r="J207" s="14"/>
      <c r="K207" s="2"/>
      <c r="M207" s="15">
        <v>11.9</v>
      </c>
      <c r="N207" s="2">
        <v>160</v>
      </c>
      <c r="O207">
        <f t="shared" si="14"/>
        <v>472.5</v>
      </c>
      <c r="P207">
        <f t="shared" si="15"/>
        <v>162</v>
      </c>
      <c r="V207" s="2">
        <v>0.3</v>
      </c>
      <c r="W207" s="2">
        <v>35</v>
      </c>
      <c r="X207" s="2">
        <v>10</v>
      </c>
      <c r="AJ207" s="2">
        <v>29</v>
      </c>
    </row>
    <row r="208" spans="1:36" x14ac:dyDescent="0.25">
      <c r="A208" s="14">
        <v>5.6</v>
      </c>
      <c r="B208" s="2">
        <v>12</v>
      </c>
      <c r="C208">
        <f t="shared" si="12"/>
        <v>1460.5</v>
      </c>
      <c r="D208">
        <f t="shared" si="13"/>
        <v>192</v>
      </c>
      <c r="J208" s="14"/>
      <c r="K208" s="2"/>
      <c r="M208" s="15">
        <v>11.9</v>
      </c>
      <c r="N208" s="2">
        <v>210</v>
      </c>
      <c r="O208">
        <f t="shared" si="14"/>
        <v>472.5</v>
      </c>
      <c r="P208">
        <f t="shared" si="15"/>
        <v>118.5</v>
      </c>
      <c r="V208" s="2">
        <v>0.3</v>
      </c>
      <c r="W208" s="2">
        <v>25</v>
      </c>
      <c r="X208" s="2">
        <v>22.5</v>
      </c>
      <c r="AJ208" s="2">
        <v>34</v>
      </c>
    </row>
    <row r="209" spans="1:36" x14ac:dyDescent="0.25">
      <c r="A209" s="14">
        <v>5.6</v>
      </c>
      <c r="B209" s="2">
        <v>2</v>
      </c>
      <c r="C209">
        <f t="shared" si="12"/>
        <v>1460.5</v>
      </c>
      <c r="D209">
        <f t="shared" si="13"/>
        <v>904.5</v>
      </c>
      <c r="J209" s="14"/>
      <c r="K209" s="2"/>
      <c r="M209" s="15">
        <v>11.9</v>
      </c>
      <c r="N209" s="2">
        <v>230</v>
      </c>
      <c r="O209">
        <f t="shared" si="14"/>
        <v>472.5</v>
      </c>
      <c r="P209">
        <f t="shared" si="15"/>
        <v>109.5</v>
      </c>
      <c r="V209" s="2">
        <v>12</v>
      </c>
      <c r="W209" s="2">
        <v>20</v>
      </c>
      <c r="X209" s="2">
        <v>60</v>
      </c>
      <c r="AJ209" s="2">
        <v>35</v>
      </c>
    </row>
    <row r="210" spans="1:36" x14ac:dyDescent="0.25">
      <c r="A210" s="14">
        <v>5.6</v>
      </c>
      <c r="B210" s="2">
        <v>3</v>
      </c>
      <c r="C210">
        <f t="shared" si="12"/>
        <v>1460.5</v>
      </c>
      <c r="D210">
        <f t="shared" si="13"/>
        <v>671.5</v>
      </c>
      <c r="J210" s="14"/>
      <c r="K210" s="2"/>
      <c r="M210" s="15">
        <v>11.9</v>
      </c>
      <c r="N210" s="2">
        <v>240</v>
      </c>
      <c r="O210">
        <f t="shared" si="14"/>
        <v>472.5</v>
      </c>
      <c r="P210">
        <f t="shared" si="15"/>
        <v>105</v>
      </c>
      <c r="V210" s="2">
        <v>2</v>
      </c>
      <c r="W210" s="2">
        <v>12</v>
      </c>
      <c r="X210" s="2">
        <v>60</v>
      </c>
      <c r="AJ210" s="2">
        <v>35</v>
      </c>
    </row>
    <row r="211" spans="1:36" x14ac:dyDescent="0.25">
      <c r="A211" s="14">
        <v>5.6</v>
      </c>
      <c r="B211" s="2">
        <v>0.75</v>
      </c>
      <c r="C211">
        <f t="shared" si="12"/>
        <v>1460.5</v>
      </c>
      <c r="D211">
        <f t="shared" si="13"/>
        <v>1392.5</v>
      </c>
      <c r="J211" s="14"/>
      <c r="K211" s="2"/>
      <c r="M211" s="15">
        <v>11.9</v>
      </c>
      <c r="N211" s="2">
        <v>260</v>
      </c>
      <c r="O211">
        <f t="shared" si="14"/>
        <v>472.5</v>
      </c>
      <c r="P211">
        <f t="shared" si="15"/>
        <v>98</v>
      </c>
      <c r="V211" s="2">
        <v>3</v>
      </c>
      <c r="W211" s="2">
        <v>3</v>
      </c>
      <c r="X211" s="2">
        <v>8</v>
      </c>
      <c r="AJ211" s="2">
        <v>40</v>
      </c>
    </row>
    <row r="212" spans="1:36" x14ac:dyDescent="0.25">
      <c r="A212" s="14">
        <v>5.6</v>
      </c>
      <c r="B212" s="2">
        <v>9</v>
      </c>
      <c r="C212">
        <f t="shared" si="12"/>
        <v>1460.5</v>
      </c>
      <c r="D212">
        <f t="shared" si="13"/>
        <v>279</v>
      </c>
      <c r="J212" s="14"/>
      <c r="K212" s="2"/>
      <c r="M212" s="15">
        <v>11.9</v>
      </c>
      <c r="N212" s="2">
        <v>280</v>
      </c>
      <c r="O212">
        <f t="shared" si="14"/>
        <v>472.5</v>
      </c>
      <c r="P212">
        <f t="shared" si="15"/>
        <v>87</v>
      </c>
      <c r="V212" s="2">
        <v>0.75</v>
      </c>
      <c r="W212" s="2">
        <v>3</v>
      </c>
      <c r="X212" s="2">
        <v>2.5</v>
      </c>
      <c r="AJ212" s="2">
        <v>44</v>
      </c>
    </row>
    <row r="213" spans="1:36" x14ac:dyDescent="0.25">
      <c r="A213" s="14">
        <v>5.6</v>
      </c>
      <c r="B213" s="2">
        <v>0.5</v>
      </c>
      <c r="C213">
        <f t="shared" si="12"/>
        <v>1460.5</v>
      </c>
      <c r="D213">
        <f t="shared" si="13"/>
        <v>1494</v>
      </c>
      <c r="J213" s="14"/>
      <c r="K213" s="2"/>
      <c r="M213" s="14">
        <v>12.2</v>
      </c>
      <c r="N213" s="2">
        <v>15</v>
      </c>
      <c r="O213">
        <f t="shared" si="14"/>
        <v>423.5</v>
      </c>
      <c r="P213">
        <f t="shared" si="15"/>
        <v>531</v>
      </c>
      <c r="V213" s="2">
        <v>9</v>
      </c>
      <c r="W213" s="2">
        <v>6</v>
      </c>
      <c r="X213" s="2">
        <v>35</v>
      </c>
      <c r="AJ213" s="2">
        <v>50</v>
      </c>
    </row>
    <row r="214" spans="1:36" x14ac:dyDescent="0.25">
      <c r="A214" s="14">
        <v>5.6</v>
      </c>
      <c r="B214" s="2">
        <v>2</v>
      </c>
      <c r="C214">
        <f t="shared" si="12"/>
        <v>1460.5</v>
      </c>
      <c r="D214">
        <f t="shared" si="13"/>
        <v>904.5</v>
      </c>
      <c r="J214" s="14"/>
      <c r="K214" s="2"/>
      <c r="M214" s="14">
        <v>12.2</v>
      </c>
      <c r="N214" s="2">
        <v>15</v>
      </c>
      <c r="O214">
        <f t="shared" si="14"/>
        <v>423.5</v>
      </c>
      <c r="P214">
        <f t="shared" si="15"/>
        <v>531</v>
      </c>
      <c r="V214" s="2">
        <v>0.5</v>
      </c>
      <c r="W214" s="2">
        <v>1.5</v>
      </c>
      <c r="X214" s="2">
        <v>15</v>
      </c>
      <c r="AJ214" s="2">
        <v>60</v>
      </c>
    </row>
    <row r="215" spans="1:36" x14ac:dyDescent="0.25">
      <c r="A215" s="14">
        <v>5.6</v>
      </c>
      <c r="B215" s="2">
        <v>2</v>
      </c>
      <c r="C215">
        <f t="shared" si="12"/>
        <v>1460.5</v>
      </c>
      <c r="D215">
        <f t="shared" si="13"/>
        <v>904.5</v>
      </c>
      <c r="J215" s="14"/>
      <c r="K215" s="2"/>
      <c r="M215" s="14">
        <v>12.2</v>
      </c>
      <c r="N215" s="2">
        <v>18</v>
      </c>
      <c r="O215">
        <f t="shared" si="14"/>
        <v>423.5</v>
      </c>
      <c r="P215">
        <f t="shared" si="15"/>
        <v>517.5</v>
      </c>
      <c r="V215" s="2">
        <v>2</v>
      </c>
      <c r="W215" s="2">
        <v>15</v>
      </c>
      <c r="X215" s="2">
        <v>30</v>
      </c>
      <c r="AJ215" s="2">
        <v>60</v>
      </c>
    </row>
    <row r="216" spans="1:36" x14ac:dyDescent="0.25">
      <c r="A216" s="14">
        <v>5.6</v>
      </c>
      <c r="B216" s="2">
        <v>11</v>
      </c>
      <c r="C216">
        <f t="shared" si="12"/>
        <v>1460.5</v>
      </c>
      <c r="D216">
        <f t="shared" si="13"/>
        <v>203</v>
      </c>
      <c r="J216" s="14"/>
      <c r="K216" s="2"/>
      <c r="M216" s="14">
        <v>12.2</v>
      </c>
      <c r="N216" s="2">
        <v>25</v>
      </c>
      <c r="O216">
        <f t="shared" si="14"/>
        <v>423.5</v>
      </c>
      <c r="P216">
        <f t="shared" si="15"/>
        <v>497</v>
      </c>
      <c r="V216" s="2">
        <v>2</v>
      </c>
      <c r="W216" s="2">
        <v>3</v>
      </c>
      <c r="X216" s="2">
        <v>30</v>
      </c>
      <c r="AJ216" s="2">
        <v>65</v>
      </c>
    </row>
    <row r="217" spans="1:36" x14ac:dyDescent="0.25">
      <c r="A217" s="14">
        <v>5.6</v>
      </c>
      <c r="B217" s="2">
        <v>5</v>
      </c>
      <c r="C217">
        <f t="shared" si="12"/>
        <v>1460.5</v>
      </c>
      <c r="D217">
        <f t="shared" si="13"/>
        <v>450</v>
      </c>
      <c r="J217" s="14"/>
      <c r="K217" s="2"/>
      <c r="M217" s="14">
        <v>12.2</v>
      </c>
      <c r="N217" s="2">
        <v>30</v>
      </c>
      <c r="O217">
        <f t="shared" si="14"/>
        <v>423.5</v>
      </c>
      <c r="P217">
        <f t="shared" si="15"/>
        <v>468.5</v>
      </c>
      <c r="V217" s="2">
        <v>11</v>
      </c>
      <c r="W217" s="2">
        <v>8</v>
      </c>
      <c r="X217" s="2">
        <v>8</v>
      </c>
      <c r="AJ217" s="2">
        <v>65</v>
      </c>
    </row>
    <row r="218" spans="1:36" x14ac:dyDescent="0.25">
      <c r="A218" s="14">
        <v>5.6</v>
      </c>
      <c r="B218" s="2">
        <v>2</v>
      </c>
      <c r="C218">
        <f t="shared" si="12"/>
        <v>1460.5</v>
      </c>
      <c r="D218">
        <f t="shared" si="13"/>
        <v>904.5</v>
      </c>
      <c r="J218" s="14"/>
      <c r="K218" s="2"/>
      <c r="M218" s="14">
        <v>12.2</v>
      </c>
      <c r="N218" s="2">
        <v>32</v>
      </c>
      <c r="O218">
        <f t="shared" si="14"/>
        <v>423.5</v>
      </c>
      <c r="P218">
        <f t="shared" si="15"/>
        <v>461.5</v>
      </c>
      <c r="V218" s="2">
        <v>5</v>
      </c>
      <c r="W218" s="2">
        <v>10</v>
      </c>
      <c r="X218" s="2">
        <v>5</v>
      </c>
      <c r="AJ218" s="2">
        <v>75</v>
      </c>
    </row>
    <row r="219" spans="1:36" x14ac:dyDescent="0.25">
      <c r="A219" s="14">
        <v>5.6</v>
      </c>
      <c r="B219" s="2">
        <v>2</v>
      </c>
      <c r="C219">
        <f t="shared" si="12"/>
        <v>1460.5</v>
      </c>
      <c r="D219">
        <f t="shared" si="13"/>
        <v>904.5</v>
      </c>
      <c r="J219" s="14"/>
      <c r="K219" s="2"/>
      <c r="M219" s="14">
        <v>12.2</v>
      </c>
      <c r="N219" s="2">
        <v>45</v>
      </c>
      <c r="O219">
        <f t="shared" si="14"/>
        <v>423.5</v>
      </c>
      <c r="P219">
        <f t="shared" si="15"/>
        <v>411</v>
      </c>
      <c r="V219" s="2">
        <v>2</v>
      </c>
      <c r="W219" s="2">
        <v>10</v>
      </c>
      <c r="X219" s="2">
        <v>8</v>
      </c>
      <c r="AJ219" s="2">
        <v>85</v>
      </c>
    </row>
    <row r="220" spans="1:36" x14ac:dyDescent="0.25">
      <c r="A220" s="14">
        <v>5.6</v>
      </c>
      <c r="B220" s="2">
        <v>1</v>
      </c>
      <c r="C220">
        <f t="shared" si="12"/>
        <v>1460.5</v>
      </c>
      <c r="D220">
        <f t="shared" si="13"/>
        <v>1261.5</v>
      </c>
      <c r="J220" s="14"/>
      <c r="K220" s="2"/>
      <c r="M220" s="14">
        <v>12.2</v>
      </c>
      <c r="N220" s="2">
        <v>50</v>
      </c>
      <c r="O220">
        <f t="shared" si="14"/>
        <v>423.5</v>
      </c>
      <c r="P220">
        <f t="shared" si="15"/>
        <v>395</v>
      </c>
      <c r="V220" s="2">
        <v>2</v>
      </c>
      <c r="W220" s="2">
        <v>10</v>
      </c>
      <c r="X220" s="2">
        <v>14</v>
      </c>
      <c r="AJ220" s="2">
        <v>85</v>
      </c>
    </row>
    <row r="221" spans="1:36" x14ac:dyDescent="0.25">
      <c r="A221" s="14">
        <v>5.6</v>
      </c>
      <c r="B221" s="2">
        <v>5</v>
      </c>
      <c r="C221">
        <f t="shared" si="12"/>
        <v>1460.5</v>
      </c>
      <c r="D221">
        <f t="shared" si="13"/>
        <v>450</v>
      </c>
      <c r="J221" s="14"/>
      <c r="K221" s="2"/>
      <c r="M221" s="14">
        <v>12.2</v>
      </c>
      <c r="N221" s="2">
        <v>55</v>
      </c>
      <c r="O221">
        <f t="shared" si="14"/>
        <v>423.5</v>
      </c>
      <c r="P221">
        <f t="shared" si="15"/>
        <v>378</v>
      </c>
      <c r="V221" s="2">
        <v>1</v>
      </c>
      <c r="W221" s="2">
        <v>10</v>
      </c>
      <c r="X221" s="2">
        <v>36</v>
      </c>
      <c r="AJ221" s="2">
        <v>117</v>
      </c>
    </row>
    <row r="222" spans="1:36" x14ac:dyDescent="0.25">
      <c r="A222" s="14">
        <v>5.6</v>
      </c>
      <c r="B222" s="2">
        <v>3</v>
      </c>
      <c r="C222">
        <f t="shared" si="12"/>
        <v>1460.5</v>
      </c>
      <c r="D222">
        <f t="shared" si="13"/>
        <v>671.5</v>
      </c>
      <c r="J222" s="14"/>
      <c r="K222" s="2"/>
      <c r="M222" s="14">
        <v>12.2</v>
      </c>
      <c r="N222" s="2">
        <v>55</v>
      </c>
      <c r="O222">
        <f t="shared" si="14"/>
        <v>423.5</v>
      </c>
      <c r="P222">
        <f t="shared" si="15"/>
        <v>378</v>
      </c>
      <c r="V222" s="2">
        <v>5</v>
      </c>
      <c r="W222" s="2">
        <v>5</v>
      </c>
      <c r="X222" s="2">
        <v>15</v>
      </c>
      <c r="AJ222" s="2">
        <v>120</v>
      </c>
    </row>
    <row r="223" spans="1:36" x14ac:dyDescent="0.25">
      <c r="A223" s="14">
        <v>5.6</v>
      </c>
      <c r="B223" s="2">
        <v>2</v>
      </c>
      <c r="C223">
        <f t="shared" si="12"/>
        <v>1460.5</v>
      </c>
      <c r="D223">
        <f t="shared" si="13"/>
        <v>904.5</v>
      </c>
      <c r="J223" s="14"/>
      <c r="K223" s="2"/>
      <c r="M223" s="14">
        <v>12.2</v>
      </c>
      <c r="N223" s="2">
        <v>65</v>
      </c>
      <c r="O223">
        <f t="shared" si="14"/>
        <v>423.5</v>
      </c>
      <c r="P223">
        <f t="shared" si="15"/>
        <v>344.5</v>
      </c>
      <c r="V223" s="2">
        <v>3</v>
      </c>
      <c r="W223" s="2">
        <v>3</v>
      </c>
      <c r="X223" s="2">
        <v>12.5</v>
      </c>
      <c r="AJ223" s="2">
        <v>120</v>
      </c>
    </row>
    <row r="224" spans="1:36" x14ac:dyDescent="0.25">
      <c r="A224" s="14">
        <v>5.6</v>
      </c>
      <c r="B224" s="2">
        <v>2</v>
      </c>
      <c r="C224">
        <f t="shared" si="12"/>
        <v>1460.5</v>
      </c>
      <c r="D224">
        <f t="shared" si="13"/>
        <v>904.5</v>
      </c>
      <c r="J224" s="14"/>
      <c r="K224" s="2"/>
      <c r="M224" s="14">
        <v>12.2</v>
      </c>
      <c r="N224" s="2">
        <v>75</v>
      </c>
      <c r="O224">
        <f t="shared" si="14"/>
        <v>423.5</v>
      </c>
      <c r="P224">
        <f t="shared" si="15"/>
        <v>320</v>
      </c>
      <c r="V224" s="2">
        <v>2</v>
      </c>
      <c r="W224" s="2">
        <v>4.5</v>
      </c>
      <c r="X224" s="2">
        <v>2.5</v>
      </c>
      <c r="AJ224" s="2">
        <v>140</v>
      </c>
    </row>
    <row r="225" spans="1:36" x14ac:dyDescent="0.25">
      <c r="A225" s="14">
        <v>5.6</v>
      </c>
      <c r="B225" s="2">
        <v>2</v>
      </c>
      <c r="C225">
        <f t="shared" si="12"/>
        <v>1460.5</v>
      </c>
      <c r="D225">
        <f t="shared" si="13"/>
        <v>904.5</v>
      </c>
      <c r="J225" s="14"/>
      <c r="K225" s="2"/>
      <c r="M225" s="14">
        <v>12.2</v>
      </c>
      <c r="N225" s="2">
        <v>75</v>
      </c>
      <c r="O225">
        <f t="shared" si="14"/>
        <v>423.5</v>
      </c>
      <c r="P225">
        <f t="shared" si="15"/>
        <v>320</v>
      </c>
      <c r="V225" s="2">
        <v>2</v>
      </c>
      <c r="W225" s="2">
        <v>3.5</v>
      </c>
      <c r="X225" s="2">
        <v>13</v>
      </c>
      <c r="AJ225" s="2">
        <v>175</v>
      </c>
    </row>
    <row r="226" spans="1:36" x14ac:dyDescent="0.25">
      <c r="A226" s="14">
        <v>5.6</v>
      </c>
      <c r="B226" s="2">
        <v>3.5</v>
      </c>
      <c r="C226">
        <f t="shared" si="12"/>
        <v>1460.5</v>
      </c>
      <c r="D226">
        <f t="shared" si="13"/>
        <v>596.5</v>
      </c>
      <c r="J226" s="14"/>
      <c r="K226" s="2"/>
      <c r="M226" s="14">
        <v>12.2</v>
      </c>
      <c r="N226" s="2">
        <v>75</v>
      </c>
      <c r="O226">
        <f t="shared" si="14"/>
        <v>423.5</v>
      </c>
      <c r="P226">
        <f t="shared" si="15"/>
        <v>320</v>
      </c>
      <c r="V226" s="2">
        <v>2</v>
      </c>
      <c r="W226" s="2">
        <v>1.75</v>
      </c>
      <c r="X226" s="2">
        <v>17</v>
      </c>
      <c r="AJ226" s="2">
        <v>209</v>
      </c>
    </row>
    <row r="227" spans="1:36" x14ac:dyDescent="0.25">
      <c r="A227" s="14">
        <v>5.6</v>
      </c>
      <c r="B227" s="2">
        <v>6</v>
      </c>
      <c r="C227">
        <f t="shared" si="12"/>
        <v>1460.5</v>
      </c>
      <c r="D227">
        <f t="shared" si="13"/>
        <v>384.5</v>
      </c>
      <c r="J227" s="14"/>
      <c r="K227" s="2"/>
      <c r="M227" s="14">
        <v>12.2</v>
      </c>
      <c r="N227" s="2">
        <v>75</v>
      </c>
      <c r="O227">
        <f t="shared" si="14"/>
        <v>423.5</v>
      </c>
      <c r="P227">
        <f t="shared" si="15"/>
        <v>320</v>
      </c>
      <c r="V227" s="2">
        <v>3.5</v>
      </c>
      <c r="W227" s="2">
        <v>1.7</v>
      </c>
      <c r="X227" s="2">
        <v>7.5</v>
      </c>
      <c r="AJ227" s="2">
        <v>209</v>
      </c>
    </row>
    <row r="228" spans="1:36" x14ac:dyDescent="0.25">
      <c r="A228" s="14">
        <v>5.6</v>
      </c>
      <c r="B228" s="2">
        <v>1.2</v>
      </c>
      <c r="C228">
        <f t="shared" si="12"/>
        <v>1460.5</v>
      </c>
      <c r="D228">
        <f t="shared" si="13"/>
        <v>1161</v>
      </c>
      <c r="J228" s="14"/>
      <c r="K228" s="2"/>
      <c r="M228" s="14">
        <v>12.2</v>
      </c>
      <c r="N228" s="2">
        <v>75</v>
      </c>
      <c r="O228">
        <f t="shared" si="14"/>
        <v>423.5</v>
      </c>
      <c r="P228">
        <f t="shared" si="15"/>
        <v>320</v>
      </c>
      <c r="V228" s="2">
        <v>6</v>
      </c>
      <c r="W228" s="2">
        <v>1.7</v>
      </c>
      <c r="X228" s="2">
        <v>7.5</v>
      </c>
      <c r="AJ228" s="2">
        <v>209</v>
      </c>
    </row>
    <row r="229" spans="1:36" x14ac:dyDescent="0.25">
      <c r="A229" s="14">
        <v>5.6</v>
      </c>
      <c r="B229" s="2">
        <v>4.5</v>
      </c>
      <c r="C229">
        <f t="shared" si="12"/>
        <v>1460.5</v>
      </c>
      <c r="D229">
        <f t="shared" si="13"/>
        <v>499.5</v>
      </c>
      <c r="J229" s="14"/>
      <c r="K229" s="2"/>
      <c r="M229" s="14">
        <v>12.2</v>
      </c>
      <c r="N229" s="2">
        <v>85</v>
      </c>
      <c r="O229">
        <f t="shared" si="14"/>
        <v>423.5</v>
      </c>
      <c r="P229">
        <f t="shared" si="15"/>
        <v>290</v>
      </c>
      <c r="V229" s="2">
        <v>1.2</v>
      </c>
      <c r="W229" s="2">
        <v>5</v>
      </c>
      <c r="X229" s="2">
        <v>10</v>
      </c>
      <c r="AJ229" s="2">
        <v>210</v>
      </c>
    </row>
    <row r="230" spans="1:36" x14ac:dyDescent="0.25">
      <c r="A230" s="14">
        <v>5.6</v>
      </c>
      <c r="B230" s="2">
        <v>2</v>
      </c>
      <c r="C230">
        <f t="shared" si="12"/>
        <v>1460.5</v>
      </c>
      <c r="D230">
        <f t="shared" si="13"/>
        <v>904.5</v>
      </c>
      <c r="J230" s="14"/>
      <c r="K230" s="2"/>
      <c r="M230" s="14">
        <v>12.2</v>
      </c>
      <c r="N230" s="2">
        <v>85</v>
      </c>
      <c r="O230">
        <f t="shared" si="14"/>
        <v>423.5</v>
      </c>
      <c r="P230">
        <f t="shared" si="15"/>
        <v>290</v>
      </c>
      <c r="V230" s="2">
        <v>4.5</v>
      </c>
      <c r="W230" s="2">
        <v>1</v>
      </c>
      <c r="X230" s="2">
        <v>10</v>
      </c>
      <c r="AJ230" s="2">
        <v>230</v>
      </c>
    </row>
    <row r="231" spans="1:36" x14ac:dyDescent="0.25">
      <c r="A231" s="14">
        <v>5.6</v>
      </c>
      <c r="B231" s="2">
        <v>1.2</v>
      </c>
      <c r="C231">
        <f t="shared" si="12"/>
        <v>1460.5</v>
      </c>
      <c r="D231">
        <f t="shared" si="13"/>
        <v>1161</v>
      </c>
      <c r="J231" s="14"/>
      <c r="K231" s="2"/>
      <c r="M231" s="14">
        <v>12.2</v>
      </c>
      <c r="N231" s="2">
        <v>100</v>
      </c>
      <c r="O231">
        <f t="shared" si="14"/>
        <v>423.5</v>
      </c>
      <c r="P231">
        <f t="shared" si="15"/>
        <v>250</v>
      </c>
      <c r="V231" s="2">
        <v>2</v>
      </c>
      <c r="W231" s="2">
        <v>1</v>
      </c>
      <c r="X231" s="2">
        <v>10</v>
      </c>
      <c r="AJ231" s="2">
        <v>230</v>
      </c>
    </row>
    <row r="232" spans="1:36" x14ac:dyDescent="0.25">
      <c r="A232" s="14">
        <v>5.6</v>
      </c>
      <c r="B232" s="2">
        <v>2</v>
      </c>
      <c r="C232">
        <f t="shared" si="12"/>
        <v>1460.5</v>
      </c>
      <c r="D232">
        <f t="shared" si="13"/>
        <v>904.5</v>
      </c>
      <c r="J232" s="14"/>
      <c r="K232" s="2"/>
      <c r="M232" s="14">
        <v>12.2</v>
      </c>
      <c r="N232" s="2">
        <v>125</v>
      </c>
      <c r="O232">
        <f t="shared" si="14"/>
        <v>423.5</v>
      </c>
      <c r="P232">
        <f t="shared" si="15"/>
        <v>201</v>
      </c>
      <c r="V232" s="2">
        <v>1.2</v>
      </c>
      <c r="W232" s="2">
        <v>3</v>
      </c>
      <c r="X232" s="2">
        <v>20</v>
      </c>
      <c r="AJ232" s="2">
        <v>230</v>
      </c>
    </row>
    <row r="233" spans="1:36" x14ac:dyDescent="0.25">
      <c r="A233" s="14">
        <v>5.6</v>
      </c>
      <c r="B233" s="2">
        <v>2</v>
      </c>
      <c r="C233">
        <f t="shared" si="12"/>
        <v>1460.5</v>
      </c>
      <c r="D233">
        <f t="shared" si="13"/>
        <v>904.5</v>
      </c>
      <c r="J233" s="14"/>
      <c r="K233" s="2"/>
      <c r="M233" s="14">
        <v>12.2</v>
      </c>
      <c r="N233" s="2">
        <v>130</v>
      </c>
      <c r="O233">
        <f t="shared" si="14"/>
        <v>423.5</v>
      </c>
      <c r="P233">
        <f t="shared" si="15"/>
        <v>197</v>
      </c>
      <c r="V233" s="2">
        <v>2</v>
      </c>
      <c r="W233" s="2">
        <v>3</v>
      </c>
      <c r="X233" s="2">
        <v>30</v>
      </c>
      <c r="AJ233" s="2">
        <v>250</v>
      </c>
    </row>
    <row r="234" spans="1:36" x14ac:dyDescent="0.25">
      <c r="A234" s="14">
        <v>5.6</v>
      </c>
      <c r="B234" s="2">
        <v>0.5</v>
      </c>
      <c r="C234">
        <f t="shared" si="12"/>
        <v>1460.5</v>
      </c>
      <c r="D234">
        <f t="shared" si="13"/>
        <v>1494</v>
      </c>
      <c r="J234" s="14"/>
      <c r="K234" s="2"/>
      <c r="M234" s="14">
        <v>12.2</v>
      </c>
      <c r="N234" s="2">
        <v>160</v>
      </c>
      <c r="O234">
        <f t="shared" si="14"/>
        <v>423.5</v>
      </c>
      <c r="P234">
        <f t="shared" si="15"/>
        <v>162</v>
      </c>
      <c r="V234" s="2">
        <v>2</v>
      </c>
      <c r="W234" s="2">
        <v>4</v>
      </c>
      <c r="X234" s="2">
        <v>35</v>
      </c>
      <c r="AJ234" s="2">
        <v>275</v>
      </c>
    </row>
    <row r="235" spans="1:36" x14ac:dyDescent="0.25">
      <c r="A235" s="14">
        <v>5.6</v>
      </c>
      <c r="B235" s="2">
        <v>2</v>
      </c>
      <c r="C235">
        <f t="shared" si="12"/>
        <v>1460.5</v>
      </c>
      <c r="D235">
        <f t="shared" si="13"/>
        <v>904.5</v>
      </c>
      <c r="J235" s="14"/>
      <c r="K235" s="2"/>
      <c r="M235" s="14">
        <v>12.2</v>
      </c>
      <c r="N235" s="2">
        <v>170</v>
      </c>
      <c r="O235">
        <f t="shared" si="14"/>
        <v>423.5</v>
      </c>
      <c r="P235">
        <f t="shared" si="15"/>
        <v>150</v>
      </c>
      <c r="V235" s="2">
        <v>0.5</v>
      </c>
      <c r="W235" s="2">
        <v>4</v>
      </c>
      <c r="X235" s="2">
        <v>40</v>
      </c>
      <c r="AJ235" s="2">
        <v>290</v>
      </c>
    </row>
    <row r="236" spans="1:36" x14ac:dyDescent="0.25">
      <c r="A236" s="14">
        <v>5.6</v>
      </c>
      <c r="B236" s="2">
        <v>4</v>
      </c>
      <c r="C236">
        <f t="shared" si="12"/>
        <v>1460.5</v>
      </c>
      <c r="D236">
        <f t="shared" si="13"/>
        <v>544.5</v>
      </c>
      <c r="J236" s="14"/>
      <c r="K236" s="2"/>
      <c r="M236" s="14">
        <v>12.2</v>
      </c>
      <c r="N236" s="2">
        <v>170</v>
      </c>
      <c r="O236">
        <f t="shared" si="14"/>
        <v>423.5</v>
      </c>
      <c r="P236">
        <f t="shared" si="15"/>
        <v>150</v>
      </c>
      <c r="V236" s="2">
        <v>2</v>
      </c>
      <c r="W236" s="2">
        <v>4</v>
      </c>
      <c r="X236" s="2">
        <v>35</v>
      </c>
      <c r="AJ236" s="2">
        <v>290</v>
      </c>
    </row>
    <row r="237" spans="1:36" x14ac:dyDescent="0.25">
      <c r="A237" s="14">
        <v>5.6</v>
      </c>
      <c r="B237" s="2">
        <v>4</v>
      </c>
      <c r="C237">
        <f t="shared" si="12"/>
        <v>1460.5</v>
      </c>
      <c r="D237">
        <f t="shared" si="13"/>
        <v>544.5</v>
      </c>
      <c r="J237" s="14"/>
      <c r="K237" s="2"/>
      <c r="M237" s="14">
        <v>12.2</v>
      </c>
      <c r="N237" s="2">
        <v>190</v>
      </c>
      <c r="O237">
        <f t="shared" si="14"/>
        <v>423.5</v>
      </c>
      <c r="P237">
        <f t="shared" si="15"/>
        <v>130.5</v>
      </c>
      <c r="V237" s="2">
        <v>4</v>
      </c>
      <c r="W237" s="2">
        <v>1.5</v>
      </c>
      <c r="X237" s="2">
        <v>35</v>
      </c>
      <c r="AJ237" s="2">
        <v>330</v>
      </c>
    </row>
    <row r="238" spans="1:36" x14ac:dyDescent="0.25">
      <c r="A238" s="14">
        <v>5.6</v>
      </c>
      <c r="B238" s="2">
        <v>3</v>
      </c>
      <c r="C238">
        <f t="shared" si="12"/>
        <v>1460.5</v>
      </c>
      <c r="D238">
        <f t="shared" si="13"/>
        <v>671.5</v>
      </c>
      <c r="J238" s="14"/>
      <c r="K238" s="2"/>
      <c r="M238" s="14">
        <v>12.2</v>
      </c>
      <c r="N238" s="2">
        <v>210</v>
      </c>
      <c r="O238">
        <f t="shared" si="14"/>
        <v>423.5</v>
      </c>
      <c r="P238">
        <f t="shared" si="15"/>
        <v>118.5</v>
      </c>
      <c r="V238" s="2">
        <v>4</v>
      </c>
      <c r="W238" s="2">
        <v>1</v>
      </c>
      <c r="X238" s="2">
        <v>20</v>
      </c>
      <c r="AJ238" s="2">
        <v>358</v>
      </c>
    </row>
    <row r="239" spans="1:36" x14ac:dyDescent="0.25">
      <c r="A239" s="14">
        <v>5.6</v>
      </c>
      <c r="B239" s="2">
        <v>3</v>
      </c>
      <c r="C239">
        <f t="shared" si="12"/>
        <v>1460.5</v>
      </c>
      <c r="D239">
        <f t="shared" si="13"/>
        <v>671.5</v>
      </c>
      <c r="J239" s="14"/>
      <c r="K239" s="2"/>
      <c r="M239" s="14">
        <v>12.2</v>
      </c>
      <c r="N239" s="2">
        <v>270</v>
      </c>
      <c r="O239">
        <f t="shared" si="14"/>
        <v>423.5</v>
      </c>
      <c r="P239">
        <f t="shared" si="15"/>
        <v>92</v>
      </c>
      <c r="V239" s="2">
        <v>3</v>
      </c>
      <c r="W239" s="2">
        <v>3</v>
      </c>
      <c r="X239" s="2">
        <v>15</v>
      </c>
      <c r="AJ239" s="2">
        <v>360</v>
      </c>
    </row>
    <row r="240" spans="1:36" x14ac:dyDescent="0.25">
      <c r="A240" s="14">
        <v>5.6</v>
      </c>
      <c r="B240" s="2">
        <v>2</v>
      </c>
      <c r="C240">
        <f t="shared" si="12"/>
        <v>1460.5</v>
      </c>
      <c r="D240">
        <f t="shared" si="13"/>
        <v>904.5</v>
      </c>
      <c r="J240" s="14"/>
      <c r="K240" s="2"/>
      <c r="M240" s="14">
        <v>12.2</v>
      </c>
      <c r="N240" s="2">
        <v>275</v>
      </c>
      <c r="O240">
        <f t="shared" si="14"/>
        <v>423.5</v>
      </c>
      <c r="P240">
        <f t="shared" si="15"/>
        <v>89.5</v>
      </c>
      <c r="V240" s="2">
        <v>3</v>
      </c>
      <c r="W240" s="2">
        <v>3</v>
      </c>
      <c r="X240" s="2">
        <v>10</v>
      </c>
      <c r="AJ240" s="2">
        <v>395</v>
      </c>
    </row>
    <row r="241" spans="1:36" x14ac:dyDescent="0.25">
      <c r="A241" s="14">
        <v>5.6</v>
      </c>
      <c r="B241" s="2">
        <v>2</v>
      </c>
      <c r="C241">
        <f t="shared" si="12"/>
        <v>1460.5</v>
      </c>
      <c r="D241">
        <f t="shared" si="13"/>
        <v>904.5</v>
      </c>
      <c r="J241" s="14"/>
      <c r="K241" s="2"/>
      <c r="M241" s="14">
        <v>12.2</v>
      </c>
      <c r="N241" s="2">
        <v>300</v>
      </c>
      <c r="O241">
        <f t="shared" si="14"/>
        <v>423.5</v>
      </c>
      <c r="P241">
        <f t="shared" si="15"/>
        <v>79.5</v>
      </c>
      <c r="V241" s="2">
        <v>2</v>
      </c>
      <c r="W241" s="2">
        <v>4</v>
      </c>
      <c r="X241" s="2">
        <v>5</v>
      </c>
      <c r="AJ241" s="2">
        <v>430</v>
      </c>
    </row>
    <row r="242" spans="1:36" x14ac:dyDescent="0.25">
      <c r="A242" s="14">
        <v>5.7</v>
      </c>
      <c r="B242" s="2">
        <v>3</v>
      </c>
      <c r="C242">
        <f t="shared" si="12"/>
        <v>1403.5</v>
      </c>
      <c r="D242">
        <f t="shared" si="13"/>
        <v>671.5</v>
      </c>
      <c r="J242" s="14"/>
      <c r="K242" s="2"/>
      <c r="M242" s="14">
        <v>12.2</v>
      </c>
      <c r="N242" s="2">
        <v>300</v>
      </c>
      <c r="O242">
        <f t="shared" si="14"/>
        <v>423.5</v>
      </c>
      <c r="P242">
        <f t="shared" si="15"/>
        <v>79.5</v>
      </c>
      <c r="V242" s="2">
        <v>2</v>
      </c>
      <c r="W242" s="2">
        <v>2</v>
      </c>
      <c r="X242" s="2">
        <v>8</v>
      </c>
      <c r="AJ242" s="2">
        <v>430</v>
      </c>
    </row>
    <row r="243" spans="1:36" x14ac:dyDescent="0.25">
      <c r="A243" s="14">
        <v>5.7</v>
      </c>
      <c r="B243" s="2">
        <v>2.2000000000000002</v>
      </c>
      <c r="C243">
        <f t="shared" si="12"/>
        <v>1403.5</v>
      </c>
      <c r="D243">
        <f t="shared" si="13"/>
        <v>815.5</v>
      </c>
      <c r="J243" s="14"/>
      <c r="K243" s="2"/>
      <c r="M243" s="14">
        <v>12.2</v>
      </c>
      <c r="N243" s="2">
        <v>325</v>
      </c>
      <c r="O243">
        <f t="shared" si="14"/>
        <v>423.5</v>
      </c>
      <c r="P243">
        <f t="shared" si="15"/>
        <v>73</v>
      </c>
      <c r="V243" s="2">
        <v>3</v>
      </c>
      <c r="W243" s="2">
        <v>2</v>
      </c>
      <c r="X243" s="2">
        <v>6</v>
      </c>
      <c r="AJ243" s="2">
        <v>430</v>
      </c>
    </row>
    <row r="244" spans="1:36" x14ac:dyDescent="0.25">
      <c r="A244" s="14">
        <v>5.7</v>
      </c>
      <c r="B244" s="2">
        <v>3</v>
      </c>
      <c r="C244">
        <f t="shared" si="12"/>
        <v>1403.5</v>
      </c>
      <c r="D244">
        <f t="shared" si="13"/>
        <v>671.5</v>
      </c>
      <c r="J244" s="14"/>
      <c r="K244" s="2"/>
      <c r="M244" s="14">
        <v>12.2</v>
      </c>
      <c r="N244" s="2">
        <v>370</v>
      </c>
      <c r="O244">
        <f t="shared" si="14"/>
        <v>423.5</v>
      </c>
      <c r="P244">
        <f t="shared" si="15"/>
        <v>66</v>
      </c>
      <c r="V244" s="2">
        <v>2.2000000000000002</v>
      </c>
      <c r="W244" s="2">
        <v>0.5</v>
      </c>
      <c r="X244" s="2">
        <v>6</v>
      </c>
      <c r="AJ244" s="2">
        <v>430</v>
      </c>
    </row>
    <row r="245" spans="1:36" x14ac:dyDescent="0.25">
      <c r="A245" s="14">
        <v>5.7</v>
      </c>
      <c r="B245" s="2">
        <v>2.5</v>
      </c>
      <c r="C245">
        <f t="shared" si="12"/>
        <v>1403.5</v>
      </c>
      <c r="D245">
        <f t="shared" si="13"/>
        <v>772.5</v>
      </c>
      <c r="J245" s="14"/>
      <c r="K245" s="2"/>
      <c r="M245" s="14">
        <v>12.2</v>
      </c>
      <c r="N245" s="2">
        <v>400</v>
      </c>
      <c r="O245">
        <f t="shared" si="14"/>
        <v>423.5</v>
      </c>
      <c r="P245">
        <f t="shared" si="15"/>
        <v>61</v>
      </c>
      <c r="V245" s="2">
        <v>3</v>
      </c>
      <c r="W245" s="2">
        <v>0.5</v>
      </c>
      <c r="X245" s="2">
        <v>12</v>
      </c>
      <c r="AJ245" s="2">
        <v>435</v>
      </c>
    </row>
    <row r="246" spans="1:36" x14ac:dyDescent="0.25">
      <c r="A246" s="14">
        <v>5.7</v>
      </c>
      <c r="B246" s="2">
        <v>1.5</v>
      </c>
      <c r="C246">
        <f t="shared" si="12"/>
        <v>1403.5</v>
      </c>
      <c r="D246">
        <f t="shared" si="13"/>
        <v>1076.5</v>
      </c>
      <c r="J246" s="14"/>
      <c r="K246" s="2"/>
      <c r="M246" s="14">
        <v>12.2</v>
      </c>
      <c r="N246" s="2">
        <v>500</v>
      </c>
      <c r="O246">
        <f t="shared" si="14"/>
        <v>423.5</v>
      </c>
      <c r="P246">
        <f t="shared" si="15"/>
        <v>34.5</v>
      </c>
      <c r="V246" s="2">
        <v>2.5</v>
      </c>
      <c r="W246" s="2">
        <v>3</v>
      </c>
      <c r="X246" s="2">
        <v>5.5</v>
      </c>
      <c r="AJ246" s="2">
        <v>475</v>
      </c>
    </row>
    <row r="247" spans="1:36" x14ac:dyDescent="0.25">
      <c r="A247" s="14">
        <v>5.7</v>
      </c>
      <c r="B247" s="2">
        <v>1.5</v>
      </c>
      <c r="C247">
        <f t="shared" si="12"/>
        <v>1403.5</v>
      </c>
      <c r="D247">
        <f t="shared" si="13"/>
        <v>1076.5</v>
      </c>
      <c r="J247" s="14"/>
      <c r="K247" s="2"/>
      <c r="M247" s="14">
        <v>15.3</v>
      </c>
      <c r="N247" s="2">
        <v>30</v>
      </c>
      <c r="O247">
        <f t="shared" si="14"/>
        <v>405.5</v>
      </c>
      <c r="P247">
        <f t="shared" si="15"/>
        <v>468.5</v>
      </c>
      <c r="V247" s="2">
        <v>1.5</v>
      </c>
      <c r="W247" s="2">
        <v>1.5</v>
      </c>
      <c r="X247" s="2">
        <v>2</v>
      </c>
      <c r="AJ247" s="2">
        <v>475</v>
      </c>
    </row>
    <row r="248" spans="1:36" x14ac:dyDescent="0.25">
      <c r="A248" s="14">
        <v>5.7</v>
      </c>
      <c r="B248" s="2">
        <v>1.1000000000000001</v>
      </c>
      <c r="C248">
        <f t="shared" si="12"/>
        <v>1403.5</v>
      </c>
      <c r="D248">
        <f t="shared" si="13"/>
        <v>1176</v>
      </c>
      <c r="J248" s="14"/>
      <c r="K248" s="2"/>
      <c r="M248" s="14">
        <v>15.3</v>
      </c>
      <c r="N248" s="2">
        <v>30</v>
      </c>
      <c r="O248">
        <f t="shared" si="14"/>
        <v>405.5</v>
      </c>
      <c r="P248">
        <f t="shared" si="15"/>
        <v>468.5</v>
      </c>
      <c r="V248" s="2">
        <v>1.5</v>
      </c>
      <c r="W248" s="2">
        <v>0.75</v>
      </c>
      <c r="X248" s="2">
        <v>2</v>
      </c>
      <c r="AJ248" s="2">
        <v>502</v>
      </c>
    </row>
    <row r="249" spans="1:36" x14ac:dyDescent="0.25">
      <c r="A249" s="14">
        <v>5.7</v>
      </c>
      <c r="B249" s="2">
        <v>1.1000000000000001</v>
      </c>
      <c r="C249">
        <f t="shared" si="12"/>
        <v>1403.5</v>
      </c>
      <c r="D249">
        <f t="shared" si="13"/>
        <v>1176</v>
      </c>
      <c r="J249" s="14"/>
      <c r="K249" s="2"/>
      <c r="M249" s="14">
        <v>15.8</v>
      </c>
      <c r="N249" s="2">
        <v>2</v>
      </c>
      <c r="O249">
        <f t="shared" si="14"/>
        <v>397.5</v>
      </c>
      <c r="P249">
        <f t="shared" si="15"/>
        <v>640</v>
      </c>
      <c r="V249" s="2">
        <v>1.1000000000000001</v>
      </c>
      <c r="W249" s="2">
        <v>1</v>
      </c>
      <c r="X249" s="2">
        <v>3</v>
      </c>
      <c r="AJ249" s="2">
        <v>661</v>
      </c>
    </row>
    <row r="250" spans="1:36" x14ac:dyDescent="0.25">
      <c r="A250" s="14">
        <v>5.7</v>
      </c>
      <c r="B250" s="2">
        <v>1.5</v>
      </c>
      <c r="C250">
        <f t="shared" si="12"/>
        <v>1403.5</v>
      </c>
      <c r="D250">
        <f t="shared" si="13"/>
        <v>1076.5</v>
      </c>
      <c r="J250" s="14"/>
      <c r="K250" s="2"/>
      <c r="M250" s="14">
        <v>15.8</v>
      </c>
      <c r="N250" s="2">
        <v>2.5</v>
      </c>
      <c r="O250">
        <f t="shared" si="14"/>
        <v>397.5</v>
      </c>
      <c r="P250">
        <f t="shared" si="15"/>
        <v>634</v>
      </c>
      <c r="V250" s="2">
        <v>1.1000000000000001</v>
      </c>
      <c r="W250" s="2">
        <v>0.25</v>
      </c>
      <c r="X250" s="2">
        <v>5</v>
      </c>
      <c r="AJ250" s="2">
        <v>670</v>
      </c>
    </row>
    <row r="251" spans="1:36" x14ac:dyDescent="0.25">
      <c r="A251" s="14">
        <v>5.7</v>
      </c>
      <c r="B251" s="2">
        <v>2.25</v>
      </c>
      <c r="C251">
        <f t="shared" si="12"/>
        <v>1403.5</v>
      </c>
      <c r="D251">
        <f t="shared" si="13"/>
        <v>811</v>
      </c>
      <c r="J251" s="14"/>
      <c r="K251" s="2"/>
      <c r="M251" s="14">
        <v>15.8</v>
      </c>
      <c r="N251" s="2">
        <v>5</v>
      </c>
      <c r="O251">
        <f t="shared" si="14"/>
        <v>397.5</v>
      </c>
      <c r="P251">
        <f t="shared" si="15"/>
        <v>603.5</v>
      </c>
      <c r="V251" s="2">
        <v>1.5</v>
      </c>
      <c r="W251" s="2">
        <v>0.75</v>
      </c>
      <c r="X251" s="2">
        <v>1.5</v>
      </c>
      <c r="AJ251" s="2">
        <v>837</v>
      </c>
    </row>
    <row r="252" spans="1:36" x14ac:dyDescent="0.25">
      <c r="A252" s="14">
        <v>5.7</v>
      </c>
      <c r="B252" s="2">
        <v>1</v>
      </c>
      <c r="C252">
        <f t="shared" si="12"/>
        <v>1403.5</v>
      </c>
      <c r="D252">
        <f t="shared" si="13"/>
        <v>1261.5</v>
      </c>
      <c r="J252" s="14"/>
      <c r="K252" s="2"/>
      <c r="M252" s="14">
        <v>15.8</v>
      </c>
      <c r="N252" s="2">
        <v>5</v>
      </c>
      <c r="O252">
        <f t="shared" si="14"/>
        <v>397.5</v>
      </c>
      <c r="P252">
        <f t="shared" si="15"/>
        <v>603.5</v>
      </c>
      <c r="V252" s="2">
        <v>2.25</v>
      </c>
      <c r="W252" s="2">
        <v>0.5</v>
      </c>
      <c r="X252" s="2">
        <v>2.5</v>
      </c>
      <c r="AJ252" s="2">
        <v>1322</v>
      </c>
    </row>
    <row r="253" spans="1:36" x14ac:dyDescent="0.25">
      <c r="A253" s="14">
        <v>5.7</v>
      </c>
      <c r="B253" s="2">
        <v>2</v>
      </c>
      <c r="C253">
        <f t="shared" si="12"/>
        <v>1403.5</v>
      </c>
      <c r="D253">
        <f t="shared" si="13"/>
        <v>904.5</v>
      </c>
      <c r="J253" s="14"/>
      <c r="K253" s="2"/>
      <c r="M253" s="14">
        <v>15.8</v>
      </c>
      <c r="N253" s="2">
        <v>5</v>
      </c>
      <c r="O253">
        <f t="shared" si="14"/>
        <v>397.5</v>
      </c>
      <c r="P253">
        <f t="shared" si="15"/>
        <v>603.5</v>
      </c>
      <c r="V253" s="2">
        <v>1</v>
      </c>
      <c r="W253" s="2">
        <v>0.2</v>
      </c>
      <c r="X253" s="2">
        <v>7.5</v>
      </c>
      <c r="AJ253" s="2">
        <v>1322</v>
      </c>
    </row>
    <row r="254" spans="1:36" x14ac:dyDescent="0.25">
      <c r="A254" s="14">
        <v>5.7</v>
      </c>
      <c r="B254" s="2">
        <v>1.8</v>
      </c>
      <c r="C254">
        <f t="shared" si="12"/>
        <v>1403.5</v>
      </c>
      <c r="D254">
        <f t="shared" si="13"/>
        <v>997.5</v>
      </c>
      <c r="J254" s="14"/>
      <c r="K254" s="2"/>
      <c r="M254" s="14">
        <v>15.8</v>
      </c>
      <c r="N254" s="2">
        <v>5</v>
      </c>
      <c r="O254">
        <f t="shared" si="14"/>
        <v>397.5</v>
      </c>
      <c r="P254">
        <f t="shared" si="15"/>
        <v>603.5</v>
      </c>
      <c r="V254" s="2">
        <v>2</v>
      </c>
      <c r="W254" s="2">
        <v>0.4</v>
      </c>
      <c r="X254" s="2">
        <v>2.5</v>
      </c>
      <c r="AJ254" s="2">
        <v>1449</v>
      </c>
    </row>
    <row r="255" spans="1:36" x14ac:dyDescent="0.25">
      <c r="A255" s="14">
        <v>5.7</v>
      </c>
      <c r="B255" s="2">
        <v>1.8</v>
      </c>
      <c r="C255">
        <f t="shared" si="12"/>
        <v>1403.5</v>
      </c>
      <c r="D255">
        <f t="shared" si="13"/>
        <v>997.5</v>
      </c>
      <c r="J255" s="14"/>
      <c r="K255" s="2"/>
      <c r="M255" s="14">
        <v>15.8</v>
      </c>
      <c r="N255" s="2">
        <v>5</v>
      </c>
      <c r="O255">
        <f t="shared" si="14"/>
        <v>397.5</v>
      </c>
      <c r="P255">
        <f t="shared" si="15"/>
        <v>603.5</v>
      </c>
      <c r="V255" s="2">
        <v>1.8</v>
      </c>
      <c r="W255" s="2">
        <v>0.4</v>
      </c>
      <c r="X255" s="2">
        <v>2.5</v>
      </c>
      <c r="AJ255" s="2">
        <v>1449</v>
      </c>
    </row>
    <row r="256" spans="1:36" x14ac:dyDescent="0.25">
      <c r="A256" s="14">
        <v>5.7</v>
      </c>
      <c r="B256" s="2">
        <v>0.5</v>
      </c>
      <c r="C256">
        <f t="shared" si="12"/>
        <v>1403.5</v>
      </c>
      <c r="D256">
        <f t="shared" si="13"/>
        <v>1494</v>
      </c>
      <c r="J256" s="14"/>
      <c r="K256" s="2"/>
      <c r="M256" s="14">
        <v>15.8</v>
      </c>
      <c r="N256" s="2">
        <v>5</v>
      </c>
      <c r="O256">
        <f t="shared" si="14"/>
        <v>397.5</v>
      </c>
      <c r="P256">
        <f t="shared" si="15"/>
        <v>603.5</v>
      </c>
      <c r="V256" s="2">
        <v>1.8</v>
      </c>
      <c r="W256" s="2">
        <v>0.4</v>
      </c>
      <c r="X256" s="2">
        <v>12.5</v>
      </c>
      <c r="AJ256" s="2">
        <v>1566</v>
      </c>
    </row>
    <row r="257" spans="1:36" x14ac:dyDescent="0.25">
      <c r="A257" s="14">
        <v>5.7</v>
      </c>
      <c r="B257" s="2">
        <v>0.5</v>
      </c>
      <c r="C257">
        <f t="shared" si="12"/>
        <v>1403.5</v>
      </c>
      <c r="D257">
        <f t="shared" si="13"/>
        <v>1494</v>
      </c>
      <c r="J257" s="14"/>
      <c r="K257" s="2"/>
      <c r="M257" s="14">
        <v>15.8</v>
      </c>
      <c r="N257" s="2">
        <v>5</v>
      </c>
      <c r="O257">
        <f t="shared" si="14"/>
        <v>397.5</v>
      </c>
      <c r="P257">
        <f t="shared" si="15"/>
        <v>603.5</v>
      </c>
      <c r="V257" s="2">
        <v>0.5</v>
      </c>
      <c r="W257" s="2">
        <v>0.4</v>
      </c>
      <c r="X257" s="2">
        <v>7.5</v>
      </c>
      <c r="AJ257" s="2">
        <v>1616</v>
      </c>
    </row>
    <row r="258" spans="1:36" x14ac:dyDescent="0.25">
      <c r="A258" s="14">
        <v>5.7</v>
      </c>
      <c r="B258" s="2">
        <v>1</v>
      </c>
      <c r="C258">
        <f t="shared" si="12"/>
        <v>1403.5</v>
      </c>
      <c r="D258">
        <f t="shared" si="13"/>
        <v>1261.5</v>
      </c>
      <c r="J258" s="14"/>
      <c r="K258" s="2"/>
      <c r="M258" s="14">
        <v>15.8</v>
      </c>
      <c r="N258" s="2">
        <v>5</v>
      </c>
      <c r="O258">
        <f t="shared" si="14"/>
        <v>397.5</v>
      </c>
      <c r="P258">
        <f t="shared" si="15"/>
        <v>603.5</v>
      </c>
      <c r="V258" s="2">
        <v>0.5</v>
      </c>
      <c r="W258" s="2">
        <v>0.5</v>
      </c>
      <c r="X258" s="2">
        <v>5</v>
      </c>
      <c r="AJ258" s="2">
        <v>1616</v>
      </c>
    </row>
    <row r="259" spans="1:36" x14ac:dyDescent="0.25">
      <c r="A259" s="14">
        <v>5.7</v>
      </c>
      <c r="B259" s="2">
        <v>1.5</v>
      </c>
      <c r="C259">
        <f t="shared" ref="C259:C322" si="16">_xlfn.RANK.AVG(A259,$A$2:$A$1665,0)</f>
        <v>1403.5</v>
      </c>
      <c r="D259">
        <f t="shared" ref="D259:D322" si="17">_xlfn.RANK.AVG(B259,$B$2:$B$1665,0)</f>
        <v>1076.5</v>
      </c>
      <c r="J259" s="14"/>
      <c r="K259" s="2"/>
      <c r="M259" s="14">
        <v>15.8</v>
      </c>
      <c r="N259" s="2">
        <v>5</v>
      </c>
      <c r="O259">
        <f t="shared" ref="O259:O322" si="18">_xlfn.RANK.AVG(M259,$M$2:$M$652,0)</f>
        <v>397.5</v>
      </c>
      <c r="P259">
        <f t="shared" ref="P259:P322" si="19">_xlfn.RANK.AVG(N259,$N$2:$N$652,0)</f>
        <v>603.5</v>
      </c>
      <c r="V259" s="2">
        <v>1</v>
      </c>
      <c r="W259" s="2">
        <v>1.5</v>
      </c>
      <c r="X259" s="2">
        <v>7.5</v>
      </c>
      <c r="AJ259" s="2">
        <v>1800</v>
      </c>
    </row>
    <row r="260" spans="1:36" x14ac:dyDescent="0.25">
      <c r="A260" s="14">
        <v>5.7</v>
      </c>
      <c r="B260" s="2">
        <v>1.25</v>
      </c>
      <c r="C260">
        <f t="shared" si="16"/>
        <v>1403.5</v>
      </c>
      <c r="D260">
        <f t="shared" si="17"/>
        <v>1141.5</v>
      </c>
      <c r="J260" s="14"/>
      <c r="K260" s="2"/>
      <c r="M260" s="14">
        <v>15.8</v>
      </c>
      <c r="N260" s="2">
        <v>5</v>
      </c>
      <c r="O260">
        <f t="shared" si="18"/>
        <v>397.5</v>
      </c>
      <c r="P260">
        <f t="shared" si="19"/>
        <v>603.5</v>
      </c>
      <c r="V260" s="2">
        <v>1.5</v>
      </c>
      <c r="W260" s="2">
        <v>1.5</v>
      </c>
      <c r="X260" s="2">
        <v>2.5</v>
      </c>
      <c r="AJ260" s="2">
        <v>1800</v>
      </c>
    </row>
    <row r="261" spans="1:36" x14ac:dyDescent="0.25">
      <c r="A261" s="14">
        <v>5.7</v>
      </c>
      <c r="B261" s="2">
        <v>0.25</v>
      </c>
      <c r="C261">
        <f t="shared" si="16"/>
        <v>1403.5</v>
      </c>
      <c r="D261">
        <f t="shared" si="17"/>
        <v>1615</v>
      </c>
      <c r="J261" s="14"/>
      <c r="K261" s="2"/>
      <c r="M261" s="14">
        <v>15.8</v>
      </c>
      <c r="N261" s="2">
        <v>5</v>
      </c>
      <c r="O261">
        <f t="shared" si="18"/>
        <v>397.5</v>
      </c>
      <c r="P261">
        <f t="shared" si="19"/>
        <v>603.5</v>
      </c>
      <c r="V261" s="2">
        <v>1.25</v>
      </c>
      <c r="W261" s="2">
        <v>0.8</v>
      </c>
      <c r="X261" s="2">
        <v>12.5</v>
      </c>
      <c r="AJ261" s="2">
        <v>1800</v>
      </c>
    </row>
    <row r="262" spans="1:36" x14ac:dyDescent="0.25">
      <c r="A262" s="14">
        <v>5.7</v>
      </c>
      <c r="B262" s="2">
        <v>0.75</v>
      </c>
      <c r="C262">
        <f t="shared" si="16"/>
        <v>1403.5</v>
      </c>
      <c r="D262">
        <f t="shared" si="17"/>
        <v>1392.5</v>
      </c>
      <c r="J262" s="14"/>
      <c r="K262" s="2"/>
      <c r="M262" s="14">
        <v>15.8</v>
      </c>
      <c r="N262" s="2">
        <v>5</v>
      </c>
      <c r="O262">
        <f t="shared" si="18"/>
        <v>397.5</v>
      </c>
      <c r="P262">
        <f t="shared" si="19"/>
        <v>603.5</v>
      </c>
      <c r="V262" s="2">
        <v>0.25</v>
      </c>
      <c r="W262" s="2">
        <v>0.8</v>
      </c>
      <c r="X262" s="2">
        <v>5</v>
      </c>
      <c r="AJ262" s="2">
        <v>1800</v>
      </c>
    </row>
    <row r="263" spans="1:36" x14ac:dyDescent="0.25">
      <c r="A263" s="14">
        <v>5.7</v>
      </c>
      <c r="B263" s="2">
        <v>0.75</v>
      </c>
      <c r="C263">
        <f t="shared" si="16"/>
        <v>1403.5</v>
      </c>
      <c r="D263">
        <f t="shared" si="17"/>
        <v>1392.5</v>
      </c>
      <c r="J263" s="14"/>
      <c r="K263" s="2"/>
      <c r="M263" s="14">
        <v>24.6</v>
      </c>
      <c r="N263" s="2">
        <v>9.5</v>
      </c>
      <c r="O263">
        <f t="shared" si="18"/>
        <v>389</v>
      </c>
      <c r="P263">
        <f t="shared" si="19"/>
        <v>571.5</v>
      </c>
      <c r="V263" s="2">
        <v>0.75</v>
      </c>
      <c r="W263" s="2">
        <v>0.8</v>
      </c>
      <c r="X263" s="2">
        <v>12.5</v>
      </c>
      <c r="AJ263" s="2">
        <v>1800</v>
      </c>
    </row>
    <row r="264" spans="1:36" x14ac:dyDescent="0.25">
      <c r="A264" s="14">
        <v>5.7</v>
      </c>
      <c r="B264" s="2">
        <v>0.4</v>
      </c>
      <c r="C264">
        <f t="shared" si="16"/>
        <v>1403.5</v>
      </c>
      <c r="D264">
        <f t="shared" si="17"/>
        <v>1551.5</v>
      </c>
      <c r="J264" s="14"/>
      <c r="K264" s="2"/>
      <c r="M264" s="14">
        <v>24.6</v>
      </c>
      <c r="N264" s="2">
        <v>9.5</v>
      </c>
      <c r="O264">
        <f t="shared" si="18"/>
        <v>389</v>
      </c>
      <c r="P264">
        <f t="shared" si="19"/>
        <v>571.5</v>
      </c>
      <c r="V264" s="2">
        <v>0.75</v>
      </c>
      <c r="W264" s="2">
        <v>0.8</v>
      </c>
      <c r="X264" s="2">
        <v>20</v>
      </c>
      <c r="AJ264" s="2">
        <v>1800</v>
      </c>
    </row>
    <row r="265" spans="1:36" x14ac:dyDescent="0.25">
      <c r="A265" s="14">
        <v>5.7</v>
      </c>
      <c r="B265" s="2">
        <v>0.7</v>
      </c>
      <c r="C265">
        <f t="shared" si="16"/>
        <v>1403.5</v>
      </c>
      <c r="D265">
        <f t="shared" si="17"/>
        <v>1419.5</v>
      </c>
      <c r="J265" s="14"/>
      <c r="K265" s="2"/>
      <c r="M265" s="14">
        <v>24.6</v>
      </c>
      <c r="N265" s="2">
        <v>10</v>
      </c>
      <c r="O265">
        <f t="shared" si="18"/>
        <v>389</v>
      </c>
      <c r="P265">
        <f t="shared" si="19"/>
        <v>564.5</v>
      </c>
      <c r="V265" s="2">
        <v>0.4</v>
      </c>
      <c r="W265" s="2">
        <v>0.8</v>
      </c>
      <c r="X265" s="2">
        <v>20</v>
      </c>
      <c r="AJ265" s="2">
        <v>80</v>
      </c>
    </row>
    <row r="266" spans="1:36" x14ac:dyDescent="0.25">
      <c r="A266" s="14">
        <v>5.7</v>
      </c>
      <c r="B266" s="2">
        <v>0.5</v>
      </c>
      <c r="C266">
        <f t="shared" si="16"/>
        <v>1403.5</v>
      </c>
      <c r="D266">
        <f t="shared" si="17"/>
        <v>1494</v>
      </c>
      <c r="J266" s="14"/>
      <c r="K266" s="2"/>
      <c r="M266" s="14">
        <v>26.4</v>
      </c>
      <c r="N266" s="2">
        <v>6</v>
      </c>
      <c r="O266">
        <f t="shared" si="18"/>
        <v>343</v>
      </c>
      <c r="P266">
        <f t="shared" si="19"/>
        <v>591</v>
      </c>
      <c r="V266" s="2">
        <v>0.7</v>
      </c>
      <c r="W266" s="2">
        <v>1</v>
      </c>
      <c r="X266" s="2">
        <v>22.5</v>
      </c>
      <c r="AJ266" s="2">
        <v>170</v>
      </c>
    </row>
    <row r="267" spans="1:36" x14ac:dyDescent="0.25">
      <c r="A267" s="14">
        <v>5.7</v>
      </c>
      <c r="B267" s="2">
        <v>0.6</v>
      </c>
      <c r="C267">
        <f t="shared" si="16"/>
        <v>1403.5</v>
      </c>
      <c r="D267">
        <f t="shared" si="17"/>
        <v>1437.5</v>
      </c>
      <c r="J267" s="14"/>
      <c r="K267" s="2"/>
      <c r="M267" s="14">
        <v>26.4</v>
      </c>
      <c r="N267" s="2">
        <v>10</v>
      </c>
      <c r="O267">
        <f t="shared" si="18"/>
        <v>343</v>
      </c>
      <c r="P267">
        <f t="shared" si="19"/>
        <v>564.5</v>
      </c>
      <c r="V267" s="2">
        <v>0.5</v>
      </c>
      <c r="W267" s="2">
        <v>1</v>
      </c>
      <c r="X267" s="2">
        <v>7.5</v>
      </c>
      <c r="AJ267" s="2">
        <v>170</v>
      </c>
    </row>
    <row r="268" spans="1:36" x14ac:dyDescent="0.25">
      <c r="A268" s="14">
        <v>5.7</v>
      </c>
      <c r="B268" s="2">
        <v>0.5</v>
      </c>
      <c r="C268">
        <f t="shared" si="16"/>
        <v>1403.5</v>
      </c>
      <c r="D268">
        <f t="shared" si="17"/>
        <v>1494</v>
      </c>
      <c r="J268" s="14"/>
      <c r="K268" s="2"/>
      <c r="M268" s="14">
        <v>26.4</v>
      </c>
      <c r="N268" s="2">
        <v>10</v>
      </c>
      <c r="O268">
        <f t="shared" si="18"/>
        <v>343</v>
      </c>
      <c r="P268">
        <f t="shared" si="19"/>
        <v>564.5</v>
      </c>
      <c r="V268" s="2">
        <v>0.6</v>
      </c>
      <c r="W268" s="2">
        <v>0.6</v>
      </c>
      <c r="X268" s="2">
        <v>10</v>
      </c>
      <c r="AJ268" s="2">
        <v>170</v>
      </c>
    </row>
    <row r="269" spans="1:36" x14ac:dyDescent="0.25">
      <c r="A269" s="14">
        <v>5.7</v>
      </c>
      <c r="B269" s="2">
        <v>1</v>
      </c>
      <c r="C269">
        <f t="shared" si="16"/>
        <v>1403.5</v>
      </c>
      <c r="D269">
        <f t="shared" si="17"/>
        <v>1261.5</v>
      </c>
      <c r="J269" s="14"/>
      <c r="K269" s="2"/>
      <c r="M269" s="14">
        <v>26.4</v>
      </c>
      <c r="N269" s="2">
        <v>12</v>
      </c>
      <c r="O269">
        <f t="shared" si="18"/>
        <v>343</v>
      </c>
      <c r="P269">
        <f t="shared" si="19"/>
        <v>548</v>
      </c>
      <c r="V269" s="2">
        <v>0.5</v>
      </c>
      <c r="W269" s="2">
        <v>2.6</v>
      </c>
      <c r="X269" s="2">
        <v>10</v>
      </c>
      <c r="AJ269" s="2">
        <v>180</v>
      </c>
    </row>
    <row r="270" spans="1:36" x14ac:dyDescent="0.25">
      <c r="A270" s="14">
        <v>5.7</v>
      </c>
      <c r="B270" s="2">
        <v>1</v>
      </c>
      <c r="C270">
        <f t="shared" si="16"/>
        <v>1403.5</v>
      </c>
      <c r="D270">
        <f t="shared" si="17"/>
        <v>1261.5</v>
      </c>
      <c r="J270" s="14"/>
      <c r="K270" s="2"/>
      <c r="M270" s="14">
        <v>26.4</v>
      </c>
      <c r="N270" s="2">
        <v>13</v>
      </c>
      <c r="O270">
        <f t="shared" si="18"/>
        <v>343</v>
      </c>
      <c r="P270">
        <f t="shared" si="19"/>
        <v>540.5</v>
      </c>
      <c r="V270" s="2">
        <v>1</v>
      </c>
      <c r="W270" s="2">
        <v>2.25</v>
      </c>
      <c r="X270" s="2">
        <v>20</v>
      </c>
      <c r="AJ270" s="2">
        <v>180</v>
      </c>
    </row>
    <row r="271" spans="1:36" x14ac:dyDescent="0.25">
      <c r="A271" s="14">
        <v>5.7</v>
      </c>
      <c r="B271" s="2">
        <v>1.25</v>
      </c>
      <c r="C271">
        <f t="shared" si="16"/>
        <v>1403.5</v>
      </c>
      <c r="D271">
        <f t="shared" si="17"/>
        <v>1141.5</v>
      </c>
      <c r="J271" s="14"/>
      <c r="K271" s="2"/>
      <c r="M271" s="14">
        <v>26.4</v>
      </c>
      <c r="N271" s="2">
        <v>14</v>
      </c>
      <c r="O271">
        <f t="shared" si="18"/>
        <v>343</v>
      </c>
      <c r="P271">
        <f t="shared" si="19"/>
        <v>537</v>
      </c>
      <c r="V271" s="2">
        <v>1</v>
      </c>
      <c r="W271" s="2">
        <v>1</v>
      </c>
      <c r="X271" s="2">
        <v>7.5</v>
      </c>
      <c r="AJ271" s="2">
        <v>180</v>
      </c>
    </row>
    <row r="272" spans="1:36" x14ac:dyDescent="0.25">
      <c r="A272" s="14">
        <v>5.7</v>
      </c>
      <c r="B272" s="2">
        <v>0.5</v>
      </c>
      <c r="C272">
        <f t="shared" si="16"/>
        <v>1403.5</v>
      </c>
      <c r="D272">
        <f t="shared" si="17"/>
        <v>1494</v>
      </c>
      <c r="J272" s="14"/>
      <c r="K272" s="2"/>
      <c r="M272" s="14">
        <v>26.4</v>
      </c>
      <c r="N272" s="2">
        <v>15</v>
      </c>
      <c r="O272">
        <f t="shared" si="18"/>
        <v>343</v>
      </c>
      <c r="P272">
        <f t="shared" si="19"/>
        <v>531</v>
      </c>
      <c r="V272" s="2">
        <v>1.25</v>
      </c>
      <c r="W272" s="2">
        <v>2.5</v>
      </c>
      <c r="X272" s="2">
        <v>15</v>
      </c>
      <c r="AJ272" s="2">
        <v>180</v>
      </c>
    </row>
    <row r="273" spans="1:36" x14ac:dyDescent="0.25">
      <c r="A273" s="14">
        <v>5.7</v>
      </c>
      <c r="B273" s="2">
        <v>0.5</v>
      </c>
      <c r="C273">
        <f t="shared" si="16"/>
        <v>1403.5</v>
      </c>
      <c r="D273">
        <f t="shared" si="17"/>
        <v>1494</v>
      </c>
      <c r="J273" s="14"/>
      <c r="K273" s="2"/>
      <c r="M273" s="14">
        <v>26.4</v>
      </c>
      <c r="N273" s="2">
        <v>15</v>
      </c>
      <c r="O273">
        <f t="shared" si="18"/>
        <v>343</v>
      </c>
      <c r="P273">
        <f t="shared" si="19"/>
        <v>531</v>
      </c>
      <c r="V273" s="2">
        <v>0.5</v>
      </c>
      <c r="W273" s="2">
        <v>1.25</v>
      </c>
      <c r="X273" s="2">
        <v>15</v>
      </c>
      <c r="AJ273" s="2">
        <v>182</v>
      </c>
    </row>
    <row r="274" spans="1:36" x14ac:dyDescent="0.25">
      <c r="A274" s="14">
        <v>5.7</v>
      </c>
      <c r="B274" s="2">
        <v>1</v>
      </c>
      <c r="C274">
        <f t="shared" si="16"/>
        <v>1403.5</v>
      </c>
      <c r="D274">
        <f t="shared" si="17"/>
        <v>1261.5</v>
      </c>
      <c r="J274" s="14"/>
      <c r="K274" s="2"/>
      <c r="M274" s="14">
        <v>26.4</v>
      </c>
      <c r="N274" s="2">
        <v>16</v>
      </c>
      <c r="O274">
        <f t="shared" si="18"/>
        <v>343</v>
      </c>
      <c r="P274">
        <f t="shared" si="19"/>
        <v>524.5</v>
      </c>
      <c r="V274" s="2">
        <v>0.5</v>
      </c>
      <c r="W274" s="2">
        <v>0.75</v>
      </c>
      <c r="X274" s="2">
        <v>7.5</v>
      </c>
      <c r="AJ274" s="2">
        <v>214</v>
      </c>
    </row>
    <row r="275" spans="1:36" x14ac:dyDescent="0.25">
      <c r="A275" s="14">
        <v>5.7</v>
      </c>
      <c r="B275" s="2">
        <v>1</v>
      </c>
      <c r="C275">
        <f t="shared" si="16"/>
        <v>1403.5</v>
      </c>
      <c r="D275">
        <f t="shared" si="17"/>
        <v>1261.5</v>
      </c>
      <c r="J275" s="14"/>
      <c r="K275" s="2"/>
      <c r="M275" s="14">
        <v>26.4</v>
      </c>
      <c r="N275" s="2">
        <v>16</v>
      </c>
      <c r="O275">
        <f t="shared" si="18"/>
        <v>343</v>
      </c>
      <c r="P275">
        <f t="shared" si="19"/>
        <v>524.5</v>
      </c>
      <c r="V275" s="2">
        <v>1</v>
      </c>
      <c r="W275" s="2">
        <v>1.25</v>
      </c>
      <c r="X275" s="2">
        <v>15</v>
      </c>
      <c r="AJ275" s="2">
        <v>440</v>
      </c>
    </row>
    <row r="276" spans="1:36" x14ac:dyDescent="0.25">
      <c r="A276" s="14">
        <v>5.7</v>
      </c>
      <c r="B276" s="2">
        <v>1</v>
      </c>
      <c r="C276">
        <f t="shared" si="16"/>
        <v>1403.5</v>
      </c>
      <c r="D276">
        <f t="shared" si="17"/>
        <v>1261.5</v>
      </c>
      <c r="J276" s="14"/>
      <c r="K276" s="2"/>
      <c r="M276" s="14">
        <v>26.4</v>
      </c>
      <c r="N276" s="2">
        <v>16</v>
      </c>
      <c r="O276">
        <f t="shared" si="18"/>
        <v>343</v>
      </c>
      <c r="P276">
        <f t="shared" si="19"/>
        <v>524.5</v>
      </c>
      <c r="V276" s="2">
        <v>1</v>
      </c>
      <c r="W276" s="2">
        <v>0.6</v>
      </c>
      <c r="X276" s="2">
        <v>3</v>
      </c>
      <c r="AJ276" s="2">
        <v>450</v>
      </c>
    </row>
    <row r="277" spans="1:36" x14ac:dyDescent="0.25">
      <c r="A277" s="14">
        <v>5.7</v>
      </c>
      <c r="B277" s="2">
        <v>1</v>
      </c>
      <c r="C277">
        <f t="shared" si="16"/>
        <v>1403.5</v>
      </c>
      <c r="D277">
        <f t="shared" si="17"/>
        <v>1261.5</v>
      </c>
      <c r="J277" s="14"/>
      <c r="K277" s="2"/>
      <c r="M277" s="14">
        <v>26.4</v>
      </c>
      <c r="N277" s="2">
        <v>16</v>
      </c>
      <c r="O277">
        <f t="shared" si="18"/>
        <v>343</v>
      </c>
      <c r="P277">
        <f t="shared" si="19"/>
        <v>524.5</v>
      </c>
      <c r="V277" s="2">
        <v>1</v>
      </c>
      <c r="W277" s="2">
        <v>0.6</v>
      </c>
      <c r="X277" s="2">
        <v>10</v>
      </c>
      <c r="AJ277" s="2">
        <v>450</v>
      </c>
    </row>
    <row r="278" spans="1:36" x14ac:dyDescent="0.25">
      <c r="A278" s="14">
        <v>5.7</v>
      </c>
      <c r="B278" s="2">
        <v>1</v>
      </c>
      <c r="C278">
        <f t="shared" si="16"/>
        <v>1403.5</v>
      </c>
      <c r="D278">
        <f t="shared" si="17"/>
        <v>1261.5</v>
      </c>
      <c r="J278" s="14"/>
      <c r="K278" s="2"/>
      <c r="M278" s="14">
        <v>26.4</v>
      </c>
      <c r="N278" s="2">
        <v>21</v>
      </c>
      <c r="O278">
        <f t="shared" si="18"/>
        <v>343</v>
      </c>
      <c r="P278">
        <f t="shared" si="19"/>
        <v>509</v>
      </c>
      <c r="V278" s="2">
        <v>1</v>
      </c>
      <c r="W278" s="2">
        <v>0.5</v>
      </c>
      <c r="X278" s="2">
        <v>2.5</v>
      </c>
      <c r="AJ278" s="2">
        <v>450</v>
      </c>
    </row>
    <row r="279" spans="1:36" x14ac:dyDescent="0.25">
      <c r="A279" s="14">
        <v>5.7</v>
      </c>
      <c r="B279" s="2">
        <v>0.8</v>
      </c>
      <c r="C279">
        <f t="shared" si="16"/>
        <v>1403.5</v>
      </c>
      <c r="D279">
        <f t="shared" si="17"/>
        <v>1361.5</v>
      </c>
      <c r="J279" s="14"/>
      <c r="K279" s="2"/>
      <c r="M279" s="14">
        <v>26.4</v>
      </c>
      <c r="N279" s="2">
        <v>22</v>
      </c>
      <c r="O279">
        <f t="shared" si="18"/>
        <v>343</v>
      </c>
      <c r="P279">
        <f t="shared" si="19"/>
        <v>507</v>
      </c>
      <c r="V279" s="2">
        <v>1</v>
      </c>
      <c r="W279" s="2">
        <v>0.5</v>
      </c>
      <c r="X279" s="2">
        <v>20</v>
      </c>
      <c r="AJ279" s="2">
        <v>450</v>
      </c>
    </row>
    <row r="280" spans="1:36" x14ac:dyDescent="0.25">
      <c r="A280" s="14">
        <v>5.7</v>
      </c>
      <c r="B280" s="2">
        <v>1</v>
      </c>
      <c r="C280">
        <f t="shared" si="16"/>
        <v>1403.5</v>
      </c>
      <c r="D280">
        <f t="shared" si="17"/>
        <v>1261.5</v>
      </c>
      <c r="J280" s="14"/>
      <c r="K280" s="2"/>
      <c r="M280" s="14">
        <v>26.4</v>
      </c>
      <c r="N280" s="2">
        <v>23</v>
      </c>
      <c r="O280">
        <f t="shared" si="18"/>
        <v>343</v>
      </c>
      <c r="P280">
        <f t="shared" si="19"/>
        <v>503.5</v>
      </c>
      <c r="V280" s="2">
        <v>0.8</v>
      </c>
      <c r="W280" s="2">
        <v>2</v>
      </c>
      <c r="X280" s="2">
        <v>20</v>
      </c>
      <c r="AJ280" s="2">
        <v>490</v>
      </c>
    </row>
    <row r="281" spans="1:36" x14ac:dyDescent="0.25">
      <c r="A281" s="14">
        <v>5.7</v>
      </c>
      <c r="B281" s="2">
        <v>0.7</v>
      </c>
      <c r="C281">
        <f t="shared" si="16"/>
        <v>1403.5</v>
      </c>
      <c r="D281">
        <f t="shared" si="17"/>
        <v>1419.5</v>
      </c>
      <c r="J281" s="14"/>
      <c r="K281" s="2"/>
      <c r="M281" s="14">
        <v>26.4</v>
      </c>
      <c r="N281" s="2">
        <v>25</v>
      </c>
      <c r="O281">
        <f t="shared" si="18"/>
        <v>343</v>
      </c>
      <c r="P281">
        <f t="shared" si="19"/>
        <v>497</v>
      </c>
      <c r="V281" s="2">
        <v>1</v>
      </c>
      <c r="W281" s="2">
        <v>0.5</v>
      </c>
      <c r="X281" s="2">
        <v>20</v>
      </c>
      <c r="AJ281" s="2">
        <v>490</v>
      </c>
    </row>
    <row r="282" spans="1:36" x14ac:dyDescent="0.25">
      <c r="A282" s="14">
        <v>5.7</v>
      </c>
      <c r="B282" s="2">
        <v>1.1000000000000001</v>
      </c>
      <c r="C282">
        <f t="shared" si="16"/>
        <v>1403.5</v>
      </c>
      <c r="D282">
        <f t="shared" si="17"/>
        <v>1176</v>
      </c>
      <c r="J282" s="14"/>
      <c r="K282" s="2"/>
      <c r="M282" s="14">
        <v>26.4</v>
      </c>
      <c r="N282" s="2">
        <v>25</v>
      </c>
      <c r="O282">
        <f t="shared" si="18"/>
        <v>343</v>
      </c>
      <c r="P282">
        <f t="shared" si="19"/>
        <v>497</v>
      </c>
      <c r="V282" s="2">
        <v>0.7</v>
      </c>
      <c r="W282" s="2">
        <v>0.5</v>
      </c>
      <c r="X282" s="2">
        <v>20</v>
      </c>
      <c r="AJ282" s="2">
        <v>490</v>
      </c>
    </row>
    <row r="283" spans="1:36" x14ac:dyDescent="0.25">
      <c r="A283" s="14">
        <v>5.7</v>
      </c>
      <c r="B283" s="2">
        <v>0.2</v>
      </c>
      <c r="C283">
        <f t="shared" si="16"/>
        <v>1403.5</v>
      </c>
      <c r="D283">
        <f t="shared" si="17"/>
        <v>1645.5</v>
      </c>
      <c r="J283" s="14"/>
      <c r="K283" s="2"/>
      <c r="M283" s="14">
        <v>26.4</v>
      </c>
      <c r="N283" s="2">
        <v>26</v>
      </c>
      <c r="O283">
        <f t="shared" si="18"/>
        <v>343</v>
      </c>
      <c r="P283">
        <f t="shared" si="19"/>
        <v>486</v>
      </c>
      <c r="V283" s="2">
        <v>1.1000000000000001</v>
      </c>
      <c r="W283" s="2">
        <v>0.7</v>
      </c>
      <c r="X283" s="2">
        <v>15</v>
      </c>
      <c r="AJ283" s="2">
        <v>490</v>
      </c>
    </row>
    <row r="284" spans="1:36" x14ac:dyDescent="0.25">
      <c r="A284" s="14">
        <v>8.3000000000000007</v>
      </c>
      <c r="B284" s="2">
        <v>1</v>
      </c>
      <c r="C284">
        <f t="shared" si="16"/>
        <v>1368</v>
      </c>
      <c r="D284">
        <f t="shared" si="17"/>
        <v>1261.5</v>
      </c>
      <c r="J284" s="14"/>
      <c r="K284" s="2"/>
      <c r="M284" s="14">
        <v>26.4</v>
      </c>
      <c r="N284" s="2">
        <v>26</v>
      </c>
      <c r="O284">
        <f t="shared" si="18"/>
        <v>343</v>
      </c>
      <c r="P284">
        <f t="shared" si="19"/>
        <v>486</v>
      </c>
      <c r="V284" s="2">
        <v>0.2</v>
      </c>
      <c r="W284" s="2">
        <v>0.25</v>
      </c>
      <c r="X284" s="2">
        <v>12.5</v>
      </c>
      <c r="AJ284" s="2">
        <v>40</v>
      </c>
    </row>
    <row r="285" spans="1:36" x14ac:dyDescent="0.25">
      <c r="A285" s="14">
        <v>8.3000000000000007</v>
      </c>
      <c r="B285" s="2">
        <v>2</v>
      </c>
      <c r="C285">
        <f t="shared" si="16"/>
        <v>1368</v>
      </c>
      <c r="D285">
        <f t="shared" si="17"/>
        <v>904.5</v>
      </c>
      <c r="J285" s="14"/>
      <c r="K285" s="2"/>
      <c r="M285" s="14">
        <v>26.4</v>
      </c>
      <c r="N285" s="2">
        <v>26</v>
      </c>
      <c r="O285">
        <f t="shared" si="18"/>
        <v>343</v>
      </c>
      <c r="P285">
        <f t="shared" si="19"/>
        <v>486</v>
      </c>
      <c r="V285" s="2">
        <v>1</v>
      </c>
      <c r="W285" s="2">
        <v>2</v>
      </c>
      <c r="X285" s="2">
        <v>8</v>
      </c>
      <c r="AJ285" s="2">
        <v>90</v>
      </c>
    </row>
    <row r="286" spans="1:36" x14ac:dyDescent="0.25">
      <c r="A286" s="14">
        <v>8.3000000000000007</v>
      </c>
      <c r="B286" s="2">
        <v>1.5</v>
      </c>
      <c r="C286">
        <f t="shared" si="16"/>
        <v>1368</v>
      </c>
      <c r="D286">
        <f t="shared" si="17"/>
        <v>1076.5</v>
      </c>
      <c r="J286" s="14"/>
      <c r="K286" s="2"/>
      <c r="M286" s="14">
        <v>26.4</v>
      </c>
      <c r="N286" s="2">
        <v>26</v>
      </c>
      <c r="O286">
        <f t="shared" si="18"/>
        <v>343</v>
      </c>
      <c r="P286">
        <f t="shared" si="19"/>
        <v>486</v>
      </c>
      <c r="V286" s="2">
        <v>2</v>
      </c>
      <c r="W286" s="2">
        <v>2</v>
      </c>
      <c r="X286" s="2">
        <v>2</v>
      </c>
      <c r="AJ286" s="2">
        <v>120</v>
      </c>
    </row>
    <row r="287" spans="1:36" x14ac:dyDescent="0.25">
      <c r="A287" s="14">
        <v>8.3000000000000007</v>
      </c>
      <c r="B287" s="2">
        <v>2</v>
      </c>
      <c r="C287">
        <f t="shared" si="16"/>
        <v>1368</v>
      </c>
      <c r="D287">
        <f t="shared" si="17"/>
        <v>904.5</v>
      </c>
      <c r="J287" s="14"/>
      <c r="K287" s="2"/>
      <c r="M287" s="14">
        <v>26.4</v>
      </c>
      <c r="N287" s="2">
        <v>26</v>
      </c>
      <c r="O287">
        <f t="shared" si="18"/>
        <v>343</v>
      </c>
      <c r="P287">
        <f t="shared" si="19"/>
        <v>486</v>
      </c>
      <c r="V287" s="2">
        <v>1.5</v>
      </c>
      <c r="W287" s="2">
        <v>2</v>
      </c>
      <c r="X287" s="2">
        <v>2.5</v>
      </c>
      <c r="AJ287" s="2">
        <v>120</v>
      </c>
    </row>
    <row r="288" spans="1:36" x14ac:dyDescent="0.25">
      <c r="A288" s="14">
        <v>8.3000000000000007</v>
      </c>
      <c r="B288" s="2">
        <v>2</v>
      </c>
      <c r="C288">
        <f t="shared" si="16"/>
        <v>1368</v>
      </c>
      <c r="D288">
        <f t="shared" si="17"/>
        <v>904.5</v>
      </c>
      <c r="J288" s="14"/>
      <c r="K288" s="2"/>
      <c r="M288" s="14">
        <v>26.4</v>
      </c>
      <c r="N288" s="2">
        <v>26</v>
      </c>
      <c r="O288">
        <f t="shared" si="18"/>
        <v>343</v>
      </c>
      <c r="P288">
        <f t="shared" si="19"/>
        <v>486</v>
      </c>
      <c r="V288" s="2">
        <v>2</v>
      </c>
      <c r="W288" s="2">
        <v>1</v>
      </c>
      <c r="X288" s="2">
        <v>8</v>
      </c>
      <c r="AJ288" s="2">
        <v>140</v>
      </c>
    </row>
    <row r="289" spans="1:36" x14ac:dyDescent="0.25">
      <c r="A289" s="14">
        <v>8.3000000000000007</v>
      </c>
      <c r="B289" s="2">
        <v>2</v>
      </c>
      <c r="C289">
        <f t="shared" si="16"/>
        <v>1368</v>
      </c>
      <c r="D289">
        <f t="shared" si="17"/>
        <v>904.5</v>
      </c>
      <c r="J289" s="14"/>
      <c r="K289" s="2"/>
      <c r="M289" s="14">
        <v>26.4</v>
      </c>
      <c r="N289" s="2">
        <v>26</v>
      </c>
      <c r="O289">
        <f t="shared" si="18"/>
        <v>343</v>
      </c>
      <c r="P289">
        <f t="shared" si="19"/>
        <v>486</v>
      </c>
      <c r="V289" s="2">
        <v>2</v>
      </c>
      <c r="W289" s="2">
        <v>1</v>
      </c>
      <c r="X289" s="2">
        <v>7.5</v>
      </c>
      <c r="AJ289" s="2">
        <v>140</v>
      </c>
    </row>
    <row r="290" spans="1:36" x14ac:dyDescent="0.25">
      <c r="A290" s="14">
        <v>8.3000000000000007</v>
      </c>
      <c r="B290" s="2">
        <v>3</v>
      </c>
      <c r="C290">
        <f t="shared" si="16"/>
        <v>1368</v>
      </c>
      <c r="D290">
        <f t="shared" si="17"/>
        <v>671.5</v>
      </c>
      <c r="J290" s="14"/>
      <c r="K290" s="2"/>
      <c r="M290" s="14">
        <v>26.4</v>
      </c>
      <c r="N290" s="2">
        <v>26</v>
      </c>
      <c r="O290">
        <f t="shared" si="18"/>
        <v>343</v>
      </c>
      <c r="P290">
        <f t="shared" si="19"/>
        <v>486</v>
      </c>
      <c r="V290" s="2">
        <v>2</v>
      </c>
      <c r="W290" s="2">
        <v>0.75</v>
      </c>
      <c r="X290" s="2">
        <v>7.5</v>
      </c>
      <c r="AJ290" s="2">
        <v>180</v>
      </c>
    </row>
    <row r="291" spans="1:36" x14ac:dyDescent="0.25">
      <c r="A291" s="14">
        <v>8.3000000000000007</v>
      </c>
      <c r="B291" s="2">
        <v>3</v>
      </c>
      <c r="C291">
        <f t="shared" si="16"/>
        <v>1368</v>
      </c>
      <c r="D291">
        <f t="shared" si="17"/>
        <v>671.5</v>
      </c>
      <c r="J291" s="14"/>
      <c r="K291" s="2"/>
      <c r="M291" s="14">
        <v>26.4</v>
      </c>
      <c r="N291" s="2">
        <v>26</v>
      </c>
      <c r="O291">
        <f t="shared" si="18"/>
        <v>343</v>
      </c>
      <c r="P291">
        <f t="shared" si="19"/>
        <v>486</v>
      </c>
      <c r="V291" s="2">
        <v>3</v>
      </c>
      <c r="W291" s="2">
        <v>0.75</v>
      </c>
      <c r="X291" s="2">
        <v>5</v>
      </c>
      <c r="AJ291" s="2">
        <v>180</v>
      </c>
    </row>
    <row r="292" spans="1:36" x14ac:dyDescent="0.25">
      <c r="A292" s="14">
        <v>8.3000000000000007</v>
      </c>
      <c r="B292" s="2">
        <v>2.5</v>
      </c>
      <c r="C292">
        <f t="shared" si="16"/>
        <v>1368</v>
      </c>
      <c r="D292">
        <f t="shared" si="17"/>
        <v>772.5</v>
      </c>
      <c r="J292" s="14"/>
      <c r="K292" s="2"/>
      <c r="M292" s="14">
        <v>26.4</v>
      </c>
      <c r="N292" s="2">
        <v>26</v>
      </c>
      <c r="O292">
        <f t="shared" si="18"/>
        <v>343</v>
      </c>
      <c r="P292">
        <f t="shared" si="19"/>
        <v>486</v>
      </c>
      <c r="V292" s="2">
        <v>3</v>
      </c>
      <c r="W292" s="2">
        <v>1.5</v>
      </c>
      <c r="X292" s="2">
        <v>12.5</v>
      </c>
      <c r="AJ292" s="2">
        <v>260</v>
      </c>
    </row>
    <row r="293" spans="1:36" x14ac:dyDescent="0.25">
      <c r="A293" s="14">
        <v>8.3000000000000007</v>
      </c>
      <c r="B293" s="2">
        <v>4</v>
      </c>
      <c r="C293">
        <f t="shared" si="16"/>
        <v>1368</v>
      </c>
      <c r="D293">
        <f t="shared" si="17"/>
        <v>544.5</v>
      </c>
      <c r="J293" s="14"/>
      <c r="K293" s="2"/>
      <c r="M293" s="14">
        <v>26.4</v>
      </c>
      <c r="N293" s="2">
        <v>26</v>
      </c>
      <c r="O293">
        <f t="shared" si="18"/>
        <v>343</v>
      </c>
      <c r="P293">
        <f t="shared" si="19"/>
        <v>486</v>
      </c>
      <c r="V293" s="2">
        <v>2.5</v>
      </c>
      <c r="W293" s="2">
        <v>2</v>
      </c>
      <c r="X293" s="2">
        <v>5</v>
      </c>
      <c r="AJ293" s="2">
        <v>260</v>
      </c>
    </row>
    <row r="294" spans="1:36" x14ac:dyDescent="0.25">
      <c r="A294" s="14">
        <v>8.3000000000000007</v>
      </c>
      <c r="B294" s="2">
        <v>4</v>
      </c>
      <c r="C294">
        <f t="shared" si="16"/>
        <v>1368</v>
      </c>
      <c r="D294">
        <f t="shared" si="17"/>
        <v>544.5</v>
      </c>
      <c r="J294" s="14"/>
      <c r="K294" s="2"/>
      <c r="M294" s="14">
        <v>26.4</v>
      </c>
      <c r="N294" s="2">
        <v>26</v>
      </c>
      <c r="O294">
        <f t="shared" si="18"/>
        <v>343</v>
      </c>
      <c r="P294">
        <f t="shared" si="19"/>
        <v>486</v>
      </c>
      <c r="V294" s="2">
        <v>4</v>
      </c>
      <c r="W294" s="2">
        <v>2</v>
      </c>
      <c r="X294" s="2">
        <v>10</v>
      </c>
      <c r="AJ294" s="2">
        <v>10</v>
      </c>
    </row>
    <row r="295" spans="1:36" x14ac:dyDescent="0.25">
      <c r="A295" s="14">
        <v>8.3000000000000007</v>
      </c>
      <c r="B295" s="2">
        <v>3</v>
      </c>
      <c r="C295">
        <f t="shared" si="16"/>
        <v>1368</v>
      </c>
      <c r="D295">
        <f t="shared" si="17"/>
        <v>671.5</v>
      </c>
      <c r="J295" s="14"/>
      <c r="K295" s="2"/>
      <c r="M295" s="14">
        <v>26.4</v>
      </c>
      <c r="N295" s="2">
        <v>26</v>
      </c>
      <c r="O295">
        <f t="shared" si="18"/>
        <v>343</v>
      </c>
      <c r="P295">
        <f t="shared" si="19"/>
        <v>486</v>
      </c>
      <c r="V295" s="2">
        <v>4</v>
      </c>
      <c r="W295" s="2">
        <v>1.8</v>
      </c>
      <c r="X295" s="2">
        <v>12.5</v>
      </c>
      <c r="AJ295" s="2">
        <v>25</v>
      </c>
    </row>
    <row r="296" spans="1:36" x14ac:dyDescent="0.25">
      <c r="A296" s="14">
        <v>8.3000000000000007</v>
      </c>
      <c r="B296" s="2">
        <v>2.5</v>
      </c>
      <c r="C296">
        <f t="shared" si="16"/>
        <v>1368</v>
      </c>
      <c r="D296">
        <f t="shared" si="17"/>
        <v>772.5</v>
      </c>
      <c r="J296" s="14"/>
      <c r="K296" s="2"/>
      <c r="M296" s="14">
        <v>26.4</v>
      </c>
      <c r="N296" s="2">
        <v>27</v>
      </c>
      <c r="O296">
        <f t="shared" si="18"/>
        <v>343</v>
      </c>
      <c r="P296">
        <f t="shared" si="19"/>
        <v>479</v>
      </c>
      <c r="V296" s="2">
        <v>3</v>
      </c>
      <c r="W296" s="2">
        <v>1.8</v>
      </c>
      <c r="X296" s="2">
        <v>15</v>
      </c>
      <c r="AJ296" s="2">
        <v>30</v>
      </c>
    </row>
    <row r="297" spans="1:36" x14ac:dyDescent="0.25">
      <c r="A297" s="14">
        <v>8.3000000000000007</v>
      </c>
      <c r="B297" s="2">
        <v>2.5</v>
      </c>
      <c r="C297">
        <f t="shared" si="16"/>
        <v>1368</v>
      </c>
      <c r="D297">
        <f t="shared" si="17"/>
        <v>772.5</v>
      </c>
      <c r="J297" s="14"/>
      <c r="K297" s="2"/>
      <c r="M297" s="14">
        <v>26.4</v>
      </c>
      <c r="N297" s="2">
        <v>29</v>
      </c>
      <c r="O297">
        <f t="shared" si="18"/>
        <v>343</v>
      </c>
      <c r="P297">
        <f t="shared" si="19"/>
        <v>476</v>
      </c>
      <c r="V297" s="2">
        <v>2.5</v>
      </c>
      <c r="W297" s="2">
        <v>2</v>
      </c>
      <c r="X297" s="2">
        <v>5</v>
      </c>
      <c r="AJ297" s="2">
        <v>30</v>
      </c>
    </row>
    <row r="298" spans="1:36" x14ac:dyDescent="0.25">
      <c r="A298" s="14">
        <v>8.3000000000000007</v>
      </c>
      <c r="B298" s="2">
        <v>3</v>
      </c>
      <c r="C298">
        <f t="shared" si="16"/>
        <v>1368</v>
      </c>
      <c r="D298">
        <f t="shared" si="17"/>
        <v>671.5</v>
      </c>
      <c r="J298" s="14"/>
      <c r="K298" s="2"/>
      <c r="M298" s="14">
        <v>26.4</v>
      </c>
      <c r="N298" s="2">
        <v>34</v>
      </c>
      <c r="O298">
        <f t="shared" si="18"/>
        <v>343</v>
      </c>
      <c r="P298">
        <f t="shared" si="19"/>
        <v>459</v>
      </c>
      <c r="V298" s="2">
        <v>2.5</v>
      </c>
      <c r="W298" s="2">
        <v>2</v>
      </c>
      <c r="X298" s="2">
        <v>2.5</v>
      </c>
      <c r="AJ298" s="2">
        <v>35</v>
      </c>
    </row>
    <row r="299" spans="1:36" x14ac:dyDescent="0.25">
      <c r="A299" s="14">
        <v>8.3000000000000007</v>
      </c>
      <c r="B299" s="2">
        <v>2</v>
      </c>
      <c r="C299">
        <f t="shared" si="16"/>
        <v>1368</v>
      </c>
      <c r="D299">
        <f t="shared" si="17"/>
        <v>904.5</v>
      </c>
      <c r="J299" s="14"/>
      <c r="K299" s="2"/>
      <c r="M299" s="14">
        <v>26.4</v>
      </c>
      <c r="N299" s="2">
        <v>35</v>
      </c>
      <c r="O299">
        <f t="shared" si="18"/>
        <v>343</v>
      </c>
      <c r="P299">
        <f t="shared" si="19"/>
        <v>455</v>
      </c>
      <c r="V299" s="2">
        <v>3</v>
      </c>
      <c r="W299" s="2">
        <v>1.8</v>
      </c>
      <c r="X299" s="2">
        <v>17.5</v>
      </c>
      <c r="AJ299" s="2">
        <v>40</v>
      </c>
    </row>
    <row r="300" spans="1:36" x14ac:dyDescent="0.25">
      <c r="A300" s="14">
        <v>8.3000000000000007</v>
      </c>
      <c r="B300" s="2">
        <v>2</v>
      </c>
      <c r="C300">
        <f t="shared" si="16"/>
        <v>1368</v>
      </c>
      <c r="D300">
        <f t="shared" si="17"/>
        <v>904.5</v>
      </c>
      <c r="J300" s="14"/>
      <c r="K300" s="2"/>
      <c r="M300" s="14">
        <v>26.4</v>
      </c>
      <c r="N300" s="2">
        <v>35</v>
      </c>
      <c r="O300">
        <f t="shared" si="18"/>
        <v>343</v>
      </c>
      <c r="P300">
        <f t="shared" si="19"/>
        <v>455</v>
      </c>
      <c r="V300" s="2">
        <v>2</v>
      </c>
      <c r="W300" s="2">
        <v>1.8</v>
      </c>
      <c r="X300" s="2">
        <v>17.5</v>
      </c>
      <c r="AJ300" s="2">
        <v>50</v>
      </c>
    </row>
    <row r="301" spans="1:36" x14ac:dyDescent="0.25">
      <c r="A301" s="14">
        <v>8.3000000000000007</v>
      </c>
      <c r="B301" s="2">
        <v>3</v>
      </c>
      <c r="C301">
        <f t="shared" si="16"/>
        <v>1368</v>
      </c>
      <c r="D301">
        <f t="shared" si="17"/>
        <v>671.5</v>
      </c>
      <c r="J301" s="14"/>
      <c r="K301" s="2"/>
      <c r="M301" s="14">
        <v>26.4</v>
      </c>
      <c r="N301" s="2">
        <v>40</v>
      </c>
      <c r="O301">
        <f t="shared" si="18"/>
        <v>343</v>
      </c>
      <c r="P301">
        <f t="shared" si="19"/>
        <v>434</v>
      </c>
      <c r="V301" s="2">
        <v>2</v>
      </c>
      <c r="W301" s="2">
        <v>1.8</v>
      </c>
      <c r="X301" s="2">
        <v>15</v>
      </c>
      <c r="AJ301" s="2">
        <v>50</v>
      </c>
    </row>
    <row r="302" spans="1:36" x14ac:dyDescent="0.25">
      <c r="A302" s="14">
        <v>8.3000000000000007</v>
      </c>
      <c r="B302" s="2">
        <v>3</v>
      </c>
      <c r="C302">
        <f t="shared" si="16"/>
        <v>1368</v>
      </c>
      <c r="D302">
        <f t="shared" si="17"/>
        <v>671.5</v>
      </c>
      <c r="J302" s="14"/>
      <c r="K302" s="2"/>
      <c r="M302" s="14">
        <v>26.4</v>
      </c>
      <c r="N302" s="2">
        <v>44</v>
      </c>
      <c r="O302">
        <f t="shared" si="18"/>
        <v>343</v>
      </c>
      <c r="P302">
        <f t="shared" si="19"/>
        <v>414</v>
      </c>
      <c r="V302" s="2">
        <v>3</v>
      </c>
      <c r="W302" s="2">
        <v>1.8</v>
      </c>
      <c r="X302" s="2">
        <v>10</v>
      </c>
      <c r="AJ302" s="2">
        <v>50</v>
      </c>
    </row>
    <row r="303" spans="1:36" x14ac:dyDescent="0.25">
      <c r="A303" s="14">
        <v>8.3000000000000007</v>
      </c>
      <c r="B303" s="2">
        <v>2</v>
      </c>
      <c r="C303">
        <f t="shared" si="16"/>
        <v>1368</v>
      </c>
      <c r="D303">
        <f t="shared" si="17"/>
        <v>904.5</v>
      </c>
      <c r="J303" s="14"/>
      <c r="K303" s="2"/>
      <c r="M303" s="14">
        <v>26.4</v>
      </c>
      <c r="N303" s="2">
        <v>50</v>
      </c>
      <c r="O303">
        <f t="shared" si="18"/>
        <v>343</v>
      </c>
      <c r="P303">
        <f t="shared" si="19"/>
        <v>395</v>
      </c>
      <c r="V303" s="2">
        <v>3</v>
      </c>
      <c r="W303" s="2">
        <v>1.8</v>
      </c>
      <c r="X303" s="2">
        <v>10</v>
      </c>
      <c r="AJ303" s="2">
        <v>60</v>
      </c>
    </row>
    <row r="304" spans="1:36" x14ac:dyDescent="0.25">
      <c r="A304" s="14">
        <v>8.3000000000000007</v>
      </c>
      <c r="B304" s="2">
        <v>2.5</v>
      </c>
      <c r="C304">
        <f t="shared" si="16"/>
        <v>1368</v>
      </c>
      <c r="D304">
        <f t="shared" si="17"/>
        <v>772.5</v>
      </c>
      <c r="J304" s="14"/>
      <c r="K304" s="2"/>
      <c r="M304" s="14">
        <v>26.4</v>
      </c>
      <c r="N304" s="2">
        <v>60</v>
      </c>
      <c r="O304">
        <f t="shared" si="18"/>
        <v>343</v>
      </c>
      <c r="P304">
        <f t="shared" si="19"/>
        <v>360</v>
      </c>
      <c r="V304" s="2">
        <v>2</v>
      </c>
      <c r="W304" s="2">
        <v>1.2</v>
      </c>
      <c r="X304" s="2">
        <v>10</v>
      </c>
      <c r="AJ304" s="2">
        <v>65</v>
      </c>
    </row>
    <row r="305" spans="1:36" x14ac:dyDescent="0.25">
      <c r="A305" s="14">
        <v>8.3000000000000007</v>
      </c>
      <c r="B305" s="2">
        <v>2.5</v>
      </c>
      <c r="C305">
        <f t="shared" si="16"/>
        <v>1368</v>
      </c>
      <c r="D305">
        <f t="shared" si="17"/>
        <v>772.5</v>
      </c>
      <c r="J305" s="14"/>
      <c r="K305" s="2"/>
      <c r="M305" s="14">
        <v>26.4</v>
      </c>
      <c r="N305" s="2">
        <v>60</v>
      </c>
      <c r="O305">
        <f t="shared" si="18"/>
        <v>343</v>
      </c>
      <c r="P305">
        <f t="shared" si="19"/>
        <v>360</v>
      </c>
      <c r="V305" s="2">
        <v>2.5</v>
      </c>
      <c r="W305" s="2">
        <v>1.5</v>
      </c>
      <c r="X305" s="2">
        <v>10</v>
      </c>
      <c r="AJ305" s="2">
        <v>70</v>
      </c>
    </row>
    <row r="306" spans="1:36" x14ac:dyDescent="0.25">
      <c r="A306" s="14">
        <v>8.3000000000000007</v>
      </c>
      <c r="B306" s="2">
        <v>2.5</v>
      </c>
      <c r="C306">
        <f t="shared" si="16"/>
        <v>1368</v>
      </c>
      <c r="D306">
        <f t="shared" si="17"/>
        <v>772.5</v>
      </c>
      <c r="J306" s="14"/>
      <c r="K306" s="2"/>
      <c r="M306" s="14">
        <v>26.4</v>
      </c>
      <c r="N306" s="2">
        <v>65</v>
      </c>
      <c r="O306">
        <f t="shared" si="18"/>
        <v>343</v>
      </c>
      <c r="P306">
        <f t="shared" si="19"/>
        <v>344.5</v>
      </c>
      <c r="V306" s="2">
        <v>2.5</v>
      </c>
      <c r="W306" s="2">
        <v>1.5</v>
      </c>
      <c r="X306" s="2">
        <v>10</v>
      </c>
      <c r="AJ306" s="2">
        <v>90</v>
      </c>
    </row>
    <row r="307" spans="1:36" x14ac:dyDescent="0.25">
      <c r="A307" s="14">
        <v>8.3000000000000007</v>
      </c>
      <c r="B307" s="2">
        <v>2.5</v>
      </c>
      <c r="C307">
        <f t="shared" si="16"/>
        <v>1368</v>
      </c>
      <c r="D307">
        <f t="shared" si="17"/>
        <v>772.5</v>
      </c>
      <c r="J307" s="14"/>
      <c r="K307" s="2"/>
      <c r="M307" s="14">
        <v>26.4</v>
      </c>
      <c r="N307" s="2">
        <v>65</v>
      </c>
      <c r="O307">
        <f t="shared" si="18"/>
        <v>343</v>
      </c>
      <c r="P307">
        <f t="shared" si="19"/>
        <v>344.5</v>
      </c>
      <c r="V307" s="2">
        <v>2.5</v>
      </c>
      <c r="W307" s="2">
        <v>3</v>
      </c>
      <c r="X307" s="2">
        <v>10</v>
      </c>
      <c r="AJ307" s="2">
        <v>90</v>
      </c>
    </row>
    <row r="308" spans="1:36" x14ac:dyDescent="0.25">
      <c r="A308" s="14">
        <v>8.3000000000000007</v>
      </c>
      <c r="B308" s="2">
        <v>2.5</v>
      </c>
      <c r="C308">
        <f t="shared" si="16"/>
        <v>1368</v>
      </c>
      <c r="D308">
        <f t="shared" si="17"/>
        <v>772.5</v>
      </c>
      <c r="J308" s="14"/>
      <c r="K308" s="2"/>
      <c r="M308" s="14">
        <v>26.4</v>
      </c>
      <c r="N308" s="2">
        <v>75</v>
      </c>
      <c r="O308">
        <f t="shared" si="18"/>
        <v>343</v>
      </c>
      <c r="P308">
        <f t="shared" si="19"/>
        <v>320</v>
      </c>
      <c r="V308" s="2">
        <v>2.5</v>
      </c>
      <c r="W308" s="2">
        <v>1</v>
      </c>
      <c r="X308" s="2">
        <v>10</v>
      </c>
      <c r="AJ308" s="2">
        <v>90</v>
      </c>
    </row>
    <row r="309" spans="1:36" x14ac:dyDescent="0.25">
      <c r="A309" s="14">
        <v>8.3000000000000007</v>
      </c>
      <c r="B309" s="2">
        <v>2</v>
      </c>
      <c r="C309">
        <f t="shared" si="16"/>
        <v>1368</v>
      </c>
      <c r="D309">
        <f t="shared" si="17"/>
        <v>904.5</v>
      </c>
      <c r="J309" s="14"/>
      <c r="K309" s="2"/>
      <c r="M309" s="14">
        <v>26.4</v>
      </c>
      <c r="N309" s="2">
        <v>85</v>
      </c>
      <c r="O309">
        <f t="shared" si="18"/>
        <v>343</v>
      </c>
      <c r="P309">
        <f t="shared" si="19"/>
        <v>290</v>
      </c>
      <c r="V309" s="2">
        <v>2.5</v>
      </c>
      <c r="W309" s="2">
        <v>2</v>
      </c>
      <c r="X309" s="2">
        <v>8</v>
      </c>
      <c r="AJ309" s="2">
        <v>90</v>
      </c>
    </row>
    <row r="310" spans="1:36" x14ac:dyDescent="0.25">
      <c r="A310" s="14">
        <v>8.3000000000000007</v>
      </c>
      <c r="B310" s="2">
        <v>2</v>
      </c>
      <c r="C310">
        <f t="shared" si="16"/>
        <v>1368</v>
      </c>
      <c r="D310">
        <f t="shared" si="17"/>
        <v>904.5</v>
      </c>
      <c r="J310" s="14"/>
      <c r="K310" s="2"/>
      <c r="M310" s="14">
        <v>26.4</v>
      </c>
      <c r="N310" s="2">
        <v>85</v>
      </c>
      <c r="O310">
        <f t="shared" si="18"/>
        <v>343</v>
      </c>
      <c r="P310">
        <f t="shared" si="19"/>
        <v>290</v>
      </c>
      <c r="V310" s="2">
        <v>2</v>
      </c>
      <c r="W310" s="2">
        <v>1.5</v>
      </c>
      <c r="X310" s="2">
        <v>2</v>
      </c>
      <c r="AJ310" s="2">
        <v>90</v>
      </c>
    </row>
    <row r="311" spans="1:36" x14ac:dyDescent="0.25">
      <c r="A311" s="14">
        <v>8.3000000000000007</v>
      </c>
      <c r="B311" s="2">
        <v>2</v>
      </c>
      <c r="C311">
        <f t="shared" si="16"/>
        <v>1368</v>
      </c>
      <c r="D311">
        <f t="shared" si="17"/>
        <v>904.5</v>
      </c>
      <c r="J311" s="14"/>
      <c r="K311" s="2"/>
      <c r="M311" s="14">
        <v>26.4</v>
      </c>
      <c r="N311" s="2">
        <v>117</v>
      </c>
      <c r="O311">
        <f t="shared" si="18"/>
        <v>343</v>
      </c>
      <c r="P311">
        <f t="shared" si="19"/>
        <v>223</v>
      </c>
      <c r="V311" s="2">
        <v>2</v>
      </c>
      <c r="W311" s="2">
        <v>1.5</v>
      </c>
      <c r="X311" s="2">
        <v>5</v>
      </c>
      <c r="AJ311" s="2">
        <v>100</v>
      </c>
    </row>
    <row r="312" spans="1:36" x14ac:dyDescent="0.25">
      <c r="A312" s="14">
        <v>8.3000000000000007</v>
      </c>
      <c r="B312" s="2">
        <v>2</v>
      </c>
      <c r="C312">
        <f t="shared" si="16"/>
        <v>1368</v>
      </c>
      <c r="D312">
        <f t="shared" si="17"/>
        <v>904.5</v>
      </c>
      <c r="J312" s="14"/>
      <c r="K312" s="2"/>
      <c r="M312" s="14">
        <v>26.4</v>
      </c>
      <c r="N312" s="2">
        <v>120</v>
      </c>
      <c r="O312">
        <f t="shared" si="18"/>
        <v>343</v>
      </c>
      <c r="P312">
        <f t="shared" si="19"/>
        <v>212</v>
      </c>
      <c r="V312" s="2">
        <v>2</v>
      </c>
      <c r="W312" s="2">
        <v>2.5</v>
      </c>
      <c r="X312" s="2">
        <v>12.5</v>
      </c>
      <c r="AJ312" s="2">
        <v>100</v>
      </c>
    </row>
    <row r="313" spans="1:36" x14ac:dyDescent="0.25">
      <c r="A313" s="14">
        <v>9.1</v>
      </c>
      <c r="B313" s="2">
        <v>5.5</v>
      </c>
      <c r="C313">
        <f t="shared" si="16"/>
        <v>1309</v>
      </c>
      <c r="D313">
        <f t="shared" si="17"/>
        <v>403</v>
      </c>
      <c r="J313" s="14"/>
      <c r="K313" s="2"/>
      <c r="M313" s="14">
        <v>26.4</v>
      </c>
      <c r="N313" s="2">
        <v>120</v>
      </c>
      <c r="O313">
        <f t="shared" si="18"/>
        <v>343</v>
      </c>
      <c r="P313">
        <f t="shared" si="19"/>
        <v>212</v>
      </c>
      <c r="V313" s="2">
        <v>2</v>
      </c>
      <c r="W313" s="2">
        <v>1.5</v>
      </c>
      <c r="X313" s="2">
        <v>7.5</v>
      </c>
      <c r="AJ313" s="2">
        <v>110</v>
      </c>
    </row>
    <row r="314" spans="1:36" x14ac:dyDescent="0.25">
      <c r="A314" s="14">
        <v>9.1</v>
      </c>
      <c r="B314" s="2">
        <v>5.5</v>
      </c>
      <c r="C314">
        <f t="shared" si="16"/>
        <v>1309</v>
      </c>
      <c r="D314">
        <f t="shared" si="17"/>
        <v>403</v>
      </c>
      <c r="J314" s="14"/>
      <c r="K314" s="2"/>
      <c r="M314" s="14">
        <v>26.4</v>
      </c>
      <c r="N314" s="2">
        <v>140</v>
      </c>
      <c r="O314">
        <f t="shared" si="18"/>
        <v>343</v>
      </c>
      <c r="P314">
        <f t="shared" si="19"/>
        <v>185.5</v>
      </c>
      <c r="V314" s="2">
        <v>5.5</v>
      </c>
      <c r="W314" s="2">
        <v>1.5</v>
      </c>
      <c r="X314" s="2">
        <v>4</v>
      </c>
      <c r="AJ314" s="2">
        <v>120</v>
      </c>
    </row>
    <row r="315" spans="1:36" x14ac:dyDescent="0.25">
      <c r="A315" s="14">
        <v>9.1</v>
      </c>
      <c r="B315" s="2">
        <v>5</v>
      </c>
      <c r="C315">
        <f t="shared" si="16"/>
        <v>1309</v>
      </c>
      <c r="D315">
        <f t="shared" si="17"/>
        <v>450</v>
      </c>
      <c r="J315" s="14"/>
      <c r="K315" s="2"/>
      <c r="M315" s="14">
        <v>26.4</v>
      </c>
      <c r="N315" s="2">
        <v>175</v>
      </c>
      <c r="O315">
        <f t="shared" si="18"/>
        <v>343</v>
      </c>
      <c r="P315">
        <f t="shared" si="19"/>
        <v>145</v>
      </c>
      <c r="V315" s="2">
        <v>5.5</v>
      </c>
      <c r="W315" s="2">
        <v>1.5</v>
      </c>
      <c r="X315" s="2">
        <v>12</v>
      </c>
      <c r="AJ315" s="2">
        <v>120</v>
      </c>
    </row>
    <row r="316" spans="1:36" x14ac:dyDescent="0.25">
      <c r="A316" s="14">
        <v>9.1</v>
      </c>
      <c r="B316" s="2">
        <v>3.5</v>
      </c>
      <c r="C316">
        <f t="shared" si="16"/>
        <v>1309</v>
      </c>
      <c r="D316">
        <f t="shared" si="17"/>
        <v>596.5</v>
      </c>
      <c r="J316" s="14"/>
      <c r="K316" s="2"/>
      <c r="M316" s="14">
        <v>26.4</v>
      </c>
      <c r="N316" s="2">
        <v>209</v>
      </c>
      <c r="O316">
        <f t="shared" si="18"/>
        <v>343</v>
      </c>
      <c r="P316">
        <f t="shared" si="19"/>
        <v>122</v>
      </c>
      <c r="V316" s="2">
        <v>5</v>
      </c>
      <c r="W316" s="2">
        <v>2.25</v>
      </c>
      <c r="X316" s="2">
        <v>20</v>
      </c>
      <c r="AJ316" s="2">
        <v>120</v>
      </c>
    </row>
    <row r="317" spans="1:36" x14ac:dyDescent="0.25">
      <c r="A317" s="14">
        <v>9.1</v>
      </c>
      <c r="B317" s="2">
        <v>4</v>
      </c>
      <c r="C317">
        <f t="shared" si="16"/>
        <v>1309</v>
      </c>
      <c r="D317">
        <f t="shared" si="17"/>
        <v>544.5</v>
      </c>
      <c r="J317" s="14"/>
      <c r="K317" s="2"/>
      <c r="M317" s="14">
        <v>26.4</v>
      </c>
      <c r="N317" s="2">
        <v>209</v>
      </c>
      <c r="O317">
        <f t="shared" si="18"/>
        <v>343</v>
      </c>
      <c r="P317">
        <f t="shared" si="19"/>
        <v>122</v>
      </c>
      <c r="V317" s="2">
        <v>3.5</v>
      </c>
      <c r="W317" s="2">
        <v>1</v>
      </c>
      <c r="X317" s="2">
        <v>10</v>
      </c>
      <c r="AJ317" s="2">
        <v>130</v>
      </c>
    </row>
    <row r="318" spans="1:36" x14ac:dyDescent="0.25">
      <c r="A318" s="14">
        <v>9.1</v>
      </c>
      <c r="B318" s="2">
        <v>7</v>
      </c>
      <c r="C318">
        <f t="shared" si="16"/>
        <v>1309</v>
      </c>
      <c r="D318">
        <f t="shared" si="17"/>
        <v>354.5</v>
      </c>
      <c r="J318" s="14"/>
      <c r="K318" s="2"/>
      <c r="M318" s="14">
        <v>26.4</v>
      </c>
      <c r="N318" s="2">
        <v>209</v>
      </c>
      <c r="O318">
        <f t="shared" si="18"/>
        <v>343</v>
      </c>
      <c r="P318">
        <f t="shared" si="19"/>
        <v>122</v>
      </c>
      <c r="V318" s="2">
        <v>4</v>
      </c>
      <c r="W318" s="2">
        <v>10.5</v>
      </c>
      <c r="X318" s="2">
        <v>10</v>
      </c>
      <c r="AJ318" s="2">
        <v>140</v>
      </c>
    </row>
    <row r="319" spans="1:36" x14ac:dyDescent="0.25">
      <c r="A319" s="14">
        <v>9.1</v>
      </c>
      <c r="B319" s="2">
        <v>7</v>
      </c>
      <c r="C319">
        <f t="shared" si="16"/>
        <v>1309</v>
      </c>
      <c r="D319">
        <f t="shared" si="17"/>
        <v>354.5</v>
      </c>
      <c r="J319" s="14"/>
      <c r="K319" s="2"/>
      <c r="M319" s="14">
        <v>26.4</v>
      </c>
      <c r="N319" s="2">
        <v>210</v>
      </c>
      <c r="O319">
        <f t="shared" si="18"/>
        <v>343</v>
      </c>
      <c r="P319">
        <f t="shared" si="19"/>
        <v>118.5</v>
      </c>
      <c r="V319" s="2">
        <v>7</v>
      </c>
      <c r="W319" s="2">
        <v>10</v>
      </c>
      <c r="X319" s="2">
        <v>2</v>
      </c>
      <c r="AJ319" s="2">
        <v>150</v>
      </c>
    </row>
    <row r="320" spans="1:36" x14ac:dyDescent="0.25">
      <c r="A320" s="14">
        <v>9.1</v>
      </c>
      <c r="B320" s="2">
        <v>4</v>
      </c>
      <c r="C320">
        <f t="shared" si="16"/>
        <v>1309</v>
      </c>
      <c r="D320">
        <f t="shared" si="17"/>
        <v>544.5</v>
      </c>
      <c r="J320" s="14"/>
      <c r="K320" s="2"/>
      <c r="M320" s="14">
        <v>26.4</v>
      </c>
      <c r="N320" s="2">
        <v>230</v>
      </c>
      <c r="O320">
        <f t="shared" si="18"/>
        <v>343</v>
      </c>
      <c r="P320">
        <f t="shared" si="19"/>
        <v>109.5</v>
      </c>
      <c r="V320" s="2">
        <v>7</v>
      </c>
      <c r="W320" s="2">
        <v>0.45</v>
      </c>
      <c r="X320" s="2">
        <v>2</v>
      </c>
      <c r="AJ320" s="2">
        <v>180</v>
      </c>
    </row>
    <row r="321" spans="1:36" x14ac:dyDescent="0.25">
      <c r="A321" s="14">
        <v>9.1</v>
      </c>
      <c r="B321" s="2">
        <v>4</v>
      </c>
      <c r="C321">
        <f t="shared" si="16"/>
        <v>1309</v>
      </c>
      <c r="D321">
        <f t="shared" si="17"/>
        <v>544.5</v>
      </c>
      <c r="J321" s="14"/>
      <c r="K321" s="2"/>
      <c r="M321" s="14">
        <v>26.4</v>
      </c>
      <c r="N321" s="2">
        <v>230</v>
      </c>
      <c r="O321">
        <f t="shared" si="18"/>
        <v>343</v>
      </c>
      <c r="P321">
        <f t="shared" si="19"/>
        <v>109.5</v>
      </c>
      <c r="V321" s="2">
        <v>4</v>
      </c>
      <c r="W321" s="2">
        <v>1</v>
      </c>
      <c r="X321" s="2">
        <v>6</v>
      </c>
      <c r="AJ321" s="2">
        <v>220</v>
      </c>
    </row>
    <row r="322" spans="1:36" x14ac:dyDescent="0.25">
      <c r="A322" s="14">
        <v>9.1</v>
      </c>
      <c r="B322" s="2">
        <v>6</v>
      </c>
      <c r="C322">
        <f t="shared" si="16"/>
        <v>1309</v>
      </c>
      <c r="D322">
        <f t="shared" si="17"/>
        <v>384.5</v>
      </c>
      <c r="J322" s="14"/>
      <c r="K322" s="2"/>
      <c r="M322" s="14">
        <v>26.4</v>
      </c>
      <c r="N322" s="2">
        <v>230</v>
      </c>
      <c r="O322">
        <f t="shared" si="18"/>
        <v>343</v>
      </c>
      <c r="P322">
        <f t="shared" si="19"/>
        <v>109.5</v>
      </c>
      <c r="V322" s="2">
        <v>4</v>
      </c>
      <c r="W322" s="2">
        <v>1.25</v>
      </c>
      <c r="X322" s="2">
        <v>6</v>
      </c>
      <c r="AJ322" s="2">
        <v>1</v>
      </c>
    </row>
    <row r="323" spans="1:36" x14ac:dyDescent="0.25">
      <c r="A323" s="14">
        <v>9.1</v>
      </c>
      <c r="B323" s="2">
        <v>4.5</v>
      </c>
      <c r="C323">
        <f t="shared" ref="C323:C386" si="20">_xlfn.RANK.AVG(A323,$A$2:$A$1665,0)</f>
        <v>1309</v>
      </c>
      <c r="D323">
        <f t="shared" ref="D323:D386" si="21">_xlfn.RANK.AVG(B323,$B$2:$B$1665,0)</f>
        <v>499.5</v>
      </c>
      <c r="J323" s="14"/>
      <c r="K323" s="2"/>
      <c r="M323" s="14">
        <v>26.4</v>
      </c>
      <c r="N323" s="2">
        <v>250</v>
      </c>
      <c r="O323">
        <f t="shared" ref="O323:O386" si="22">_xlfn.RANK.AVG(M323,$M$2:$M$652,0)</f>
        <v>343</v>
      </c>
      <c r="P323">
        <f t="shared" ref="P323:P386" si="23">_xlfn.RANK.AVG(N323,$N$2:$N$652,0)</f>
        <v>102.5</v>
      </c>
      <c r="V323" s="2">
        <v>6</v>
      </c>
      <c r="W323" s="2">
        <v>0.25</v>
      </c>
      <c r="X323" s="2">
        <v>8</v>
      </c>
      <c r="AJ323" s="2">
        <v>2</v>
      </c>
    </row>
    <row r="324" spans="1:36" x14ac:dyDescent="0.25">
      <c r="A324" s="14">
        <v>9.1</v>
      </c>
      <c r="B324" s="2">
        <v>4.5</v>
      </c>
      <c r="C324">
        <f t="shared" si="20"/>
        <v>1309</v>
      </c>
      <c r="D324">
        <f t="shared" si="21"/>
        <v>499.5</v>
      </c>
      <c r="J324" s="14"/>
      <c r="K324" s="2"/>
      <c r="M324" s="14">
        <v>26.4</v>
      </c>
      <c r="N324" s="2">
        <v>275</v>
      </c>
      <c r="O324">
        <f t="shared" si="22"/>
        <v>343</v>
      </c>
      <c r="P324">
        <f t="shared" si="23"/>
        <v>89.5</v>
      </c>
      <c r="V324" s="2">
        <v>4.5</v>
      </c>
      <c r="W324" s="2">
        <v>0.25</v>
      </c>
      <c r="X324" s="2">
        <v>2.5</v>
      </c>
      <c r="AJ324" s="2">
        <v>2.5</v>
      </c>
    </row>
    <row r="325" spans="1:36" x14ac:dyDescent="0.25">
      <c r="A325" s="14">
        <v>9.1</v>
      </c>
      <c r="B325" s="2">
        <v>1</v>
      </c>
      <c r="C325">
        <f t="shared" si="20"/>
        <v>1309</v>
      </c>
      <c r="D325">
        <f t="shared" si="21"/>
        <v>1261.5</v>
      </c>
      <c r="J325" s="14"/>
      <c r="K325" s="2"/>
      <c r="M325" s="14">
        <v>26.4</v>
      </c>
      <c r="N325" s="2">
        <v>290</v>
      </c>
      <c r="O325">
        <f t="shared" si="22"/>
        <v>343</v>
      </c>
      <c r="P325">
        <f t="shared" si="23"/>
        <v>84.5</v>
      </c>
      <c r="V325" s="2">
        <v>4.5</v>
      </c>
      <c r="W325" s="2">
        <v>0.25</v>
      </c>
      <c r="X325" s="2">
        <v>15</v>
      </c>
      <c r="AJ325" s="2">
        <v>3</v>
      </c>
    </row>
    <row r="326" spans="1:36" x14ac:dyDescent="0.25">
      <c r="A326" s="14">
        <v>9.1</v>
      </c>
      <c r="B326" s="2">
        <v>2</v>
      </c>
      <c r="C326">
        <f t="shared" si="20"/>
        <v>1309</v>
      </c>
      <c r="D326">
        <f t="shared" si="21"/>
        <v>904.5</v>
      </c>
      <c r="J326" s="14"/>
      <c r="K326" s="2"/>
      <c r="M326" s="14">
        <v>26.4</v>
      </c>
      <c r="N326" s="2">
        <v>290</v>
      </c>
      <c r="O326">
        <f t="shared" si="22"/>
        <v>343</v>
      </c>
      <c r="P326">
        <f t="shared" si="23"/>
        <v>84.5</v>
      </c>
      <c r="V326" s="2">
        <v>1</v>
      </c>
      <c r="W326" s="2">
        <v>0.75</v>
      </c>
      <c r="X326" s="2">
        <v>10</v>
      </c>
      <c r="AJ326" s="2">
        <v>3</v>
      </c>
    </row>
    <row r="327" spans="1:36" x14ac:dyDescent="0.25">
      <c r="A327" s="14">
        <v>9.1</v>
      </c>
      <c r="B327" s="2">
        <v>3</v>
      </c>
      <c r="C327">
        <f t="shared" si="20"/>
        <v>1309</v>
      </c>
      <c r="D327">
        <f t="shared" si="21"/>
        <v>671.5</v>
      </c>
      <c r="J327" s="14"/>
      <c r="K327" s="2"/>
      <c r="M327" s="14">
        <v>26.4</v>
      </c>
      <c r="N327" s="2">
        <v>330</v>
      </c>
      <c r="O327">
        <f t="shared" si="22"/>
        <v>343</v>
      </c>
      <c r="P327">
        <f t="shared" si="23"/>
        <v>72</v>
      </c>
      <c r="V327" s="2">
        <v>2</v>
      </c>
      <c r="W327" s="2">
        <v>2</v>
      </c>
      <c r="X327" s="2">
        <v>8</v>
      </c>
      <c r="AJ327" s="2">
        <v>3.5</v>
      </c>
    </row>
    <row r="328" spans="1:36" x14ac:dyDescent="0.25">
      <c r="A328" s="14">
        <v>9.1</v>
      </c>
      <c r="B328" s="2">
        <v>1</v>
      </c>
      <c r="C328">
        <f t="shared" si="20"/>
        <v>1309</v>
      </c>
      <c r="D328">
        <f t="shared" si="21"/>
        <v>1261.5</v>
      </c>
      <c r="J328" s="14"/>
      <c r="K328" s="2"/>
      <c r="M328" s="14">
        <v>26.4</v>
      </c>
      <c r="N328" s="2">
        <v>358</v>
      </c>
      <c r="O328">
        <f t="shared" si="22"/>
        <v>343</v>
      </c>
      <c r="P328">
        <f t="shared" si="23"/>
        <v>68</v>
      </c>
      <c r="V328" s="2">
        <v>3</v>
      </c>
      <c r="W328" s="2">
        <v>0.3</v>
      </c>
      <c r="X328" s="2">
        <v>7</v>
      </c>
      <c r="AJ328" s="2">
        <v>3.6</v>
      </c>
    </row>
    <row r="329" spans="1:36" x14ac:dyDescent="0.25">
      <c r="A329" s="14">
        <v>9.1</v>
      </c>
      <c r="B329" s="2">
        <v>2</v>
      </c>
      <c r="C329">
        <f t="shared" si="20"/>
        <v>1309</v>
      </c>
      <c r="D329">
        <f t="shared" si="21"/>
        <v>904.5</v>
      </c>
      <c r="J329" s="14"/>
      <c r="K329" s="2"/>
      <c r="M329" s="14">
        <v>26.4</v>
      </c>
      <c r="N329" s="2">
        <v>360</v>
      </c>
      <c r="O329">
        <f t="shared" si="22"/>
        <v>343</v>
      </c>
      <c r="P329">
        <f t="shared" si="23"/>
        <v>67</v>
      </c>
      <c r="V329" s="2">
        <v>1</v>
      </c>
      <c r="W329" s="2">
        <v>0.4</v>
      </c>
      <c r="X329" s="2">
        <v>5</v>
      </c>
      <c r="AJ329" s="2">
        <v>3.8</v>
      </c>
    </row>
    <row r="330" spans="1:36" x14ac:dyDescent="0.25">
      <c r="A330" s="14">
        <v>9.1</v>
      </c>
      <c r="B330" s="2">
        <v>5</v>
      </c>
      <c r="C330">
        <f t="shared" si="20"/>
        <v>1309</v>
      </c>
      <c r="D330">
        <f t="shared" si="21"/>
        <v>450</v>
      </c>
      <c r="J330" s="14"/>
      <c r="K330" s="2"/>
      <c r="M330" s="14">
        <v>26.4</v>
      </c>
      <c r="N330" s="2">
        <v>395</v>
      </c>
      <c r="O330">
        <f t="shared" si="22"/>
        <v>343</v>
      </c>
      <c r="P330">
        <f t="shared" si="23"/>
        <v>62</v>
      </c>
      <c r="V330" s="2">
        <v>2</v>
      </c>
      <c r="W330" s="2">
        <v>0.15</v>
      </c>
      <c r="X330" s="2">
        <v>12.5</v>
      </c>
      <c r="AJ330" s="2">
        <v>4</v>
      </c>
    </row>
    <row r="331" spans="1:36" x14ac:dyDescent="0.25">
      <c r="A331" s="14">
        <v>9.1</v>
      </c>
      <c r="B331" s="2">
        <v>5</v>
      </c>
      <c r="C331">
        <f t="shared" si="20"/>
        <v>1309</v>
      </c>
      <c r="D331">
        <f t="shared" si="21"/>
        <v>450</v>
      </c>
      <c r="J331" s="14"/>
      <c r="K331" s="2"/>
      <c r="M331" s="14">
        <v>26.4</v>
      </c>
      <c r="N331" s="2">
        <v>430</v>
      </c>
      <c r="O331">
        <f t="shared" si="22"/>
        <v>343</v>
      </c>
      <c r="P331">
        <f t="shared" si="23"/>
        <v>57</v>
      </c>
      <c r="V331" s="2">
        <v>5</v>
      </c>
      <c r="W331" s="2">
        <v>0.25</v>
      </c>
      <c r="X331" s="2">
        <v>11</v>
      </c>
      <c r="AJ331" s="2">
        <v>4</v>
      </c>
    </row>
    <row r="332" spans="1:36" x14ac:dyDescent="0.25">
      <c r="A332" s="14">
        <v>9.1</v>
      </c>
      <c r="B332" s="2">
        <v>2</v>
      </c>
      <c r="C332">
        <f t="shared" si="20"/>
        <v>1309</v>
      </c>
      <c r="D332">
        <f t="shared" si="21"/>
        <v>904.5</v>
      </c>
      <c r="J332" s="14"/>
      <c r="K332" s="2"/>
      <c r="M332" s="14">
        <v>26.4</v>
      </c>
      <c r="N332" s="2">
        <v>430</v>
      </c>
      <c r="O332">
        <f t="shared" si="22"/>
        <v>343</v>
      </c>
      <c r="P332">
        <f t="shared" si="23"/>
        <v>57</v>
      </c>
      <c r="V332" s="2">
        <v>5</v>
      </c>
      <c r="W332" s="2">
        <v>0.2</v>
      </c>
      <c r="X332" s="2">
        <v>8</v>
      </c>
      <c r="AJ332" s="2">
        <v>4</v>
      </c>
    </row>
    <row r="333" spans="1:36" x14ac:dyDescent="0.25">
      <c r="A333" s="14">
        <v>9.1</v>
      </c>
      <c r="B333" s="2">
        <v>2</v>
      </c>
      <c r="C333">
        <f t="shared" si="20"/>
        <v>1309</v>
      </c>
      <c r="D333">
        <f t="shared" si="21"/>
        <v>904.5</v>
      </c>
      <c r="J333" s="14"/>
      <c r="K333" s="2"/>
      <c r="M333" s="14">
        <v>26.4</v>
      </c>
      <c r="N333" s="2">
        <v>430</v>
      </c>
      <c r="O333">
        <f t="shared" si="22"/>
        <v>343</v>
      </c>
      <c r="P333">
        <f t="shared" si="23"/>
        <v>57</v>
      </c>
      <c r="V333" s="2">
        <v>2</v>
      </c>
      <c r="W333" s="2">
        <v>0.2</v>
      </c>
      <c r="X333" s="2">
        <v>10</v>
      </c>
      <c r="AJ333" s="2">
        <v>4.5</v>
      </c>
    </row>
    <row r="334" spans="1:36" x14ac:dyDescent="0.25">
      <c r="A334" s="14">
        <v>9.1</v>
      </c>
      <c r="B334" s="2">
        <v>1.5</v>
      </c>
      <c r="C334">
        <f t="shared" si="20"/>
        <v>1309</v>
      </c>
      <c r="D334">
        <f t="shared" si="21"/>
        <v>1076.5</v>
      </c>
      <c r="J334" s="14"/>
      <c r="K334" s="2"/>
      <c r="M334" s="14">
        <v>26.4</v>
      </c>
      <c r="N334" s="2">
        <v>430</v>
      </c>
      <c r="O334">
        <f t="shared" si="22"/>
        <v>343</v>
      </c>
      <c r="P334">
        <f t="shared" si="23"/>
        <v>57</v>
      </c>
      <c r="V334" s="2">
        <v>2</v>
      </c>
      <c r="W334" s="2">
        <v>2</v>
      </c>
      <c r="X334" s="2">
        <v>12.5</v>
      </c>
      <c r="AJ334" s="2">
        <v>5</v>
      </c>
    </row>
    <row r="335" spans="1:36" x14ac:dyDescent="0.25">
      <c r="A335" s="14">
        <v>9.1</v>
      </c>
      <c r="B335" s="2">
        <v>1.5</v>
      </c>
      <c r="C335">
        <f t="shared" si="20"/>
        <v>1309</v>
      </c>
      <c r="D335">
        <f t="shared" si="21"/>
        <v>1076.5</v>
      </c>
      <c r="J335" s="14"/>
      <c r="K335" s="2"/>
      <c r="M335" s="14">
        <v>26.4</v>
      </c>
      <c r="N335" s="2">
        <v>435</v>
      </c>
      <c r="O335">
        <f t="shared" si="22"/>
        <v>343</v>
      </c>
      <c r="P335">
        <f t="shared" si="23"/>
        <v>54</v>
      </c>
      <c r="V335" s="2">
        <v>1.5</v>
      </c>
      <c r="W335" s="2">
        <v>2</v>
      </c>
      <c r="X335" s="2">
        <v>0.5</v>
      </c>
      <c r="AJ335" s="2">
        <v>5</v>
      </c>
    </row>
    <row r="336" spans="1:36" x14ac:dyDescent="0.25">
      <c r="A336" s="14">
        <v>9.1</v>
      </c>
      <c r="B336" s="2">
        <v>2</v>
      </c>
      <c r="C336">
        <f t="shared" si="20"/>
        <v>1309</v>
      </c>
      <c r="D336">
        <f t="shared" si="21"/>
        <v>904.5</v>
      </c>
      <c r="J336" s="14"/>
      <c r="K336" s="2"/>
      <c r="M336" s="14">
        <v>26.4</v>
      </c>
      <c r="N336" s="2">
        <v>475</v>
      </c>
      <c r="O336">
        <f t="shared" si="22"/>
        <v>343</v>
      </c>
      <c r="P336">
        <f t="shared" si="23"/>
        <v>41.5</v>
      </c>
      <c r="V336" s="2">
        <v>1.5</v>
      </c>
      <c r="W336" s="2">
        <v>1.5</v>
      </c>
      <c r="X336" s="2">
        <v>3.1</v>
      </c>
      <c r="AJ336" s="2">
        <v>5</v>
      </c>
    </row>
    <row r="337" spans="1:36" x14ac:dyDescent="0.25">
      <c r="A337" s="14">
        <v>9.1</v>
      </c>
      <c r="B337" s="2">
        <v>3.5</v>
      </c>
      <c r="C337">
        <f t="shared" si="20"/>
        <v>1309</v>
      </c>
      <c r="D337">
        <f t="shared" si="21"/>
        <v>596.5</v>
      </c>
      <c r="J337" s="14"/>
      <c r="K337" s="2"/>
      <c r="M337" s="14">
        <v>26.4</v>
      </c>
      <c r="N337" s="2">
        <v>475</v>
      </c>
      <c r="O337">
        <f t="shared" si="22"/>
        <v>343</v>
      </c>
      <c r="P337">
        <f t="shared" si="23"/>
        <v>41.5</v>
      </c>
      <c r="V337" s="2">
        <v>2</v>
      </c>
      <c r="W337" s="2">
        <v>3.5</v>
      </c>
      <c r="X337" s="2">
        <v>7</v>
      </c>
      <c r="AJ337" s="2">
        <v>5</v>
      </c>
    </row>
    <row r="338" spans="1:36" x14ac:dyDescent="0.25">
      <c r="A338" s="14">
        <v>9.1</v>
      </c>
      <c r="B338" s="2">
        <v>1</v>
      </c>
      <c r="C338">
        <f t="shared" si="20"/>
        <v>1309</v>
      </c>
      <c r="D338">
        <f t="shared" si="21"/>
        <v>1261.5</v>
      </c>
      <c r="J338" s="14"/>
      <c r="K338" s="2"/>
      <c r="M338" s="14">
        <v>26.4</v>
      </c>
      <c r="N338" s="2">
        <v>502</v>
      </c>
      <c r="O338">
        <f t="shared" si="22"/>
        <v>343</v>
      </c>
      <c r="P338">
        <f t="shared" si="23"/>
        <v>33</v>
      </c>
      <c r="V338" s="2">
        <v>3.5</v>
      </c>
      <c r="W338" s="2">
        <v>2</v>
      </c>
      <c r="X338" s="2">
        <v>1</v>
      </c>
      <c r="AJ338" s="2">
        <v>5</v>
      </c>
    </row>
    <row r="339" spans="1:36" x14ac:dyDescent="0.25">
      <c r="A339" s="14">
        <v>9.1</v>
      </c>
      <c r="B339" s="2">
        <v>3</v>
      </c>
      <c r="C339">
        <f t="shared" si="20"/>
        <v>1309</v>
      </c>
      <c r="D339">
        <f t="shared" si="21"/>
        <v>671.5</v>
      </c>
      <c r="J339" s="14"/>
      <c r="K339" s="2"/>
      <c r="M339" s="14">
        <v>26.4</v>
      </c>
      <c r="N339" s="2">
        <v>661</v>
      </c>
      <c r="O339">
        <f t="shared" si="22"/>
        <v>343</v>
      </c>
      <c r="P339">
        <f t="shared" si="23"/>
        <v>26</v>
      </c>
      <c r="V339" s="2">
        <v>1</v>
      </c>
      <c r="W339" s="2">
        <v>1.8</v>
      </c>
      <c r="X339" s="2">
        <v>4.5</v>
      </c>
      <c r="AJ339" s="2">
        <v>5.5</v>
      </c>
    </row>
    <row r="340" spans="1:36" x14ac:dyDescent="0.25">
      <c r="A340" s="14">
        <v>9.1</v>
      </c>
      <c r="B340" s="2">
        <v>1.5</v>
      </c>
      <c r="C340">
        <f t="shared" si="20"/>
        <v>1309</v>
      </c>
      <c r="D340">
        <f t="shared" si="21"/>
        <v>1076.5</v>
      </c>
      <c r="J340" s="14"/>
      <c r="K340" s="2"/>
      <c r="M340" s="14">
        <v>26.4</v>
      </c>
      <c r="N340" s="2">
        <v>670</v>
      </c>
      <c r="O340">
        <f t="shared" si="22"/>
        <v>343</v>
      </c>
      <c r="P340">
        <f t="shared" si="23"/>
        <v>24</v>
      </c>
      <c r="V340" s="2">
        <v>3</v>
      </c>
      <c r="W340" s="2">
        <v>0.6</v>
      </c>
      <c r="X340" s="2">
        <v>4.4000000000000004</v>
      </c>
      <c r="AJ340" s="2">
        <v>6</v>
      </c>
    </row>
    <row r="341" spans="1:36" x14ac:dyDescent="0.25">
      <c r="A341" s="14">
        <v>9.1</v>
      </c>
      <c r="B341" s="2">
        <v>3</v>
      </c>
      <c r="C341">
        <f t="shared" si="20"/>
        <v>1309</v>
      </c>
      <c r="D341">
        <f t="shared" si="21"/>
        <v>671.5</v>
      </c>
      <c r="J341" s="14"/>
      <c r="K341" s="2"/>
      <c r="M341" s="14">
        <v>26.4</v>
      </c>
      <c r="N341" s="2">
        <v>837</v>
      </c>
      <c r="O341">
        <f t="shared" si="22"/>
        <v>343</v>
      </c>
      <c r="P341">
        <f t="shared" si="23"/>
        <v>20</v>
      </c>
      <c r="V341" s="2">
        <v>1.5</v>
      </c>
      <c r="W341" s="2">
        <v>1.2</v>
      </c>
      <c r="X341" s="2">
        <v>1.2</v>
      </c>
      <c r="AJ341" s="2">
        <v>7</v>
      </c>
    </row>
    <row r="342" spans="1:36" x14ac:dyDescent="0.25">
      <c r="A342" s="14">
        <v>9.1</v>
      </c>
      <c r="B342" s="2">
        <v>1</v>
      </c>
      <c r="C342">
        <f t="shared" si="20"/>
        <v>1309</v>
      </c>
      <c r="D342">
        <f t="shared" si="21"/>
        <v>1261.5</v>
      </c>
      <c r="J342" s="14"/>
      <c r="K342" s="2"/>
      <c r="M342" s="14">
        <v>26.4</v>
      </c>
      <c r="N342" s="2">
        <v>1322</v>
      </c>
      <c r="O342">
        <f t="shared" si="22"/>
        <v>343</v>
      </c>
      <c r="P342">
        <f t="shared" si="23"/>
        <v>14.5</v>
      </c>
      <c r="V342" s="2">
        <v>3</v>
      </c>
      <c r="W342" s="2">
        <v>5</v>
      </c>
      <c r="X342" s="2">
        <v>4.0999999999999996</v>
      </c>
      <c r="AJ342" s="2">
        <v>7</v>
      </c>
    </row>
    <row r="343" spans="1:36" x14ac:dyDescent="0.25">
      <c r="A343" s="14">
        <v>9.1</v>
      </c>
      <c r="B343" s="2">
        <v>2.5</v>
      </c>
      <c r="C343">
        <f t="shared" si="20"/>
        <v>1309</v>
      </c>
      <c r="D343">
        <f t="shared" si="21"/>
        <v>772.5</v>
      </c>
      <c r="J343" s="14"/>
      <c r="K343" s="2"/>
      <c r="M343" s="14">
        <v>26.4</v>
      </c>
      <c r="N343" s="2">
        <v>1322</v>
      </c>
      <c r="O343">
        <f t="shared" si="22"/>
        <v>343</v>
      </c>
      <c r="P343">
        <f t="shared" si="23"/>
        <v>14.5</v>
      </c>
      <c r="V343" s="2">
        <v>1</v>
      </c>
      <c r="W343" s="2">
        <v>10</v>
      </c>
      <c r="X343" s="2">
        <v>1.1000000000000001</v>
      </c>
      <c r="AJ343" s="2">
        <v>8</v>
      </c>
    </row>
    <row r="344" spans="1:36" x14ac:dyDescent="0.25">
      <c r="A344" s="14">
        <v>9.1</v>
      </c>
      <c r="B344" s="2">
        <v>1.5</v>
      </c>
      <c r="C344">
        <f t="shared" si="20"/>
        <v>1309</v>
      </c>
      <c r="D344">
        <f t="shared" si="21"/>
        <v>1076.5</v>
      </c>
      <c r="J344" s="14"/>
      <c r="K344" s="2"/>
      <c r="M344" s="14">
        <v>26.4</v>
      </c>
      <c r="N344" s="2">
        <v>1449</v>
      </c>
      <c r="O344">
        <f t="shared" si="22"/>
        <v>343</v>
      </c>
      <c r="P344">
        <f t="shared" si="23"/>
        <v>12.5</v>
      </c>
      <c r="V344" s="2">
        <v>2.5</v>
      </c>
      <c r="W344" s="2">
        <v>3</v>
      </c>
      <c r="X344" s="2">
        <v>0.9</v>
      </c>
      <c r="AJ344" s="2">
        <v>9</v>
      </c>
    </row>
    <row r="345" spans="1:36" x14ac:dyDescent="0.25">
      <c r="A345" s="14">
        <v>9.1</v>
      </c>
      <c r="B345" s="2">
        <v>1.5</v>
      </c>
      <c r="C345">
        <f t="shared" si="20"/>
        <v>1309</v>
      </c>
      <c r="D345">
        <f t="shared" si="21"/>
        <v>1076.5</v>
      </c>
      <c r="J345" s="14"/>
      <c r="K345" s="2"/>
      <c r="M345" s="14">
        <v>26.4</v>
      </c>
      <c r="N345" s="2">
        <v>1449</v>
      </c>
      <c r="O345">
        <f t="shared" si="22"/>
        <v>343</v>
      </c>
      <c r="P345">
        <f t="shared" si="23"/>
        <v>12.5</v>
      </c>
      <c r="V345" s="2">
        <v>1.5</v>
      </c>
      <c r="W345" s="2">
        <v>8</v>
      </c>
      <c r="X345" s="2">
        <v>2.9</v>
      </c>
      <c r="AJ345" s="2">
        <v>9</v>
      </c>
    </row>
    <row r="346" spans="1:36" x14ac:dyDescent="0.25">
      <c r="A346" s="14">
        <v>9.1</v>
      </c>
      <c r="B346" s="2">
        <v>2</v>
      </c>
      <c r="C346">
        <f t="shared" si="20"/>
        <v>1309</v>
      </c>
      <c r="D346">
        <f t="shared" si="21"/>
        <v>904.5</v>
      </c>
      <c r="J346" s="14"/>
      <c r="K346" s="2"/>
      <c r="M346" s="14">
        <v>26.4</v>
      </c>
      <c r="N346" s="2">
        <v>1566</v>
      </c>
      <c r="O346">
        <f t="shared" si="22"/>
        <v>343</v>
      </c>
      <c r="P346">
        <f t="shared" si="23"/>
        <v>11</v>
      </c>
      <c r="V346" s="2">
        <v>1.5</v>
      </c>
      <c r="W346" s="2">
        <v>3.25</v>
      </c>
      <c r="X346" s="2">
        <v>7.4</v>
      </c>
      <c r="AJ346" s="2">
        <v>9</v>
      </c>
    </row>
    <row r="347" spans="1:36" x14ac:dyDescent="0.25">
      <c r="A347" s="14">
        <v>9.1</v>
      </c>
      <c r="B347" s="2">
        <v>2</v>
      </c>
      <c r="C347">
        <f t="shared" si="20"/>
        <v>1309</v>
      </c>
      <c r="D347">
        <f t="shared" si="21"/>
        <v>904.5</v>
      </c>
      <c r="J347" s="14"/>
      <c r="K347" s="2"/>
      <c r="M347" s="14">
        <v>26.4</v>
      </c>
      <c r="N347" s="2">
        <v>1616</v>
      </c>
      <c r="O347">
        <f t="shared" si="22"/>
        <v>343</v>
      </c>
      <c r="P347">
        <f t="shared" si="23"/>
        <v>9.5</v>
      </c>
      <c r="V347" s="2">
        <v>2</v>
      </c>
      <c r="W347" s="2">
        <v>0.5</v>
      </c>
      <c r="X347" s="2">
        <v>0.7</v>
      </c>
      <c r="AJ347" s="2">
        <v>9</v>
      </c>
    </row>
    <row r="348" spans="1:36" x14ac:dyDescent="0.25">
      <c r="A348" s="14">
        <v>9.1</v>
      </c>
      <c r="B348" s="2">
        <v>2</v>
      </c>
      <c r="C348">
        <f t="shared" si="20"/>
        <v>1309</v>
      </c>
      <c r="D348">
        <f t="shared" si="21"/>
        <v>904.5</v>
      </c>
      <c r="J348" s="14"/>
      <c r="K348" s="2"/>
      <c r="M348" s="14">
        <v>26.4</v>
      </c>
      <c r="N348" s="2">
        <v>1616</v>
      </c>
      <c r="O348">
        <f t="shared" si="22"/>
        <v>343</v>
      </c>
      <c r="P348">
        <f t="shared" si="23"/>
        <v>9.5</v>
      </c>
      <c r="V348" s="2">
        <v>2</v>
      </c>
      <c r="W348" s="2">
        <v>0.5</v>
      </c>
      <c r="X348" s="2">
        <v>5.5</v>
      </c>
      <c r="AJ348" s="2">
        <v>9</v>
      </c>
    </row>
    <row r="349" spans="1:36" x14ac:dyDescent="0.25">
      <c r="A349" s="14">
        <v>9.1</v>
      </c>
      <c r="B349" s="2">
        <v>4</v>
      </c>
      <c r="C349">
        <f t="shared" si="20"/>
        <v>1309</v>
      </c>
      <c r="D349">
        <f t="shared" si="21"/>
        <v>544.5</v>
      </c>
      <c r="J349" s="14"/>
      <c r="K349" s="2"/>
      <c r="M349" s="14">
        <v>26.4</v>
      </c>
      <c r="N349" s="2">
        <v>1800</v>
      </c>
      <c r="O349">
        <f t="shared" si="22"/>
        <v>343</v>
      </c>
      <c r="P349">
        <f t="shared" si="23"/>
        <v>5.5</v>
      </c>
      <c r="V349" s="2">
        <v>2</v>
      </c>
      <c r="W349" s="2">
        <v>0.7</v>
      </c>
      <c r="AJ349" s="2">
        <v>9</v>
      </c>
    </row>
    <row r="350" spans="1:36" x14ac:dyDescent="0.25">
      <c r="A350" s="14">
        <v>9.1</v>
      </c>
      <c r="B350" s="2">
        <v>3</v>
      </c>
      <c r="C350">
        <f t="shared" si="20"/>
        <v>1309</v>
      </c>
      <c r="D350">
        <f t="shared" si="21"/>
        <v>671.5</v>
      </c>
      <c r="J350" s="14"/>
      <c r="K350" s="2"/>
      <c r="M350" s="14">
        <v>26.4</v>
      </c>
      <c r="N350" s="2">
        <v>1800</v>
      </c>
      <c r="O350">
        <f t="shared" si="22"/>
        <v>343</v>
      </c>
      <c r="P350">
        <f t="shared" si="23"/>
        <v>5.5</v>
      </c>
      <c r="V350" s="2">
        <v>4</v>
      </c>
      <c r="W350" s="2">
        <v>1</v>
      </c>
      <c r="AJ350" s="2">
        <v>10</v>
      </c>
    </row>
    <row r="351" spans="1:36" x14ac:dyDescent="0.25">
      <c r="A351" s="14">
        <v>9.1</v>
      </c>
      <c r="B351" s="2">
        <v>4</v>
      </c>
      <c r="C351">
        <f t="shared" si="20"/>
        <v>1309</v>
      </c>
      <c r="D351">
        <f t="shared" si="21"/>
        <v>544.5</v>
      </c>
      <c r="J351" s="14"/>
      <c r="K351" s="2"/>
      <c r="M351" s="14">
        <v>26.4</v>
      </c>
      <c r="N351" s="2">
        <v>1800</v>
      </c>
      <c r="O351">
        <f t="shared" si="22"/>
        <v>343</v>
      </c>
      <c r="P351">
        <f t="shared" si="23"/>
        <v>5.5</v>
      </c>
      <c r="V351" s="2">
        <v>3</v>
      </c>
      <c r="W351" s="2">
        <v>0.85</v>
      </c>
      <c r="AJ351" s="2">
        <v>10.5</v>
      </c>
    </row>
    <row r="352" spans="1:36" x14ac:dyDescent="0.25">
      <c r="A352" s="14">
        <v>9.1</v>
      </c>
      <c r="B352" s="2">
        <v>3</v>
      </c>
      <c r="C352">
        <f t="shared" si="20"/>
        <v>1309</v>
      </c>
      <c r="D352">
        <f t="shared" si="21"/>
        <v>671.5</v>
      </c>
      <c r="J352" s="14"/>
      <c r="K352" s="2"/>
      <c r="M352" s="14">
        <v>26.4</v>
      </c>
      <c r="N352" s="2">
        <v>1800</v>
      </c>
      <c r="O352">
        <f t="shared" si="22"/>
        <v>343</v>
      </c>
      <c r="P352">
        <f t="shared" si="23"/>
        <v>5.5</v>
      </c>
      <c r="V352" s="2">
        <v>4</v>
      </c>
      <c r="W352" s="2">
        <v>2.4</v>
      </c>
      <c r="AJ352" s="2">
        <v>11</v>
      </c>
    </row>
    <row r="353" spans="1:36" x14ac:dyDescent="0.25">
      <c r="A353" s="14">
        <v>9.1</v>
      </c>
      <c r="B353" s="2">
        <v>4</v>
      </c>
      <c r="C353">
        <f t="shared" si="20"/>
        <v>1309</v>
      </c>
      <c r="D353">
        <f t="shared" si="21"/>
        <v>544.5</v>
      </c>
      <c r="J353" s="14"/>
      <c r="K353" s="2"/>
      <c r="M353" s="14">
        <v>26.4</v>
      </c>
      <c r="N353" s="2">
        <v>1800</v>
      </c>
      <c r="O353">
        <f t="shared" si="22"/>
        <v>343</v>
      </c>
      <c r="P353">
        <f t="shared" si="23"/>
        <v>5.5</v>
      </c>
      <c r="V353" s="2">
        <v>3</v>
      </c>
      <c r="W353" s="2">
        <v>1.6</v>
      </c>
      <c r="AJ353" s="2">
        <v>11</v>
      </c>
    </row>
    <row r="354" spans="1:36" x14ac:dyDescent="0.25">
      <c r="A354" s="14">
        <v>9.1</v>
      </c>
      <c r="B354" s="2">
        <v>2</v>
      </c>
      <c r="C354">
        <f t="shared" si="20"/>
        <v>1309</v>
      </c>
      <c r="D354">
        <f t="shared" si="21"/>
        <v>904.5</v>
      </c>
      <c r="J354" s="14"/>
      <c r="K354" s="2"/>
      <c r="M354" s="14">
        <v>26.4</v>
      </c>
      <c r="N354" s="2">
        <v>1800</v>
      </c>
      <c r="O354">
        <f t="shared" si="22"/>
        <v>343</v>
      </c>
      <c r="P354">
        <f t="shared" si="23"/>
        <v>5.5</v>
      </c>
      <c r="V354" s="2">
        <v>4</v>
      </c>
      <c r="W354" s="2">
        <v>1</v>
      </c>
      <c r="AJ354" s="2">
        <v>12</v>
      </c>
    </row>
    <row r="355" spans="1:36" x14ac:dyDescent="0.25">
      <c r="A355" s="14">
        <v>9.1</v>
      </c>
      <c r="B355" s="2">
        <v>2</v>
      </c>
      <c r="C355">
        <f t="shared" si="20"/>
        <v>1309</v>
      </c>
      <c r="D355">
        <f t="shared" si="21"/>
        <v>904.5</v>
      </c>
      <c r="J355" s="14"/>
      <c r="K355" s="2"/>
      <c r="M355" s="15">
        <v>27</v>
      </c>
      <c r="N355" s="2">
        <v>80</v>
      </c>
      <c r="O355">
        <f t="shared" si="22"/>
        <v>289</v>
      </c>
      <c r="P355">
        <f t="shared" si="23"/>
        <v>303</v>
      </c>
      <c r="V355" s="2">
        <v>2</v>
      </c>
      <c r="W355" s="2">
        <v>0.9</v>
      </c>
      <c r="AJ355" s="2">
        <v>12</v>
      </c>
    </row>
    <row r="356" spans="1:36" x14ac:dyDescent="0.25">
      <c r="A356" s="14">
        <v>9.1</v>
      </c>
      <c r="B356" s="2">
        <v>2</v>
      </c>
      <c r="C356">
        <f t="shared" si="20"/>
        <v>1309</v>
      </c>
      <c r="D356">
        <f t="shared" si="21"/>
        <v>904.5</v>
      </c>
      <c r="J356" s="14"/>
      <c r="K356" s="2"/>
      <c r="M356" s="15">
        <v>27</v>
      </c>
      <c r="N356" s="2">
        <v>170</v>
      </c>
      <c r="O356">
        <f t="shared" si="22"/>
        <v>289</v>
      </c>
      <c r="P356">
        <f t="shared" si="23"/>
        <v>150</v>
      </c>
      <c r="V356" s="2">
        <v>2</v>
      </c>
      <c r="W356" s="2">
        <v>1.75</v>
      </c>
      <c r="AJ356" s="2">
        <v>12</v>
      </c>
    </row>
    <row r="357" spans="1:36" x14ac:dyDescent="0.25">
      <c r="A357" s="14">
        <v>9.1</v>
      </c>
      <c r="B357" s="2">
        <v>2</v>
      </c>
      <c r="C357">
        <f t="shared" si="20"/>
        <v>1309</v>
      </c>
      <c r="D357">
        <f t="shared" si="21"/>
        <v>904.5</v>
      </c>
      <c r="J357" s="14"/>
      <c r="K357" s="2"/>
      <c r="M357" s="15">
        <v>27</v>
      </c>
      <c r="N357" s="2">
        <v>170</v>
      </c>
      <c r="O357">
        <f t="shared" si="22"/>
        <v>289</v>
      </c>
      <c r="P357">
        <f t="shared" si="23"/>
        <v>150</v>
      </c>
      <c r="V357" s="2">
        <v>2</v>
      </c>
      <c r="W357" s="2">
        <v>3</v>
      </c>
      <c r="AJ357" s="2">
        <v>12</v>
      </c>
    </row>
    <row r="358" spans="1:36" x14ac:dyDescent="0.25">
      <c r="A358" s="14">
        <v>9.1</v>
      </c>
      <c r="B358" s="2">
        <v>3</v>
      </c>
      <c r="C358">
        <f t="shared" si="20"/>
        <v>1309</v>
      </c>
      <c r="D358">
        <f t="shared" si="21"/>
        <v>671.5</v>
      </c>
      <c r="J358" s="14"/>
      <c r="K358" s="2"/>
      <c r="M358" s="15">
        <v>27</v>
      </c>
      <c r="N358" s="2">
        <v>170</v>
      </c>
      <c r="O358">
        <f t="shared" si="22"/>
        <v>289</v>
      </c>
      <c r="P358">
        <f t="shared" si="23"/>
        <v>150</v>
      </c>
      <c r="V358" s="2">
        <v>2</v>
      </c>
      <c r="W358" s="2">
        <v>1.52</v>
      </c>
      <c r="AJ358" s="2">
        <v>12</v>
      </c>
    </row>
    <row r="359" spans="1:36" x14ac:dyDescent="0.25">
      <c r="A359" s="14">
        <v>9.1</v>
      </c>
      <c r="B359" s="2">
        <v>4</v>
      </c>
      <c r="C359">
        <f t="shared" si="20"/>
        <v>1309</v>
      </c>
      <c r="D359">
        <f t="shared" si="21"/>
        <v>544.5</v>
      </c>
      <c r="J359" s="14"/>
      <c r="K359" s="2"/>
      <c r="M359" s="15">
        <v>27</v>
      </c>
      <c r="N359" s="2">
        <v>180</v>
      </c>
      <c r="O359">
        <f t="shared" si="22"/>
        <v>289</v>
      </c>
      <c r="P359">
        <f t="shared" si="23"/>
        <v>141</v>
      </c>
      <c r="V359" s="2">
        <v>3</v>
      </c>
      <c r="W359" s="2">
        <v>4.57</v>
      </c>
      <c r="AJ359" s="2">
        <v>12</v>
      </c>
    </row>
    <row r="360" spans="1:36" x14ac:dyDescent="0.25">
      <c r="A360" s="14">
        <v>9.1</v>
      </c>
      <c r="B360" s="2">
        <v>3</v>
      </c>
      <c r="C360">
        <f t="shared" si="20"/>
        <v>1309</v>
      </c>
      <c r="D360">
        <f t="shared" si="21"/>
        <v>671.5</v>
      </c>
      <c r="J360" s="14"/>
      <c r="K360" s="2"/>
      <c r="M360" s="15">
        <v>27</v>
      </c>
      <c r="N360" s="2">
        <v>180</v>
      </c>
      <c r="O360">
        <f t="shared" si="22"/>
        <v>289</v>
      </c>
      <c r="P360">
        <f t="shared" si="23"/>
        <v>141</v>
      </c>
      <c r="V360" s="2">
        <v>4</v>
      </c>
      <c r="W360" s="2">
        <v>0.6</v>
      </c>
      <c r="AJ360" s="2">
        <v>13</v>
      </c>
    </row>
    <row r="361" spans="1:36" x14ac:dyDescent="0.25">
      <c r="A361" s="14">
        <v>9.1</v>
      </c>
      <c r="B361" s="2">
        <v>2</v>
      </c>
      <c r="C361">
        <f t="shared" si="20"/>
        <v>1309</v>
      </c>
      <c r="D361">
        <f t="shared" si="21"/>
        <v>904.5</v>
      </c>
      <c r="J361" s="14"/>
      <c r="K361" s="2"/>
      <c r="M361" s="15">
        <v>27</v>
      </c>
      <c r="N361" s="2">
        <v>180</v>
      </c>
      <c r="O361">
        <f t="shared" si="22"/>
        <v>289</v>
      </c>
      <c r="P361">
        <f t="shared" si="23"/>
        <v>141</v>
      </c>
      <c r="V361" s="2">
        <v>3</v>
      </c>
      <c r="W361" s="2">
        <v>0.6</v>
      </c>
      <c r="AJ361" s="2">
        <v>40</v>
      </c>
    </row>
    <row r="362" spans="1:36" x14ac:dyDescent="0.25">
      <c r="A362" s="14">
        <v>9.1</v>
      </c>
      <c r="B362" s="2">
        <v>2</v>
      </c>
      <c r="C362">
        <f t="shared" si="20"/>
        <v>1309</v>
      </c>
      <c r="D362">
        <f t="shared" si="21"/>
        <v>904.5</v>
      </c>
      <c r="J362" s="14"/>
      <c r="K362" s="2"/>
      <c r="M362" s="15">
        <v>27</v>
      </c>
      <c r="N362" s="2">
        <v>180</v>
      </c>
      <c r="O362">
        <f t="shared" si="22"/>
        <v>289</v>
      </c>
      <c r="P362">
        <f t="shared" si="23"/>
        <v>141</v>
      </c>
      <c r="V362" s="2">
        <v>2</v>
      </c>
      <c r="W362" s="2">
        <v>0.4</v>
      </c>
      <c r="AJ362" s="2">
        <v>40</v>
      </c>
    </row>
    <row r="363" spans="1:36" x14ac:dyDescent="0.25">
      <c r="A363" s="14">
        <v>9.1</v>
      </c>
      <c r="B363" s="2">
        <v>2</v>
      </c>
      <c r="C363">
        <f t="shared" si="20"/>
        <v>1309</v>
      </c>
      <c r="D363">
        <f t="shared" si="21"/>
        <v>904.5</v>
      </c>
      <c r="J363" s="14"/>
      <c r="K363" s="2"/>
      <c r="M363" s="15">
        <v>27</v>
      </c>
      <c r="N363" s="2">
        <v>182</v>
      </c>
      <c r="O363">
        <f t="shared" si="22"/>
        <v>289</v>
      </c>
      <c r="P363">
        <f t="shared" si="23"/>
        <v>137</v>
      </c>
      <c r="V363" s="2">
        <v>2</v>
      </c>
      <c r="W363" s="2">
        <v>0.9</v>
      </c>
      <c r="AJ363" s="2">
        <v>40</v>
      </c>
    </row>
    <row r="364" spans="1:36" x14ac:dyDescent="0.25">
      <c r="A364" s="14">
        <v>9.1</v>
      </c>
      <c r="B364" s="2">
        <v>2</v>
      </c>
      <c r="C364">
        <f t="shared" si="20"/>
        <v>1309</v>
      </c>
      <c r="D364">
        <f t="shared" si="21"/>
        <v>904.5</v>
      </c>
      <c r="J364" s="14"/>
      <c r="K364" s="2"/>
      <c r="M364" s="15">
        <v>27</v>
      </c>
      <c r="N364" s="2">
        <v>214</v>
      </c>
      <c r="O364">
        <f t="shared" si="22"/>
        <v>289</v>
      </c>
      <c r="P364">
        <f t="shared" si="23"/>
        <v>116</v>
      </c>
      <c r="V364" s="2">
        <v>2</v>
      </c>
      <c r="W364" s="2">
        <v>1.5</v>
      </c>
      <c r="AJ364" s="2">
        <v>50</v>
      </c>
    </row>
    <row r="365" spans="1:36" x14ac:dyDescent="0.25">
      <c r="A365" s="14">
        <v>9.1</v>
      </c>
      <c r="B365" s="2">
        <v>1</v>
      </c>
      <c r="C365">
        <f t="shared" si="20"/>
        <v>1309</v>
      </c>
      <c r="D365">
        <f t="shared" si="21"/>
        <v>1261.5</v>
      </c>
      <c r="J365" s="14"/>
      <c r="K365" s="2"/>
      <c r="M365" s="15">
        <v>27</v>
      </c>
      <c r="N365" s="2">
        <v>440</v>
      </c>
      <c r="O365">
        <f t="shared" si="22"/>
        <v>289</v>
      </c>
      <c r="P365">
        <f t="shared" si="23"/>
        <v>53</v>
      </c>
      <c r="V365" s="2">
        <v>2</v>
      </c>
      <c r="W365" s="2">
        <v>0.6</v>
      </c>
      <c r="AJ365" s="2">
        <v>60</v>
      </c>
    </row>
    <row r="366" spans="1:36" x14ac:dyDescent="0.25">
      <c r="A366" s="14">
        <v>9.1</v>
      </c>
      <c r="B366" s="2">
        <v>2</v>
      </c>
      <c r="C366">
        <f t="shared" si="20"/>
        <v>1309</v>
      </c>
      <c r="D366">
        <f t="shared" si="21"/>
        <v>904.5</v>
      </c>
      <c r="J366" s="14"/>
      <c r="K366" s="2"/>
      <c r="M366" s="15">
        <v>27</v>
      </c>
      <c r="N366" s="2">
        <v>450</v>
      </c>
      <c r="O366">
        <f t="shared" si="22"/>
        <v>289</v>
      </c>
      <c r="P366">
        <f t="shared" si="23"/>
        <v>48.5</v>
      </c>
      <c r="V366" s="2">
        <v>1</v>
      </c>
      <c r="W366" s="2">
        <v>0.6</v>
      </c>
      <c r="AJ366" s="2">
        <v>80</v>
      </c>
    </row>
    <row r="367" spans="1:36" x14ac:dyDescent="0.25">
      <c r="A367" s="14">
        <v>9.1</v>
      </c>
      <c r="B367" s="2">
        <v>2</v>
      </c>
      <c r="C367">
        <f t="shared" si="20"/>
        <v>1309</v>
      </c>
      <c r="D367">
        <f t="shared" si="21"/>
        <v>904.5</v>
      </c>
      <c r="J367" s="14"/>
      <c r="K367" s="2"/>
      <c r="M367" s="15">
        <v>27</v>
      </c>
      <c r="N367" s="2">
        <v>450</v>
      </c>
      <c r="O367">
        <f t="shared" si="22"/>
        <v>289</v>
      </c>
      <c r="P367">
        <f t="shared" si="23"/>
        <v>48.5</v>
      </c>
      <c r="V367" s="2">
        <v>2</v>
      </c>
      <c r="W367" s="2">
        <v>1.7</v>
      </c>
      <c r="AJ367" s="2">
        <v>90</v>
      </c>
    </row>
    <row r="368" spans="1:36" x14ac:dyDescent="0.25">
      <c r="A368" s="14">
        <v>9.1</v>
      </c>
      <c r="B368" s="2">
        <v>1</v>
      </c>
      <c r="C368">
        <f t="shared" si="20"/>
        <v>1309</v>
      </c>
      <c r="D368">
        <f t="shared" si="21"/>
        <v>1261.5</v>
      </c>
      <c r="J368" s="14"/>
      <c r="K368" s="2"/>
      <c r="M368" s="15">
        <v>27</v>
      </c>
      <c r="N368" s="2">
        <v>450</v>
      </c>
      <c r="O368">
        <f t="shared" si="22"/>
        <v>289</v>
      </c>
      <c r="P368">
        <f t="shared" si="23"/>
        <v>48.5</v>
      </c>
      <c r="V368" s="2">
        <v>2</v>
      </c>
      <c r="W368" s="2">
        <v>0.6</v>
      </c>
      <c r="AJ368" s="2">
        <v>120</v>
      </c>
    </row>
    <row r="369" spans="1:36" x14ac:dyDescent="0.25">
      <c r="A369" s="14">
        <v>9.1</v>
      </c>
      <c r="B369" s="2">
        <v>1.5</v>
      </c>
      <c r="C369">
        <f t="shared" si="20"/>
        <v>1309</v>
      </c>
      <c r="D369">
        <f t="shared" si="21"/>
        <v>1076.5</v>
      </c>
      <c r="J369" s="14"/>
      <c r="K369" s="2"/>
      <c r="M369" s="15">
        <v>27</v>
      </c>
      <c r="N369" s="2">
        <v>450</v>
      </c>
      <c r="O369">
        <f t="shared" si="22"/>
        <v>289</v>
      </c>
      <c r="P369">
        <f t="shared" si="23"/>
        <v>48.5</v>
      </c>
      <c r="V369" s="2">
        <v>1</v>
      </c>
      <c r="W369" s="2">
        <v>3.3</v>
      </c>
      <c r="AJ369" s="2">
        <v>12.5</v>
      </c>
    </row>
    <row r="370" spans="1:36" x14ac:dyDescent="0.25">
      <c r="A370" s="14">
        <v>9.1</v>
      </c>
      <c r="B370" s="2">
        <v>1.5</v>
      </c>
      <c r="C370">
        <f t="shared" si="20"/>
        <v>1309</v>
      </c>
      <c r="D370">
        <f t="shared" si="21"/>
        <v>1076.5</v>
      </c>
      <c r="J370" s="14"/>
      <c r="K370" s="2"/>
      <c r="M370" s="15">
        <v>27</v>
      </c>
      <c r="N370" s="2">
        <v>490</v>
      </c>
      <c r="O370">
        <f t="shared" si="22"/>
        <v>289</v>
      </c>
      <c r="P370">
        <f t="shared" si="23"/>
        <v>38</v>
      </c>
      <c r="V370" s="2">
        <v>1.5</v>
      </c>
      <c r="W370" s="2">
        <v>1.5</v>
      </c>
      <c r="AJ370" s="2">
        <v>18</v>
      </c>
    </row>
    <row r="371" spans="1:36" x14ac:dyDescent="0.25">
      <c r="A371" s="14">
        <v>9.1</v>
      </c>
      <c r="B371" s="2">
        <v>1.5</v>
      </c>
      <c r="C371">
        <f t="shared" si="20"/>
        <v>1309</v>
      </c>
      <c r="D371">
        <f t="shared" si="21"/>
        <v>1076.5</v>
      </c>
      <c r="J371" s="14"/>
      <c r="K371" s="2"/>
      <c r="M371" s="15">
        <v>27</v>
      </c>
      <c r="N371" s="2">
        <v>490</v>
      </c>
      <c r="O371">
        <f t="shared" si="22"/>
        <v>289</v>
      </c>
      <c r="P371">
        <f t="shared" si="23"/>
        <v>38</v>
      </c>
      <c r="V371" s="2">
        <v>1.5</v>
      </c>
      <c r="W371" s="2">
        <v>15</v>
      </c>
      <c r="AJ371" s="2">
        <v>19</v>
      </c>
    </row>
    <row r="372" spans="1:36" x14ac:dyDescent="0.25">
      <c r="A372" s="14">
        <v>9.1</v>
      </c>
      <c r="B372" s="2">
        <v>1.5</v>
      </c>
      <c r="C372">
        <f t="shared" si="20"/>
        <v>1309</v>
      </c>
      <c r="D372">
        <f t="shared" si="21"/>
        <v>1076.5</v>
      </c>
      <c r="J372" s="14"/>
      <c r="K372" s="2"/>
      <c r="M372" s="15">
        <v>27</v>
      </c>
      <c r="N372" s="2">
        <v>490</v>
      </c>
      <c r="O372">
        <f t="shared" si="22"/>
        <v>289</v>
      </c>
      <c r="P372">
        <f t="shared" si="23"/>
        <v>38</v>
      </c>
      <c r="V372" s="2">
        <v>1.5</v>
      </c>
      <c r="W372" s="2">
        <v>3</v>
      </c>
      <c r="AJ372" s="2">
        <v>23</v>
      </c>
    </row>
    <row r="373" spans="1:36" x14ac:dyDescent="0.25">
      <c r="A373" s="14">
        <v>9.1</v>
      </c>
      <c r="B373" s="2">
        <v>1</v>
      </c>
      <c r="C373">
        <f t="shared" si="20"/>
        <v>1309</v>
      </c>
      <c r="D373">
        <f t="shared" si="21"/>
        <v>1261.5</v>
      </c>
      <c r="J373" s="14"/>
      <c r="K373" s="2"/>
      <c r="M373" s="15">
        <v>27</v>
      </c>
      <c r="N373" s="2">
        <v>490</v>
      </c>
      <c r="O373">
        <f t="shared" si="22"/>
        <v>289</v>
      </c>
      <c r="P373">
        <f t="shared" si="23"/>
        <v>38</v>
      </c>
      <c r="V373" s="2">
        <v>1.5</v>
      </c>
      <c r="W373" s="2">
        <v>7</v>
      </c>
      <c r="AJ373" s="2">
        <v>25</v>
      </c>
    </row>
    <row r="374" spans="1:36" x14ac:dyDescent="0.25">
      <c r="A374" s="14">
        <v>9.1</v>
      </c>
      <c r="B374" s="2">
        <v>1.5</v>
      </c>
      <c r="C374">
        <f t="shared" si="20"/>
        <v>1309</v>
      </c>
      <c r="D374">
        <f t="shared" si="21"/>
        <v>1076.5</v>
      </c>
      <c r="J374" s="14"/>
      <c r="K374" s="2"/>
      <c r="M374" s="14">
        <v>41.6</v>
      </c>
      <c r="N374" s="2">
        <v>40</v>
      </c>
      <c r="O374">
        <f t="shared" si="22"/>
        <v>274.5</v>
      </c>
      <c r="P374">
        <f t="shared" si="23"/>
        <v>434</v>
      </c>
      <c r="V374" s="2">
        <v>1</v>
      </c>
      <c r="W374" s="2">
        <v>3</v>
      </c>
      <c r="AJ374" s="2">
        <v>29</v>
      </c>
    </row>
    <row r="375" spans="1:36" x14ac:dyDescent="0.25">
      <c r="A375" s="14">
        <v>9.1</v>
      </c>
      <c r="B375" s="2">
        <v>1.5</v>
      </c>
      <c r="C375">
        <f t="shared" si="20"/>
        <v>1309</v>
      </c>
      <c r="D375">
        <f t="shared" si="21"/>
        <v>1076.5</v>
      </c>
      <c r="J375" s="14"/>
      <c r="K375" s="2"/>
      <c r="M375" s="14">
        <v>41.6</v>
      </c>
      <c r="N375" s="2">
        <v>90</v>
      </c>
      <c r="O375">
        <f t="shared" si="22"/>
        <v>274.5</v>
      </c>
      <c r="P375">
        <f t="shared" si="23"/>
        <v>280</v>
      </c>
      <c r="V375" s="2">
        <v>1.5</v>
      </c>
      <c r="W375" s="2">
        <v>8</v>
      </c>
      <c r="AJ375" s="2">
        <v>33</v>
      </c>
    </row>
    <row r="376" spans="1:36" x14ac:dyDescent="0.25">
      <c r="A376" s="14">
        <v>9.1</v>
      </c>
      <c r="B376" s="2">
        <v>2</v>
      </c>
      <c r="C376">
        <f t="shared" si="20"/>
        <v>1309</v>
      </c>
      <c r="D376">
        <f t="shared" si="21"/>
        <v>904.5</v>
      </c>
      <c r="J376" s="14"/>
      <c r="K376" s="2"/>
      <c r="M376" s="14">
        <v>41.6</v>
      </c>
      <c r="N376" s="2">
        <v>120</v>
      </c>
      <c r="O376">
        <f t="shared" si="22"/>
        <v>274.5</v>
      </c>
      <c r="P376">
        <f t="shared" si="23"/>
        <v>212</v>
      </c>
      <c r="V376" s="2">
        <v>1.5</v>
      </c>
      <c r="W376" s="2">
        <v>30</v>
      </c>
      <c r="AJ376" s="2">
        <v>42</v>
      </c>
    </row>
    <row r="377" spans="1:36" x14ac:dyDescent="0.25">
      <c r="A377" s="14">
        <v>9.1</v>
      </c>
      <c r="B377" s="2">
        <v>1.5</v>
      </c>
      <c r="C377">
        <f t="shared" si="20"/>
        <v>1309</v>
      </c>
      <c r="D377">
        <f t="shared" si="21"/>
        <v>1076.5</v>
      </c>
      <c r="J377" s="14"/>
      <c r="K377" s="2"/>
      <c r="M377" s="14">
        <v>41.6</v>
      </c>
      <c r="N377" s="2">
        <v>120</v>
      </c>
      <c r="O377">
        <f t="shared" si="22"/>
        <v>274.5</v>
      </c>
      <c r="P377">
        <f t="shared" si="23"/>
        <v>212</v>
      </c>
      <c r="V377" s="2">
        <v>2</v>
      </c>
      <c r="W377" s="2">
        <v>7.5</v>
      </c>
      <c r="AJ377" s="2">
        <v>42</v>
      </c>
    </row>
    <row r="378" spans="1:36" x14ac:dyDescent="0.25">
      <c r="A378" s="14">
        <v>9.1</v>
      </c>
      <c r="B378" s="2">
        <v>1.5</v>
      </c>
      <c r="C378">
        <f t="shared" si="20"/>
        <v>1309</v>
      </c>
      <c r="D378">
        <f t="shared" si="21"/>
        <v>1076.5</v>
      </c>
      <c r="J378" s="14"/>
      <c r="K378" s="2"/>
      <c r="M378" s="14">
        <v>41.6</v>
      </c>
      <c r="N378" s="2">
        <v>140</v>
      </c>
      <c r="O378">
        <f t="shared" si="22"/>
        <v>274.5</v>
      </c>
      <c r="P378">
        <f t="shared" si="23"/>
        <v>185.5</v>
      </c>
      <c r="V378" s="2">
        <v>1.5</v>
      </c>
      <c r="W378" s="2">
        <v>34.5</v>
      </c>
      <c r="AJ378" s="2">
        <v>42</v>
      </c>
    </row>
    <row r="379" spans="1:36" x14ac:dyDescent="0.25">
      <c r="A379" s="14">
        <v>9.1</v>
      </c>
      <c r="B379" s="2">
        <v>1.5</v>
      </c>
      <c r="C379">
        <f t="shared" si="20"/>
        <v>1309</v>
      </c>
      <c r="D379">
        <f t="shared" si="21"/>
        <v>1076.5</v>
      </c>
      <c r="J379" s="14"/>
      <c r="K379" s="2"/>
      <c r="M379" s="14">
        <v>41.6</v>
      </c>
      <c r="N379" s="2">
        <v>140</v>
      </c>
      <c r="O379">
        <f t="shared" si="22"/>
        <v>274.5</v>
      </c>
      <c r="P379">
        <f t="shared" si="23"/>
        <v>185.5</v>
      </c>
      <c r="V379" s="2">
        <v>1.5</v>
      </c>
      <c r="W379" s="2">
        <v>4</v>
      </c>
      <c r="AJ379" s="2">
        <v>42</v>
      </c>
    </row>
    <row r="380" spans="1:36" x14ac:dyDescent="0.25">
      <c r="A380" s="14">
        <v>9.1</v>
      </c>
      <c r="B380" s="2">
        <v>1.5</v>
      </c>
      <c r="C380">
        <f t="shared" si="20"/>
        <v>1309</v>
      </c>
      <c r="D380">
        <f t="shared" si="21"/>
        <v>1076.5</v>
      </c>
      <c r="J380" s="14"/>
      <c r="K380" s="2"/>
      <c r="M380" s="14">
        <v>41.6</v>
      </c>
      <c r="N380" s="2">
        <v>180</v>
      </c>
      <c r="O380">
        <f t="shared" si="22"/>
        <v>274.5</v>
      </c>
      <c r="P380">
        <f t="shared" si="23"/>
        <v>141</v>
      </c>
      <c r="V380" s="2">
        <v>1.5</v>
      </c>
      <c r="W380" s="2">
        <v>20</v>
      </c>
      <c r="AJ380" s="2">
        <v>42</v>
      </c>
    </row>
    <row r="381" spans="1:36" x14ac:dyDescent="0.25">
      <c r="A381" s="14">
        <v>9.1</v>
      </c>
      <c r="B381" s="2">
        <v>0.6</v>
      </c>
      <c r="C381">
        <f t="shared" si="20"/>
        <v>1309</v>
      </c>
      <c r="D381">
        <f t="shared" si="21"/>
        <v>1437.5</v>
      </c>
      <c r="J381" s="14"/>
      <c r="K381" s="2"/>
      <c r="M381" s="14">
        <v>41.6</v>
      </c>
      <c r="N381" s="2">
        <v>180</v>
      </c>
      <c r="O381">
        <f t="shared" si="22"/>
        <v>274.5</v>
      </c>
      <c r="P381">
        <f t="shared" si="23"/>
        <v>141</v>
      </c>
      <c r="V381" s="2">
        <v>1.5</v>
      </c>
      <c r="W381" s="2">
        <v>10</v>
      </c>
      <c r="AJ381" s="2">
        <v>42</v>
      </c>
    </row>
    <row r="382" spans="1:36" x14ac:dyDescent="0.25">
      <c r="A382" s="14">
        <v>9.1</v>
      </c>
      <c r="B382" s="2">
        <v>0.4</v>
      </c>
      <c r="C382">
        <f t="shared" si="20"/>
        <v>1309</v>
      </c>
      <c r="D382">
        <f t="shared" si="21"/>
        <v>1551.5</v>
      </c>
      <c r="J382" s="14"/>
      <c r="K382" s="2"/>
      <c r="M382" s="14">
        <v>41.6</v>
      </c>
      <c r="N382" s="2">
        <v>260</v>
      </c>
      <c r="O382">
        <f t="shared" si="22"/>
        <v>274.5</v>
      </c>
      <c r="P382">
        <f t="shared" si="23"/>
        <v>98</v>
      </c>
      <c r="V382" s="2">
        <v>0.6</v>
      </c>
      <c r="W382" s="2">
        <v>28.75</v>
      </c>
      <c r="AJ382" s="2">
        <v>60</v>
      </c>
    </row>
    <row r="383" spans="1:36" x14ac:dyDescent="0.25">
      <c r="A383" s="14">
        <v>9.1</v>
      </c>
      <c r="B383" s="2">
        <v>1</v>
      </c>
      <c r="C383">
        <f t="shared" si="20"/>
        <v>1309</v>
      </c>
      <c r="D383">
        <f t="shared" si="21"/>
        <v>1261.5</v>
      </c>
      <c r="J383" s="14"/>
      <c r="K383" s="2"/>
      <c r="M383" s="14">
        <v>41.6</v>
      </c>
      <c r="N383" s="2">
        <v>260</v>
      </c>
      <c r="O383">
        <f t="shared" si="22"/>
        <v>274.5</v>
      </c>
      <c r="P383">
        <f t="shared" si="23"/>
        <v>98</v>
      </c>
      <c r="V383" s="2">
        <v>0.4</v>
      </c>
      <c r="W383" s="2">
        <v>30</v>
      </c>
      <c r="AJ383" s="2">
        <v>60</v>
      </c>
    </row>
    <row r="384" spans="1:36" x14ac:dyDescent="0.25">
      <c r="A384" s="14">
        <v>9.1</v>
      </c>
      <c r="B384" s="2">
        <v>1</v>
      </c>
      <c r="C384">
        <f t="shared" si="20"/>
        <v>1309</v>
      </c>
      <c r="D384">
        <f t="shared" si="21"/>
        <v>1261.5</v>
      </c>
      <c r="J384" s="14"/>
      <c r="K384" s="2"/>
      <c r="M384" s="14">
        <v>61.6</v>
      </c>
      <c r="N384" s="2">
        <v>10</v>
      </c>
      <c r="O384">
        <f t="shared" si="22"/>
        <v>255.5</v>
      </c>
      <c r="P384">
        <f t="shared" si="23"/>
        <v>564.5</v>
      </c>
      <c r="V384" s="2">
        <v>1</v>
      </c>
      <c r="W384" s="2">
        <v>4</v>
      </c>
      <c r="AJ384" s="2">
        <v>60</v>
      </c>
    </row>
    <row r="385" spans="1:23" x14ac:dyDescent="0.25">
      <c r="A385" s="14">
        <v>9.1</v>
      </c>
      <c r="B385" s="2">
        <v>1.5</v>
      </c>
      <c r="C385">
        <f t="shared" si="20"/>
        <v>1309</v>
      </c>
      <c r="D385">
        <f t="shared" si="21"/>
        <v>1076.5</v>
      </c>
      <c r="J385" s="14"/>
      <c r="K385" s="2"/>
      <c r="M385" s="14">
        <v>61.6</v>
      </c>
      <c r="N385" s="2">
        <v>25</v>
      </c>
      <c r="O385">
        <f t="shared" si="22"/>
        <v>255.5</v>
      </c>
      <c r="P385">
        <f t="shared" si="23"/>
        <v>497</v>
      </c>
      <c r="V385" s="2">
        <v>1</v>
      </c>
      <c r="W385" s="2">
        <v>4</v>
      </c>
    </row>
    <row r="386" spans="1:23" x14ac:dyDescent="0.25">
      <c r="A386" s="14">
        <v>9.1</v>
      </c>
      <c r="B386" s="2">
        <v>1.5</v>
      </c>
      <c r="C386">
        <f t="shared" si="20"/>
        <v>1309</v>
      </c>
      <c r="D386">
        <f t="shared" si="21"/>
        <v>1076.5</v>
      </c>
      <c r="J386" s="14"/>
      <c r="K386" s="2"/>
      <c r="M386" s="14">
        <v>61.6</v>
      </c>
      <c r="N386" s="2">
        <v>30</v>
      </c>
      <c r="O386">
        <f t="shared" si="22"/>
        <v>255.5</v>
      </c>
      <c r="P386">
        <f t="shared" si="23"/>
        <v>468.5</v>
      </c>
      <c r="V386" s="2">
        <v>1.5</v>
      </c>
      <c r="W386" s="2">
        <v>5</v>
      </c>
    </row>
    <row r="387" spans="1:23" x14ac:dyDescent="0.25">
      <c r="A387" s="14">
        <v>9.1</v>
      </c>
      <c r="B387" s="2">
        <v>0.5</v>
      </c>
      <c r="C387">
        <f t="shared" ref="C387:C450" si="24">_xlfn.RANK.AVG(A387,$A$2:$A$1665,0)</f>
        <v>1309</v>
      </c>
      <c r="D387">
        <f t="shared" ref="D387:D450" si="25">_xlfn.RANK.AVG(B387,$B$2:$B$1665,0)</f>
        <v>1494</v>
      </c>
      <c r="J387" s="14"/>
      <c r="K387" s="2"/>
      <c r="M387" s="14">
        <v>61.6</v>
      </c>
      <c r="N387" s="2">
        <v>30</v>
      </c>
      <c r="O387">
        <f t="shared" ref="O387:O450" si="26">_xlfn.RANK.AVG(M387,$M$2:$M$652,0)</f>
        <v>255.5</v>
      </c>
      <c r="P387">
        <f t="shared" ref="P387:P450" si="27">_xlfn.RANK.AVG(N387,$N$2:$N$652,0)</f>
        <v>468.5</v>
      </c>
      <c r="V387" s="2">
        <v>1.5</v>
      </c>
      <c r="W387" s="2">
        <v>5</v>
      </c>
    </row>
    <row r="388" spans="1:23" x14ac:dyDescent="0.25">
      <c r="A388" s="14">
        <v>9.1</v>
      </c>
      <c r="B388" s="2">
        <v>0.5</v>
      </c>
      <c r="C388">
        <f t="shared" si="24"/>
        <v>1309</v>
      </c>
      <c r="D388">
        <f t="shared" si="25"/>
        <v>1494</v>
      </c>
      <c r="J388" s="14"/>
      <c r="K388" s="2"/>
      <c r="M388" s="14">
        <v>61.6</v>
      </c>
      <c r="N388" s="2">
        <v>35</v>
      </c>
      <c r="O388">
        <f t="shared" si="26"/>
        <v>255.5</v>
      </c>
      <c r="P388">
        <f t="shared" si="27"/>
        <v>455</v>
      </c>
      <c r="V388" s="2">
        <v>0.5</v>
      </c>
      <c r="W388" s="2">
        <v>5</v>
      </c>
    </row>
    <row r="389" spans="1:23" x14ac:dyDescent="0.25">
      <c r="A389" s="14">
        <v>9.1</v>
      </c>
      <c r="B389" s="2">
        <v>1</v>
      </c>
      <c r="C389">
        <f t="shared" si="24"/>
        <v>1309</v>
      </c>
      <c r="D389">
        <f t="shared" si="25"/>
        <v>1261.5</v>
      </c>
      <c r="J389" s="14"/>
      <c r="K389" s="2"/>
      <c r="M389" s="14">
        <v>61.6</v>
      </c>
      <c r="N389" s="2">
        <v>40</v>
      </c>
      <c r="O389">
        <f t="shared" si="26"/>
        <v>255.5</v>
      </c>
      <c r="P389">
        <f t="shared" si="27"/>
        <v>434</v>
      </c>
      <c r="V389" s="2">
        <v>0.5</v>
      </c>
      <c r="W389" s="2">
        <v>1.2</v>
      </c>
    </row>
    <row r="390" spans="1:23" x14ac:dyDescent="0.25">
      <c r="A390" s="14">
        <v>9.1</v>
      </c>
      <c r="B390" s="2">
        <v>1</v>
      </c>
      <c r="C390">
        <f t="shared" si="24"/>
        <v>1309</v>
      </c>
      <c r="D390">
        <f t="shared" si="25"/>
        <v>1261.5</v>
      </c>
      <c r="J390" s="14"/>
      <c r="K390" s="2"/>
      <c r="M390" s="14">
        <v>61.6</v>
      </c>
      <c r="N390" s="2">
        <v>50</v>
      </c>
      <c r="O390">
        <f t="shared" si="26"/>
        <v>255.5</v>
      </c>
      <c r="P390">
        <f t="shared" si="27"/>
        <v>395</v>
      </c>
      <c r="V390" s="2">
        <v>1</v>
      </c>
      <c r="W390" s="2">
        <v>2.6</v>
      </c>
    </row>
    <row r="391" spans="1:23" x14ac:dyDescent="0.25">
      <c r="A391" s="14">
        <v>9.1</v>
      </c>
      <c r="B391" s="2">
        <v>1</v>
      </c>
      <c r="C391">
        <f t="shared" si="24"/>
        <v>1309</v>
      </c>
      <c r="D391">
        <f t="shared" si="25"/>
        <v>1261.5</v>
      </c>
      <c r="J391" s="14"/>
      <c r="K391" s="2"/>
      <c r="M391" s="14">
        <v>61.6</v>
      </c>
      <c r="N391" s="2">
        <v>50</v>
      </c>
      <c r="O391">
        <f t="shared" si="26"/>
        <v>255.5</v>
      </c>
      <c r="P391">
        <f t="shared" si="27"/>
        <v>395</v>
      </c>
      <c r="V391" s="2">
        <v>1</v>
      </c>
      <c r="W391" s="2">
        <v>2</v>
      </c>
    </row>
    <row r="392" spans="1:23" x14ac:dyDescent="0.25">
      <c r="A392" s="14">
        <v>9.1</v>
      </c>
      <c r="B392" s="2">
        <v>1.5</v>
      </c>
      <c r="C392">
        <f t="shared" si="24"/>
        <v>1309</v>
      </c>
      <c r="D392">
        <f t="shared" si="25"/>
        <v>1076.5</v>
      </c>
      <c r="J392" s="14"/>
      <c r="K392" s="2"/>
      <c r="M392" s="14">
        <v>61.6</v>
      </c>
      <c r="N392" s="2">
        <v>50</v>
      </c>
      <c r="O392">
        <f t="shared" si="26"/>
        <v>255.5</v>
      </c>
      <c r="P392">
        <f t="shared" si="27"/>
        <v>395</v>
      </c>
      <c r="V392" s="2">
        <v>1</v>
      </c>
      <c r="W392" s="2">
        <v>0.8</v>
      </c>
    </row>
    <row r="393" spans="1:23" x14ac:dyDescent="0.25">
      <c r="A393" s="14">
        <v>9.1</v>
      </c>
      <c r="B393" s="2">
        <v>1.5</v>
      </c>
      <c r="C393">
        <f t="shared" si="24"/>
        <v>1309</v>
      </c>
      <c r="D393">
        <f t="shared" si="25"/>
        <v>1076.5</v>
      </c>
      <c r="J393" s="14"/>
      <c r="K393" s="2"/>
      <c r="M393" s="14">
        <v>61.6</v>
      </c>
      <c r="N393" s="2">
        <v>60</v>
      </c>
      <c r="O393">
        <f t="shared" si="26"/>
        <v>255.5</v>
      </c>
      <c r="P393">
        <f t="shared" si="27"/>
        <v>360</v>
      </c>
      <c r="V393" s="2">
        <v>1.5</v>
      </c>
      <c r="W393" s="2">
        <v>0.8</v>
      </c>
    </row>
    <row r="394" spans="1:23" x14ac:dyDescent="0.25">
      <c r="A394" s="14">
        <v>9.1</v>
      </c>
      <c r="B394" s="2">
        <v>2</v>
      </c>
      <c r="C394">
        <f t="shared" si="24"/>
        <v>1309</v>
      </c>
      <c r="D394">
        <f t="shared" si="25"/>
        <v>904.5</v>
      </c>
      <c r="J394" s="14"/>
      <c r="K394" s="2"/>
      <c r="M394" s="14">
        <v>61.6</v>
      </c>
      <c r="N394" s="2">
        <v>65</v>
      </c>
      <c r="O394">
        <f t="shared" si="26"/>
        <v>255.5</v>
      </c>
      <c r="P394">
        <f t="shared" si="27"/>
        <v>344.5</v>
      </c>
      <c r="V394" s="2">
        <v>1.5</v>
      </c>
      <c r="W394" s="2">
        <v>1.6</v>
      </c>
    </row>
    <row r="395" spans="1:23" x14ac:dyDescent="0.25">
      <c r="A395" s="14">
        <v>9.1</v>
      </c>
      <c r="B395" s="2">
        <v>3</v>
      </c>
      <c r="C395">
        <f t="shared" si="24"/>
        <v>1309</v>
      </c>
      <c r="D395">
        <f t="shared" si="25"/>
        <v>671.5</v>
      </c>
      <c r="J395" s="14"/>
      <c r="K395" s="2"/>
      <c r="M395" s="14">
        <v>61.6</v>
      </c>
      <c r="N395" s="2">
        <v>70</v>
      </c>
      <c r="O395">
        <f t="shared" si="26"/>
        <v>255.5</v>
      </c>
      <c r="P395">
        <f t="shared" si="27"/>
        <v>331.5</v>
      </c>
      <c r="V395" s="2">
        <v>2</v>
      </c>
      <c r="W395" s="2">
        <v>2.8</v>
      </c>
    </row>
    <row r="396" spans="1:23" x14ac:dyDescent="0.25">
      <c r="A396" s="14">
        <v>9.1</v>
      </c>
      <c r="B396" s="2">
        <v>4.5</v>
      </c>
      <c r="C396">
        <f t="shared" si="24"/>
        <v>1309</v>
      </c>
      <c r="D396">
        <f t="shared" si="25"/>
        <v>499.5</v>
      </c>
      <c r="J396" s="14"/>
      <c r="K396" s="2"/>
      <c r="M396" s="14">
        <v>61.6</v>
      </c>
      <c r="N396" s="2">
        <v>90</v>
      </c>
      <c r="O396">
        <f t="shared" si="26"/>
        <v>255.5</v>
      </c>
      <c r="P396">
        <f t="shared" si="27"/>
        <v>280</v>
      </c>
      <c r="V396" s="2">
        <v>3</v>
      </c>
      <c r="W396" s="2">
        <v>0.25</v>
      </c>
    </row>
    <row r="397" spans="1:23" x14ac:dyDescent="0.25">
      <c r="A397" s="14">
        <v>9.1</v>
      </c>
      <c r="B397" s="2">
        <v>4</v>
      </c>
      <c r="C397">
        <f t="shared" si="24"/>
        <v>1309</v>
      </c>
      <c r="D397">
        <f t="shared" si="25"/>
        <v>544.5</v>
      </c>
      <c r="J397" s="14"/>
      <c r="K397" s="2"/>
      <c r="M397" s="14">
        <v>61.6</v>
      </c>
      <c r="N397" s="2">
        <v>90</v>
      </c>
      <c r="O397">
        <f t="shared" si="26"/>
        <v>255.5</v>
      </c>
      <c r="P397">
        <f t="shared" si="27"/>
        <v>280</v>
      </c>
      <c r="V397" s="2">
        <v>4.5</v>
      </c>
      <c r="W397" s="2">
        <v>0.25</v>
      </c>
    </row>
    <row r="398" spans="1:23" x14ac:dyDescent="0.25">
      <c r="A398" s="14">
        <v>9.1</v>
      </c>
      <c r="B398" s="2">
        <v>3.5</v>
      </c>
      <c r="C398">
        <f t="shared" si="24"/>
        <v>1309</v>
      </c>
      <c r="D398">
        <f t="shared" si="25"/>
        <v>596.5</v>
      </c>
      <c r="J398" s="14"/>
      <c r="K398" s="2"/>
      <c r="M398" s="14">
        <v>61.6</v>
      </c>
      <c r="N398" s="2">
        <v>90</v>
      </c>
      <c r="O398">
        <f t="shared" si="26"/>
        <v>255.5</v>
      </c>
      <c r="P398">
        <f t="shared" si="27"/>
        <v>280</v>
      </c>
      <c r="V398" s="2">
        <v>4</v>
      </c>
      <c r="W398" s="2">
        <v>0.25</v>
      </c>
    </row>
    <row r="399" spans="1:23" x14ac:dyDescent="0.25">
      <c r="A399" s="14">
        <v>9.1</v>
      </c>
      <c r="B399" s="2">
        <v>3</v>
      </c>
      <c r="C399">
        <f t="shared" si="24"/>
        <v>1309</v>
      </c>
      <c r="D399">
        <f t="shared" si="25"/>
        <v>671.5</v>
      </c>
      <c r="J399" s="14"/>
      <c r="K399" s="2"/>
      <c r="M399" s="14">
        <v>61.6</v>
      </c>
      <c r="N399" s="2">
        <v>90</v>
      </c>
      <c r="O399">
        <f t="shared" si="26"/>
        <v>255.5</v>
      </c>
      <c r="P399">
        <f t="shared" si="27"/>
        <v>280</v>
      </c>
      <c r="V399" s="2">
        <v>3.5</v>
      </c>
      <c r="W399" s="2">
        <v>1.6</v>
      </c>
    </row>
    <row r="400" spans="1:23" x14ac:dyDescent="0.25">
      <c r="A400" s="14">
        <v>9.1</v>
      </c>
      <c r="B400" s="2">
        <v>2</v>
      </c>
      <c r="C400">
        <f t="shared" si="24"/>
        <v>1309</v>
      </c>
      <c r="D400">
        <f t="shared" si="25"/>
        <v>904.5</v>
      </c>
      <c r="J400" s="14"/>
      <c r="K400" s="2"/>
      <c r="M400" s="14">
        <v>61.6</v>
      </c>
      <c r="N400" s="2">
        <v>90</v>
      </c>
      <c r="O400">
        <f t="shared" si="26"/>
        <v>255.5</v>
      </c>
      <c r="P400">
        <f t="shared" si="27"/>
        <v>280</v>
      </c>
      <c r="V400" s="2">
        <v>3</v>
      </c>
      <c r="W400" s="2">
        <v>1.6</v>
      </c>
    </row>
    <row r="401" spans="1:23" x14ac:dyDescent="0.25">
      <c r="A401" s="14">
        <v>9.1</v>
      </c>
      <c r="B401" s="2">
        <v>3</v>
      </c>
      <c r="C401">
        <f t="shared" si="24"/>
        <v>1309</v>
      </c>
      <c r="D401">
        <f t="shared" si="25"/>
        <v>671.5</v>
      </c>
      <c r="J401" s="14"/>
      <c r="K401" s="2"/>
      <c r="M401" s="14">
        <v>61.6</v>
      </c>
      <c r="N401" s="2">
        <v>100</v>
      </c>
      <c r="O401">
        <f t="shared" si="26"/>
        <v>255.5</v>
      </c>
      <c r="P401">
        <f t="shared" si="27"/>
        <v>250</v>
      </c>
      <c r="V401" s="2">
        <v>2</v>
      </c>
      <c r="W401" s="2">
        <v>0.6</v>
      </c>
    </row>
    <row r="402" spans="1:23" x14ac:dyDescent="0.25">
      <c r="A402" s="14">
        <v>9.4</v>
      </c>
      <c r="B402" s="2">
        <v>14</v>
      </c>
      <c r="C402">
        <f t="shared" si="24"/>
        <v>1263.5</v>
      </c>
      <c r="D402">
        <f t="shared" si="25"/>
        <v>152</v>
      </c>
      <c r="J402" s="14"/>
      <c r="K402" s="2"/>
      <c r="M402" s="14">
        <v>61.6</v>
      </c>
      <c r="N402" s="2">
        <v>100</v>
      </c>
      <c r="O402">
        <f t="shared" si="26"/>
        <v>255.5</v>
      </c>
      <c r="P402">
        <f t="shared" si="27"/>
        <v>250</v>
      </c>
      <c r="V402" s="2">
        <v>3</v>
      </c>
      <c r="W402" s="2">
        <v>1.2</v>
      </c>
    </row>
    <row r="403" spans="1:23" x14ac:dyDescent="0.25">
      <c r="A403" s="14">
        <v>9.4</v>
      </c>
      <c r="B403" s="2">
        <v>14</v>
      </c>
      <c r="C403">
        <f t="shared" si="24"/>
        <v>1263.5</v>
      </c>
      <c r="D403">
        <f t="shared" si="25"/>
        <v>152</v>
      </c>
      <c r="J403" s="14"/>
      <c r="K403" s="2"/>
      <c r="M403" s="14">
        <v>61.6</v>
      </c>
      <c r="N403" s="2">
        <v>110</v>
      </c>
      <c r="O403">
        <f t="shared" si="26"/>
        <v>255.5</v>
      </c>
      <c r="P403">
        <f t="shared" si="27"/>
        <v>229</v>
      </c>
      <c r="V403" s="2">
        <v>14</v>
      </c>
      <c r="W403" s="2">
        <v>34.5</v>
      </c>
    </row>
    <row r="404" spans="1:23" x14ac:dyDescent="0.25">
      <c r="A404" s="14">
        <v>10.9</v>
      </c>
      <c r="B404" s="2">
        <v>10</v>
      </c>
      <c r="C404">
        <f t="shared" si="24"/>
        <v>1238</v>
      </c>
      <c r="D404">
        <f t="shared" si="25"/>
        <v>239.5</v>
      </c>
      <c r="J404" s="14"/>
      <c r="K404" s="2"/>
      <c r="M404" s="14">
        <v>61.6</v>
      </c>
      <c r="N404" s="2">
        <v>120</v>
      </c>
      <c r="O404">
        <f t="shared" si="26"/>
        <v>255.5</v>
      </c>
      <c r="P404">
        <f t="shared" si="27"/>
        <v>212</v>
      </c>
      <c r="V404" s="2">
        <v>14</v>
      </c>
      <c r="W404" s="2">
        <v>34.5</v>
      </c>
    </row>
    <row r="405" spans="1:23" x14ac:dyDescent="0.25">
      <c r="A405" s="14">
        <v>10.9</v>
      </c>
      <c r="B405" s="2">
        <v>8</v>
      </c>
      <c r="C405">
        <f t="shared" si="24"/>
        <v>1238</v>
      </c>
      <c r="D405">
        <f t="shared" si="25"/>
        <v>300</v>
      </c>
      <c r="J405" s="14"/>
      <c r="K405" s="2"/>
      <c r="M405" s="14">
        <v>61.6</v>
      </c>
      <c r="N405" s="2">
        <v>120</v>
      </c>
      <c r="O405">
        <f t="shared" si="26"/>
        <v>255.5</v>
      </c>
      <c r="P405">
        <f t="shared" si="27"/>
        <v>212</v>
      </c>
      <c r="W405" s="2">
        <v>35</v>
      </c>
    </row>
    <row r="406" spans="1:23" x14ac:dyDescent="0.25">
      <c r="A406" s="14">
        <v>10.9</v>
      </c>
      <c r="B406" s="2">
        <v>10</v>
      </c>
      <c r="C406">
        <f t="shared" si="24"/>
        <v>1238</v>
      </c>
      <c r="D406">
        <f t="shared" si="25"/>
        <v>239.5</v>
      </c>
      <c r="J406" s="14"/>
      <c r="K406" s="2"/>
      <c r="M406" s="14">
        <v>61.6</v>
      </c>
      <c r="N406" s="2">
        <v>120</v>
      </c>
      <c r="O406">
        <f t="shared" si="26"/>
        <v>255.5</v>
      </c>
      <c r="P406">
        <f t="shared" si="27"/>
        <v>212</v>
      </c>
      <c r="W406" s="2">
        <v>20</v>
      </c>
    </row>
    <row r="407" spans="1:23" x14ac:dyDescent="0.25">
      <c r="A407" s="14">
        <v>10.9</v>
      </c>
      <c r="B407" s="2">
        <v>15</v>
      </c>
      <c r="C407">
        <f t="shared" si="24"/>
        <v>1238</v>
      </c>
      <c r="D407">
        <f t="shared" si="25"/>
        <v>127.5</v>
      </c>
      <c r="J407" s="14"/>
      <c r="K407" s="2"/>
      <c r="M407" s="14">
        <v>61.6</v>
      </c>
      <c r="N407" s="2">
        <v>130</v>
      </c>
      <c r="O407">
        <f t="shared" si="26"/>
        <v>255.5</v>
      </c>
      <c r="P407">
        <f t="shared" si="27"/>
        <v>197</v>
      </c>
      <c r="W407" s="2">
        <v>15</v>
      </c>
    </row>
    <row r="408" spans="1:23" x14ac:dyDescent="0.25">
      <c r="A408" s="14">
        <v>10.9</v>
      </c>
      <c r="B408" s="2">
        <v>15</v>
      </c>
      <c r="C408">
        <f t="shared" si="24"/>
        <v>1238</v>
      </c>
      <c r="D408">
        <f t="shared" si="25"/>
        <v>127.5</v>
      </c>
      <c r="J408" s="14"/>
      <c r="K408" s="2"/>
      <c r="M408" s="14">
        <v>61.6</v>
      </c>
      <c r="N408" s="2">
        <v>140</v>
      </c>
      <c r="O408">
        <f t="shared" si="26"/>
        <v>255.5</v>
      </c>
      <c r="P408">
        <f t="shared" si="27"/>
        <v>185.5</v>
      </c>
      <c r="W408" s="2">
        <v>5</v>
      </c>
    </row>
    <row r="409" spans="1:23" x14ac:dyDescent="0.25">
      <c r="A409" s="14">
        <v>10.9</v>
      </c>
      <c r="B409" s="2">
        <v>17</v>
      </c>
      <c r="C409">
        <f t="shared" si="24"/>
        <v>1238</v>
      </c>
      <c r="D409">
        <f t="shared" si="25"/>
        <v>101.5</v>
      </c>
      <c r="J409" s="14"/>
      <c r="K409" s="2"/>
      <c r="M409" s="14">
        <v>61.6</v>
      </c>
      <c r="N409" s="2">
        <v>150</v>
      </c>
      <c r="O409">
        <f t="shared" si="26"/>
        <v>255.5</v>
      </c>
      <c r="P409">
        <f t="shared" si="27"/>
        <v>173.5</v>
      </c>
      <c r="W409" s="2">
        <v>5</v>
      </c>
    </row>
    <row r="410" spans="1:23" x14ac:dyDescent="0.25">
      <c r="A410" s="14">
        <v>10.9</v>
      </c>
      <c r="B410" s="2">
        <v>7.5</v>
      </c>
      <c r="C410">
        <f t="shared" si="24"/>
        <v>1238</v>
      </c>
      <c r="D410">
        <f t="shared" si="25"/>
        <v>327</v>
      </c>
      <c r="J410" s="14"/>
      <c r="K410" s="2"/>
      <c r="M410" s="14">
        <v>61.6</v>
      </c>
      <c r="N410" s="2">
        <v>180</v>
      </c>
      <c r="O410">
        <f t="shared" si="26"/>
        <v>255.5</v>
      </c>
      <c r="P410">
        <f t="shared" si="27"/>
        <v>141</v>
      </c>
      <c r="W410" s="2">
        <v>5</v>
      </c>
    </row>
    <row r="411" spans="1:23" x14ac:dyDescent="0.25">
      <c r="A411" s="14">
        <v>10.9</v>
      </c>
      <c r="B411" s="2">
        <v>7.5</v>
      </c>
      <c r="C411">
        <f t="shared" si="24"/>
        <v>1238</v>
      </c>
      <c r="D411">
        <f t="shared" si="25"/>
        <v>327</v>
      </c>
      <c r="J411" s="14"/>
      <c r="K411" s="2"/>
      <c r="M411" s="14">
        <v>61.6</v>
      </c>
      <c r="N411" s="2">
        <v>220</v>
      </c>
      <c r="O411">
        <f t="shared" si="26"/>
        <v>255.5</v>
      </c>
      <c r="P411">
        <f t="shared" si="27"/>
        <v>113.5</v>
      </c>
      <c r="W411" s="2">
        <v>6.25</v>
      </c>
    </row>
    <row r="412" spans="1:23" x14ac:dyDescent="0.25">
      <c r="A412" s="14">
        <v>10.9</v>
      </c>
      <c r="B412" s="2">
        <v>15</v>
      </c>
      <c r="C412">
        <f t="shared" si="24"/>
        <v>1238</v>
      </c>
      <c r="D412">
        <f t="shared" si="25"/>
        <v>127.5</v>
      </c>
      <c r="J412" s="14"/>
      <c r="K412" s="2"/>
      <c r="M412" s="15">
        <v>66</v>
      </c>
      <c r="N412" s="2">
        <v>1</v>
      </c>
      <c r="O412">
        <f t="shared" si="26"/>
        <v>218</v>
      </c>
      <c r="P412">
        <f t="shared" si="27"/>
        <v>647</v>
      </c>
      <c r="W412" s="2">
        <v>2</v>
      </c>
    </row>
    <row r="413" spans="1:23" x14ac:dyDescent="0.25">
      <c r="A413" s="14">
        <v>10.9</v>
      </c>
      <c r="B413" s="2">
        <v>2.5</v>
      </c>
      <c r="C413">
        <f t="shared" si="24"/>
        <v>1238</v>
      </c>
      <c r="D413">
        <f t="shared" si="25"/>
        <v>772.5</v>
      </c>
      <c r="J413" s="14"/>
      <c r="K413" s="2"/>
      <c r="M413" s="15">
        <v>66</v>
      </c>
      <c r="N413" s="2">
        <v>2</v>
      </c>
      <c r="O413">
        <f t="shared" si="26"/>
        <v>218</v>
      </c>
      <c r="P413">
        <f t="shared" si="27"/>
        <v>640</v>
      </c>
      <c r="W413" s="2">
        <v>1.75</v>
      </c>
    </row>
    <row r="414" spans="1:23" x14ac:dyDescent="0.25">
      <c r="A414" s="14">
        <v>10.9</v>
      </c>
      <c r="B414" s="2">
        <v>2</v>
      </c>
      <c r="C414">
        <f t="shared" si="24"/>
        <v>1238</v>
      </c>
      <c r="D414">
        <f t="shared" si="25"/>
        <v>904.5</v>
      </c>
      <c r="J414" s="14"/>
      <c r="K414" s="2"/>
      <c r="M414" s="15">
        <v>66</v>
      </c>
      <c r="N414" s="2">
        <v>2.5</v>
      </c>
      <c r="O414">
        <f t="shared" si="26"/>
        <v>218</v>
      </c>
      <c r="P414">
        <f t="shared" si="27"/>
        <v>634</v>
      </c>
      <c r="W414" s="2">
        <v>1.75</v>
      </c>
    </row>
    <row r="415" spans="1:23" x14ac:dyDescent="0.25">
      <c r="A415" s="14">
        <v>10.9</v>
      </c>
      <c r="B415" s="2">
        <v>4</v>
      </c>
      <c r="C415">
        <f t="shared" si="24"/>
        <v>1238</v>
      </c>
      <c r="D415">
        <f t="shared" si="25"/>
        <v>544.5</v>
      </c>
      <c r="J415" s="14"/>
      <c r="K415" s="2"/>
      <c r="M415" s="15">
        <v>66</v>
      </c>
      <c r="N415" s="2">
        <v>3</v>
      </c>
      <c r="O415">
        <f t="shared" si="26"/>
        <v>218</v>
      </c>
      <c r="P415">
        <f t="shared" si="27"/>
        <v>630.5</v>
      </c>
      <c r="W415" s="2">
        <v>15</v>
      </c>
    </row>
    <row r="416" spans="1:23" x14ac:dyDescent="0.25">
      <c r="A416" s="14">
        <v>10.9</v>
      </c>
      <c r="B416" s="2">
        <v>2</v>
      </c>
      <c r="C416">
        <f t="shared" si="24"/>
        <v>1238</v>
      </c>
      <c r="D416">
        <f t="shared" si="25"/>
        <v>904.5</v>
      </c>
      <c r="J416" s="14"/>
      <c r="K416" s="2"/>
      <c r="M416" s="15">
        <v>66</v>
      </c>
      <c r="N416" s="2">
        <v>3</v>
      </c>
      <c r="O416">
        <f t="shared" si="26"/>
        <v>218</v>
      </c>
      <c r="P416">
        <f t="shared" si="27"/>
        <v>630.5</v>
      </c>
      <c r="W416" s="2">
        <v>4.5</v>
      </c>
    </row>
    <row r="417" spans="1:23" x14ac:dyDescent="0.25">
      <c r="A417" s="14">
        <v>10.9</v>
      </c>
      <c r="B417" s="2">
        <v>5</v>
      </c>
      <c r="C417">
        <f t="shared" si="24"/>
        <v>1238</v>
      </c>
      <c r="D417">
        <f t="shared" si="25"/>
        <v>450</v>
      </c>
      <c r="J417" s="14"/>
      <c r="K417" s="2"/>
      <c r="M417" s="15">
        <v>66</v>
      </c>
      <c r="N417" s="2">
        <v>3.5</v>
      </c>
      <c r="O417">
        <f t="shared" si="26"/>
        <v>218</v>
      </c>
      <c r="P417">
        <f t="shared" si="27"/>
        <v>627.5</v>
      </c>
      <c r="W417" s="2">
        <v>15</v>
      </c>
    </row>
    <row r="418" spans="1:23" x14ac:dyDescent="0.25">
      <c r="A418" s="14">
        <v>10.9</v>
      </c>
      <c r="B418" s="2">
        <v>3</v>
      </c>
      <c r="C418">
        <f t="shared" si="24"/>
        <v>1238</v>
      </c>
      <c r="D418">
        <f t="shared" si="25"/>
        <v>671.5</v>
      </c>
      <c r="J418" s="14"/>
      <c r="K418" s="2"/>
      <c r="M418" s="15">
        <v>66</v>
      </c>
      <c r="N418" s="2">
        <v>3.6</v>
      </c>
      <c r="O418">
        <f t="shared" si="26"/>
        <v>218</v>
      </c>
      <c r="P418">
        <f t="shared" si="27"/>
        <v>626</v>
      </c>
      <c r="W418" s="2">
        <v>3.5</v>
      </c>
    </row>
    <row r="419" spans="1:23" x14ac:dyDescent="0.25">
      <c r="A419" s="14">
        <v>10.9</v>
      </c>
      <c r="B419" s="2">
        <v>2.5</v>
      </c>
      <c r="C419">
        <f t="shared" si="24"/>
        <v>1238</v>
      </c>
      <c r="D419">
        <f t="shared" si="25"/>
        <v>772.5</v>
      </c>
      <c r="J419" s="14"/>
      <c r="K419" s="2"/>
      <c r="M419" s="15">
        <v>66</v>
      </c>
      <c r="N419" s="2">
        <v>3.8</v>
      </c>
      <c r="O419">
        <f t="shared" si="26"/>
        <v>218</v>
      </c>
      <c r="P419">
        <f t="shared" si="27"/>
        <v>625</v>
      </c>
      <c r="W419" s="2">
        <v>4</v>
      </c>
    </row>
    <row r="420" spans="1:23" x14ac:dyDescent="0.25">
      <c r="A420" s="14">
        <v>10.9</v>
      </c>
      <c r="B420" s="2">
        <v>3</v>
      </c>
      <c r="C420">
        <f t="shared" si="24"/>
        <v>1238</v>
      </c>
      <c r="D420">
        <f t="shared" si="25"/>
        <v>671.5</v>
      </c>
      <c r="J420" s="14"/>
      <c r="K420" s="2"/>
      <c r="M420" s="15">
        <v>66</v>
      </c>
      <c r="N420" s="2">
        <v>4</v>
      </c>
      <c r="O420">
        <f t="shared" si="26"/>
        <v>218</v>
      </c>
      <c r="P420">
        <f t="shared" si="27"/>
        <v>619</v>
      </c>
      <c r="W420" s="2">
        <v>5</v>
      </c>
    </row>
    <row r="421" spans="1:23" x14ac:dyDescent="0.25">
      <c r="A421" s="14">
        <v>10.9</v>
      </c>
      <c r="B421" s="2">
        <v>8</v>
      </c>
      <c r="C421">
        <f t="shared" si="24"/>
        <v>1238</v>
      </c>
      <c r="D421">
        <f t="shared" si="25"/>
        <v>300</v>
      </c>
      <c r="J421" s="14"/>
      <c r="K421" s="2"/>
      <c r="M421" s="15">
        <v>66</v>
      </c>
      <c r="N421" s="2">
        <v>4</v>
      </c>
      <c r="O421">
        <f t="shared" si="26"/>
        <v>218</v>
      </c>
      <c r="P421">
        <f t="shared" si="27"/>
        <v>619</v>
      </c>
      <c r="W421" s="2">
        <v>7</v>
      </c>
    </row>
    <row r="422" spans="1:23" x14ac:dyDescent="0.25">
      <c r="A422" s="14">
        <v>10.9</v>
      </c>
      <c r="B422" s="2">
        <v>10</v>
      </c>
      <c r="C422">
        <f t="shared" si="24"/>
        <v>1238</v>
      </c>
      <c r="D422">
        <f t="shared" si="25"/>
        <v>239.5</v>
      </c>
      <c r="J422" s="14"/>
      <c r="K422" s="2"/>
      <c r="M422" s="15">
        <v>66</v>
      </c>
      <c r="N422" s="2">
        <v>4</v>
      </c>
      <c r="O422">
        <f t="shared" si="26"/>
        <v>218</v>
      </c>
      <c r="P422">
        <f t="shared" si="27"/>
        <v>619</v>
      </c>
      <c r="W422" s="2">
        <v>7</v>
      </c>
    </row>
    <row r="423" spans="1:23" x14ac:dyDescent="0.25">
      <c r="A423" s="14">
        <v>10.9</v>
      </c>
      <c r="B423" s="2">
        <v>2.5</v>
      </c>
      <c r="C423">
        <f t="shared" si="24"/>
        <v>1238</v>
      </c>
      <c r="D423">
        <f t="shared" si="25"/>
        <v>772.5</v>
      </c>
      <c r="J423" s="14"/>
      <c r="K423" s="2"/>
      <c r="M423" s="15">
        <v>66</v>
      </c>
      <c r="N423" s="2">
        <v>4.5</v>
      </c>
      <c r="O423">
        <f t="shared" si="26"/>
        <v>218</v>
      </c>
      <c r="P423">
        <f t="shared" si="27"/>
        <v>613</v>
      </c>
      <c r="W423" s="2">
        <v>2</v>
      </c>
    </row>
    <row r="424" spans="1:23" x14ac:dyDescent="0.25">
      <c r="A424" s="14">
        <v>10.9</v>
      </c>
      <c r="B424" s="2">
        <v>3</v>
      </c>
      <c r="C424">
        <f t="shared" si="24"/>
        <v>1238</v>
      </c>
      <c r="D424">
        <f t="shared" si="25"/>
        <v>671.5</v>
      </c>
      <c r="J424" s="14"/>
      <c r="K424" s="2"/>
      <c r="M424" s="15">
        <v>66</v>
      </c>
      <c r="N424" s="2">
        <v>5</v>
      </c>
      <c r="O424">
        <f t="shared" si="26"/>
        <v>218</v>
      </c>
      <c r="P424">
        <f t="shared" si="27"/>
        <v>603.5</v>
      </c>
      <c r="W424" s="2">
        <v>1.75</v>
      </c>
    </row>
    <row r="425" spans="1:23" x14ac:dyDescent="0.25">
      <c r="A425" s="14">
        <v>10.9</v>
      </c>
      <c r="B425" s="2">
        <v>5</v>
      </c>
      <c r="C425">
        <f t="shared" si="24"/>
        <v>1238</v>
      </c>
      <c r="D425">
        <f t="shared" si="25"/>
        <v>450</v>
      </c>
      <c r="J425" s="14"/>
      <c r="K425" s="2"/>
      <c r="M425" s="15">
        <v>66</v>
      </c>
      <c r="N425" s="2">
        <v>5</v>
      </c>
      <c r="O425">
        <f t="shared" si="26"/>
        <v>218</v>
      </c>
      <c r="P425">
        <f t="shared" si="27"/>
        <v>603.5</v>
      </c>
      <c r="W425" s="2">
        <v>1.75</v>
      </c>
    </row>
    <row r="426" spans="1:23" x14ac:dyDescent="0.25">
      <c r="A426" s="14">
        <v>10.9</v>
      </c>
      <c r="B426" s="2">
        <v>2</v>
      </c>
      <c r="C426">
        <f t="shared" si="24"/>
        <v>1238</v>
      </c>
      <c r="D426">
        <f t="shared" si="25"/>
        <v>904.5</v>
      </c>
      <c r="J426" s="14"/>
      <c r="K426" s="2"/>
      <c r="M426" s="15">
        <v>66</v>
      </c>
      <c r="N426" s="2">
        <v>5</v>
      </c>
      <c r="O426">
        <f t="shared" si="26"/>
        <v>218</v>
      </c>
      <c r="P426">
        <f t="shared" si="27"/>
        <v>603.5</v>
      </c>
      <c r="W426" s="2">
        <v>1</v>
      </c>
    </row>
    <row r="427" spans="1:23" x14ac:dyDescent="0.25">
      <c r="A427" s="14">
        <v>10.9</v>
      </c>
      <c r="B427" s="2">
        <v>5</v>
      </c>
      <c r="C427">
        <f t="shared" si="24"/>
        <v>1238</v>
      </c>
      <c r="D427">
        <f t="shared" si="25"/>
        <v>450</v>
      </c>
      <c r="J427" s="14"/>
      <c r="K427" s="2"/>
      <c r="M427" s="15">
        <v>66</v>
      </c>
      <c r="N427" s="2">
        <v>5</v>
      </c>
      <c r="O427">
        <f t="shared" si="26"/>
        <v>218</v>
      </c>
      <c r="P427">
        <f t="shared" si="27"/>
        <v>603.5</v>
      </c>
      <c r="W427" s="2">
        <v>25</v>
      </c>
    </row>
    <row r="428" spans="1:23" x14ac:dyDescent="0.25">
      <c r="A428" s="14">
        <v>10.9</v>
      </c>
      <c r="B428" s="2">
        <v>5</v>
      </c>
      <c r="C428">
        <f t="shared" si="24"/>
        <v>1238</v>
      </c>
      <c r="D428">
        <f t="shared" si="25"/>
        <v>450</v>
      </c>
      <c r="J428" s="14"/>
      <c r="K428" s="2"/>
      <c r="M428" s="15">
        <v>66</v>
      </c>
      <c r="N428" s="2">
        <v>5</v>
      </c>
      <c r="O428">
        <f t="shared" si="26"/>
        <v>218</v>
      </c>
      <c r="P428">
        <f t="shared" si="27"/>
        <v>603.5</v>
      </c>
      <c r="W428" s="2">
        <v>3</v>
      </c>
    </row>
    <row r="429" spans="1:23" x14ac:dyDescent="0.25">
      <c r="A429" s="14">
        <v>10.9</v>
      </c>
      <c r="B429" s="2">
        <v>5</v>
      </c>
      <c r="C429">
        <f t="shared" si="24"/>
        <v>1238</v>
      </c>
      <c r="D429">
        <f t="shared" si="25"/>
        <v>450</v>
      </c>
      <c r="J429" s="14"/>
      <c r="K429" s="2"/>
      <c r="M429" s="15">
        <v>66</v>
      </c>
      <c r="N429" s="2">
        <v>5.5</v>
      </c>
      <c r="O429">
        <f t="shared" si="26"/>
        <v>218</v>
      </c>
      <c r="P429">
        <f t="shared" si="27"/>
        <v>594</v>
      </c>
      <c r="W429" s="2">
        <v>8</v>
      </c>
    </row>
    <row r="430" spans="1:23" x14ac:dyDescent="0.25">
      <c r="A430" s="14">
        <v>10.9</v>
      </c>
      <c r="B430" s="2">
        <v>5</v>
      </c>
      <c r="C430">
        <f t="shared" si="24"/>
        <v>1238</v>
      </c>
      <c r="D430">
        <f t="shared" si="25"/>
        <v>450</v>
      </c>
      <c r="J430" s="14"/>
      <c r="K430" s="2"/>
      <c r="M430" s="15">
        <v>66</v>
      </c>
      <c r="N430" s="2">
        <v>6</v>
      </c>
      <c r="O430">
        <f t="shared" si="26"/>
        <v>218</v>
      </c>
      <c r="P430">
        <f t="shared" si="27"/>
        <v>591</v>
      </c>
      <c r="W430" s="2">
        <v>3</v>
      </c>
    </row>
    <row r="431" spans="1:23" x14ac:dyDescent="0.25">
      <c r="A431" s="14">
        <v>10.9</v>
      </c>
      <c r="B431" s="2">
        <v>5</v>
      </c>
      <c r="C431">
        <f t="shared" si="24"/>
        <v>1238</v>
      </c>
      <c r="D431">
        <f t="shared" si="25"/>
        <v>450</v>
      </c>
      <c r="J431" s="14"/>
      <c r="K431" s="2"/>
      <c r="M431" s="15">
        <v>66</v>
      </c>
      <c r="N431" s="2">
        <v>7</v>
      </c>
      <c r="O431">
        <f t="shared" si="26"/>
        <v>218</v>
      </c>
      <c r="P431">
        <f t="shared" si="27"/>
        <v>587.5</v>
      </c>
      <c r="W431" s="2">
        <v>2</v>
      </c>
    </row>
    <row r="432" spans="1:23" x14ac:dyDescent="0.25">
      <c r="A432" s="14">
        <v>10.9</v>
      </c>
      <c r="B432" s="2">
        <v>2</v>
      </c>
      <c r="C432">
        <f t="shared" si="24"/>
        <v>1238</v>
      </c>
      <c r="D432">
        <f t="shared" si="25"/>
        <v>904.5</v>
      </c>
      <c r="J432" s="14"/>
      <c r="K432" s="2"/>
      <c r="M432" s="15">
        <v>66</v>
      </c>
      <c r="N432" s="2">
        <v>7</v>
      </c>
      <c r="O432">
        <f t="shared" si="26"/>
        <v>218</v>
      </c>
      <c r="P432">
        <f t="shared" si="27"/>
        <v>587.5</v>
      </c>
      <c r="W432" s="2">
        <v>2</v>
      </c>
    </row>
    <row r="433" spans="1:23" x14ac:dyDescent="0.25">
      <c r="A433" s="14">
        <v>10.9</v>
      </c>
      <c r="B433" s="2">
        <v>2</v>
      </c>
      <c r="C433">
        <f t="shared" si="24"/>
        <v>1238</v>
      </c>
      <c r="D433">
        <f t="shared" si="25"/>
        <v>904.5</v>
      </c>
      <c r="J433" s="14"/>
      <c r="K433" s="2"/>
      <c r="M433" s="15">
        <v>66</v>
      </c>
      <c r="N433" s="2">
        <v>8</v>
      </c>
      <c r="O433">
        <f t="shared" si="26"/>
        <v>218</v>
      </c>
      <c r="P433">
        <f t="shared" si="27"/>
        <v>584.5</v>
      </c>
      <c r="W433" s="2">
        <v>1</v>
      </c>
    </row>
    <row r="434" spans="1:23" x14ac:dyDescent="0.25">
      <c r="A434" s="14">
        <v>10.9</v>
      </c>
      <c r="B434" s="2">
        <v>7.5</v>
      </c>
      <c r="C434">
        <f t="shared" si="24"/>
        <v>1238</v>
      </c>
      <c r="D434">
        <f t="shared" si="25"/>
        <v>327</v>
      </c>
      <c r="J434" s="14"/>
      <c r="K434" s="2"/>
      <c r="M434" s="15">
        <v>66</v>
      </c>
      <c r="N434" s="2">
        <v>9</v>
      </c>
      <c r="O434">
        <f t="shared" si="26"/>
        <v>218</v>
      </c>
      <c r="P434">
        <f t="shared" si="27"/>
        <v>577</v>
      </c>
      <c r="W434" s="2">
        <v>2</v>
      </c>
    </row>
    <row r="435" spans="1:23" x14ac:dyDescent="0.25">
      <c r="A435" s="14">
        <v>10.9</v>
      </c>
      <c r="B435" s="2">
        <v>2.5</v>
      </c>
      <c r="C435">
        <f t="shared" si="24"/>
        <v>1238</v>
      </c>
      <c r="D435">
        <f t="shared" si="25"/>
        <v>772.5</v>
      </c>
      <c r="J435" s="14"/>
      <c r="K435" s="2"/>
      <c r="M435" s="15">
        <v>66</v>
      </c>
      <c r="N435" s="2">
        <v>9</v>
      </c>
      <c r="O435">
        <f t="shared" si="26"/>
        <v>218</v>
      </c>
      <c r="P435">
        <f t="shared" si="27"/>
        <v>577</v>
      </c>
      <c r="W435" s="2">
        <v>15</v>
      </c>
    </row>
    <row r="436" spans="1:23" x14ac:dyDescent="0.25">
      <c r="A436" s="14">
        <v>10.9</v>
      </c>
      <c r="B436" s="2">
        <v>7.5</v>
      </c>
      <c r="C436">
        <f t="shared" si="24"/>
        <v>1238</v>
      </c>
      <c r="D436">
        <f t="shared" si="25"/>
        <v>327</v>
      </c>
      <c r="J436" s="14"/>
      <c r="K436" s="2"/>
      <c r="M436" s="15">
        <v>66</v>
      </c>
      <c r="N436" s="2">
        <v>9</v>
      </c>
      <c r="O436">
        <f t="shared" si="26"/>
        <v>218</v>
      </c>
      <c r="P436">
        <f t="shared" si="27"/>
        <v>577</v>
      </c>
      <c r="W436" s="2">
        <v>15</v>
      </c>
    </row>
    <row r="437" spans="1:23" x14ac:dyDescent="0.25">
      <c r="A437" s="14">
        <v>10.9</v>
      </c>
      <c r="B437" s="2">
        <v>5</v>
      </c>
      <c r="C437">
        <f t="shared" si="24"/>
        <v>1238</v>
      </c>
      <c r="D437">
        <f t="shared" si="25"/>
        <v>450</v>
      </c>
      <c r="J437" s="14"/>
      <c r="K437" s="2"/>
      <c r="M437" s="15">
        <v>66</v>
      </c>
      <c r="N437" s="2">
        <v>9</v>
      </c>
      <c r="O437">
        <f t="shared" si="26"/>
        <v>218</v>
      </c>
      <c r="P437">
        <f t="shared" si="27"/>
        <v>577</v>
      </c>
      <c r="W437" s="2">
        <v>3</v>
      </c>
    </row>
    <row r="438" spans="1:23" x14ac:dyDescent="0.25">
      <c r="A438" s="14">
        <v>10.9</v>
      </c>
      <c r="B438" s="2">
        <v>10</v>
      </c>
      <c r="C438">
        <f t="shared" si="24"/>
        <v>1238</v>
      </c>
      <c r="D438">
        <f t="shared" si="25"/>
        <v>239.5</v>
      </c>
      <c r="J438" s="14"/>
      <c r="K438" s="2"/>
      <c r="M438" s="15">
        <v>66</v>
      </c>
      <c r="N438" s="2">
        <v>9</v>
      </c>
      <c r="O438">
        <f t="shared" si="26"/>
        <v>218</v>
      </c>
      <c r="P438">
        <f t="shared" si="27"/>
        <v>577</v>
      </c>
      <c r="W438" s="2">
        <v>7</v>
      </c>
    </row>
    <row r="439" spans="1:23" x14ac:dyDescent="0.25">
      <c r="A439" s="14">
        <v>10.9</v>
      </c>
      <c r="B439" s="2">
        <v>12</v>
      </c>
      <c r="C439">
        <f t="shared" si="24"/>
        <v>1238</v>
      </c>
      <c r="D439">
        <f t="shared" si="25"/>
        <v>192</v>
      </c>
      <c r="J439" s="14"/>
      <c r="K439" s="2"/>
      <c r="M439" s="15">
        <v>66</v>
      </c>
      <c r="N439" s="2">
        <v>9</v>
      </c>
      <c r="O439">
        <f t="shared" si="26"/>
        <v>218</v>
      </c>
      <c r="P439">
        <f t="shared" si="27"/>
        <v>577</v>
      </c>
      <c r="W439" s="2">
        <v>3</v>
      </c>
    </row>
    <row r="440" spans="1:23" x14ac:dyDescent="0.25">
      <c r="A440" s="14">
        <v>10.9</v>
      </c>
      <c r="B440" s="2">
        <v>5</v>
      </c>
      <c r="C440">
        <f t="shared" si="24"/>
        <v>1238</v>
      </c>
      <c r="D440">
        <f t="shared" si="25"/>
        <v>450</v>
      </c>
      <c r="J440" s="14"/>
      <c r="K440" s="2"/>
      <c r="M440" s="15">
        <v>66</v>
      </c>
      <c r="N440" s="2">
        <v>10</v>
      </c>
      <c r="O440">
        <f t="shared" si="26"/>
        <v>218</v>
      </c>
      <c r="P440">
        <f t="shared" si="27"/>
        <v>564.5</v>
      </c>
      <c r="W440" s="2">
        <v>3</v>
      </c>
    </row>
    <row r="441" spans="1:23" x14ac:dyDescent="0.25">
      <c r="A441" s="14">
        <v>10.9</v>
      </c>
      <c r="B441" s="2">
        <v>0.5</v>
      </c>
      <c r="C441">
        <f t="shared" si="24"/>
        <v>1238</v>
      </c>
      <c r="D441">
        <f t="shared" si="25"/>
        <v>1494</v>
      </c>
      <c r="J441" s="14"/>
      <c r="K441" s="2"/>
      <c r="M441" s="15">
        <v>66</v>
      </c>
      <c r="N441" s="2">
        <v>10.5</v>
      </c>
      <c r="O441">
        <f t="shared" si="26"/>
        <v>218</v>
      </c>
      <c r="P441">
        <f t="shared" si="27"/>
        <v>558</v>
      </c>
      <c r="W441" s="2">
        <v>5</v>
      </c>
    </row>
    <row r="442" spans="1:23" x14ac:dyDescent="0.25">
      <c r="A442" s="14">
        <v>10.9</v>
      </c>
      <c r="B442" s="2">
        <v>1.5</v>
      </c>
      <c r="C442">
        <f t="shared" si="24"/>
        <v>1238</v>
      </c>
      <c r="D442">
        <f t="shared" si="25"/>
        <v>1076.5</v>
      </c>
      <c r="J442" s="14"/>
      <c r="K442" s="2"/>
      <c r="M442" s="15">
        <v>66</v>
      </c>
      <c r="N442" s="2">
        <v>11</v>
      </c>
      <c r="O442">
        <f t="shared" si="26"/>
        <v>218</v>
      </c>
      <c r="P442">
        <f t="shared" si="27"/>
        <v>556</v>
      </c>
      <c r="W442" s="2">
        <v>2</v>
      </c>
    </row>
    <row r="443" spans="1:23" x14ac:dyDescent="0.25">
      <c r="A443" s="14">
        <v>10.9</v>
      </c>
      <c r="B443" s="2">
        <v>5</v>
      </c>
      <c r="C443">
        <f t="shared" si="24"/>
        <v>1238</v>
      </c>
      <c r="D443">
        <f t="shared" si="25"/>
        <v>450</v>
      </c>
      <c r="J443" s="14"/>
      <c r="K443" s="2"/>
      <c r="M443" s="15">
        <v>66</v>
      </c>
      <c r="N443" s="2">
        <v>11</v>
      </c>
      <c r="O443">
        <f t="shared" si="26"/>
        <v>218</v>
      </c>
      <c r="P443">
        <f t="shared" si="27"/>
        <v>556</v>
      </c>
      <c r="W443" s="2">
        <v>5</v>
      </c>
    </row>
    <row r="444" spans="1:23" x14ac:dyDescent="0.25">
      <c r="A444" s="14">
        <v>10.9</v>
      </c>
      <c r="B444" s="2">
        <v>15</v>
      </c>
      <c r="C444">
        <f t="shared" si="24"/>
        <v>1238</v>
      </c>
      <c r="D444">
        <f t="shared" si="25"/>
        <v>127.5</v>
      </c>
      <c r="J444" s="14"/>
      <c r="K444" s="2"/>
      <c r="M444" s="15">
        <v>66</v>
      </c>
      <c r="N444" s="2">
        <v>12</v>
      </c>
      <c r="O444">
        <f t="shared" si="26"/>
        <v>218</v>
      </c>
      <c r="P444">
        <f t="shared" si="27"/>
        <v>548</v>
      </c>
      <c r="W444" s="2">
        <v>1.5</v>
      </c>
    </row>
    <row r="445" spans="1:23" x14ac:dyDescent="0.25">
      <c r="A445" s="14">
        <v>10.9</v>
      </c>
      <c r="B445" s="2">
        <v>1</v>
      </c>
      <c r="C445">
        <f t="shared" si="24"/>
        <v>1238</v>
      </c>
      <c r="D445">
        <f t="shared" si="25"/>
        <v>1261.5</v>
      </c>
      <c r="J445" s="14"/>
      <c r="K445" s="2"/>
      <c r="M445" s="15">
        <v>66</v>
      </c>
      <c r="N445" s="2">
        <v>12</v>
      </c>
      <c r="O445">
        <f t="shared" si="26"/>
        <v>218</v>
      </c>
      <c r="P445">
        <f t="shared" si="27"/>
        <v>548</v>
      </c>
      <c r="W445" s="2">
        <v>7.5</v>
      </c>
    </row>
    <row r="446" spans="1:23" x14ac:dyDescent="0.25">
      <c r="A446" s="14">
        <v>10.9</v>
      </c>
      <c r="B446" s="2">
        <v>4</v>
      </c>
      <c r="C446">
        <f t="shared" si="24"/>
        <v>1238</v>
      </c>
      <c r="D446">
        <f t="shared" si="25"/>
        <v>544.5</v>
      </c>
      <c r="J446" s="14"/>
      <c r="K446" s="2"/>
      <c r="M446" s="15">
        <v>66</v>
      </c>
      <c r="N446" s="2">
        <v>12</v>
      </c>
      <c r="O446">
        <f t="shared" si="26"/>
        <v>218</v>
      </c>
      <c r="P446">
        <f t="shared" si="27"/>
        <v>548</v>
      </c>
      <c r="W446" s="2">
        <v>7.5</v>
      </c>
    </row>
    <row r="447" spans="1:23" x14ac:dyDescent="0.25">
      <c r="A447" s="14">
        <v>10.9</v>
      </c>
      <c r="B447" s="2">
        <v>3</v>
      </c>
      <c r="C447">
        <f t="shared" si="24"/>
        <v>1238</v>
      </c>
      <c r="D447">
        <f t="shared" si="25"/>
        <v>671.5</v>
      </c>
      <c r="J447" s="14"/>
      <c r="K447" s="2"/>
      <c r="M447" s="15">
        <v>66</v>
      </c>
      <c r="N447" s="2">
        <v>12</v>
      </c>
      <c r="O447">
        <f t="shared" si="26"/>
        <v>218</v>
      </c>
      <c r="P447">
        <f t="shared" si="27"/>
        <v>548</v>
      </c>
      <c r="W447" s="2">
        <v>12.5</v>
      </c>
    </row>
    <row r="448" spans="1:23" x14ac:dyDescent="0.25">
      <c r="A448" s="14">
        <v>10.9</v>
      </c>
      <c r="B448" s="2">
        <v>2</v>
      </c>
      <c r="C448">
        <f t="shared" si="24"/>
        <v>1238</v>
      </c>
      <c r="D448">
        <f t="shared" si="25"/>
        <v>904.5</v>
      </c>
      <c r="J448" s="14"/>
      <c r="K448" s="2"/>
      <c r="M448" s="15">
        <v>66</v>
      </c>
      <c r="N448" s="2">
        <v>12</v>
      </c>
      <c r="O448">
        <f t="shared" si="26"/>
        <v>218</v>
      </c>
      <c r="P448">
        <f t="shared" si="27"/>
        <v>548</v>
      </c>
      <c r="W448" s="2">
        <v>15</v>
      </c>
    </row>
    <row r="449" spans="1:23" x14ac:dyDescent="0.25">
      <c r="A449" s="14">
        <v>10.9</v>
      </c>
      <c r="B449" s="2">
        <v>2</v>
      </c>
      <c r="C449">
        <f t="shared" si="24"/>
        <v>1238</v>
      </c>
      <c r="D449">
        <f t="shared" si="25"/>
        <v>904.5</v>
      </c>
      <c r="J449" s="14"/>
      <c r="K449" s="2"/>
      <c r="M449" s="15">
        <v>66</v>
      </c>
      <c r="N449" s="2">
        <v>12</v>
      </c>
      <c r="O449">
        <f t="shared" si="26"/>
        <v>218</v>
      </c>
      <c r="P449">
        <f t="shared" si="27"/>
        <v>548</v>
      </c>
      <c r="W449" s="2">
        <v>15</v>
      </c>
    </row>
    <row r="450" spans="1:23" x14ac:dyDescent="0.25">
      <c r="A450" s="14">
        <v>10.9</v>
      </c>
      <c r="B450" s="2">
        <v>3</v>
      </c>
      <c r="C450">
        <f t="shared" si="24"/>
        <v>1238</v>
      </c>
      <c r="D450">
        <f t="shared" si="25"/>
        <v>671.5</v>
      </c>
      <c r="J450" s="14"/>
      <c r="K450" s="2"/>
      <c r="M450" s="15">
        <v>66</v>
      </c>
      <c r="N450" s="2">
        <v>13</v>
      </c>
      <c r="O450">
        <f t="shared" si="26"/>
        <v>218</v>
      </c>
      <c r="P450">
        <f t="shared" si="27"/>
        <v>540.5</v>
      </c>
      <c r="W450" s="2">
        <v>20</v>
      </c>
    </row>
    <row r="451" spans="1:23" x14ac:dyDescent="0.25">
      <c r="A451" s="14">
        <v>10.9</v>
      </c>
      <c r="B451" s="2">
        <v>10</v>
      </c>
      <c r="C451">
        <f t="shared" ref="C451:C514" si="28">_xlfn.RANK.AVG(A451,$A$2:$A$1665,0)</f>
        <v>1238</v>
      </c>
      <c r="D451">
        <f t="shared" ref="D451:D514" si="29">_xlfn.RANK.AVG(B451,$B$2:$B$1665,0)</f>
        <v>239.5</v>
      </c>
      <c r="J451" s="14"/>
      <c r="K451" s="2"/>
      <c r="M451" s="15">
        <v>66</v>
      </c>
      <c r="N451" s="2">
        <v>40</v>
      </c>
      <c r="O451">
        <f t="shared" ref="O451:O514" si="30">_xlfn.RANK.AVG(M451,$M$2:$M$652,0)</f>
        <v>218</v>
      </c>
      <c r="P451">
        <f t="shared" ref="P451:P514" si="31">_xlfn.RANK.AVG(N451,$N$2:$N$652,0)</f>
        <v>434</v>
      </c>
      <c r="W451" s="2">
        <v>4</v>
      </c>
    </row>
    <row r="452" spans="1:23" x14ac:dyDescent="0.25">
      <c r="A452" s="14">
        <v>10.9</v>
      </c>
      <c r="B452" s="2">
        <v>1</v>
      </c>
      <c r="C452">
        <f t="shared" si="28"/>
        <v>1238</v>
      </c>
      <c r="D452">
        <f t="shared" si="29"/>
        <v>1261.5</v>
      </c>
      <c r="J452" s="14"/>
      <c r="K452" s="2"/>
      <c r="M452" s="15">
        <v>66</v>
      </c>
      <c r="N452" s="2">
        <v>40</v>
      </c>
      <c r="O452">
        <f t="shared" si="30"/>
        <v>218</v>
      </c>
      <c r="P452">
        <f t="shared" si="31"/>
        <v>434</v>
      </c>
      <c r="W452" s="2">
        <v>20</v>
      </c>
    </row>
    <row r="453" spans="1:23" x14ac:dyDescent="0.25">
      <c r="A453" s="14">
        <v>11</v>
      </c>
      <c r="B453" s="2">
        <v>15</v>
      </c>
      <c r="C453">
        <f t="shared" si="28"/>
        <v>1200</v>
      </c>
      <c r="D453">
        <f t="shared" si="29"/>
        <v>127.5</v>
      </c>
      <c r="J453" s="14"/>
      <c r="K453" s="2"/>
      <c r="M453" s="15">
        <v>66</v>
      </c>
      <c r="N453" s="2">
        <v>40</v>
      </c>
      <c r="O453">
        <f t="shared" si="30"/>
        <v>218</v>
      </c>
      <c r="P453">
        <f t="shared" si="31"/>
        <v>434</v>
      </c>
      <c r="W453" s="2">
        <v>4</v>
      </c>
    </row>
    <row r="454" spans="1:23" x14ac:dyDescent="0.25">
      <c r="A454" s="14">
        <v>11</v>
      </c>
      <c r="B454" s="2">
        <v>15</v>
      </c>
      <c r="C454">
        <f t="shared" si="28"/>
        <v>1200</v>
      </c>
      <c r="D454">
        <f t="shared" si="29"/>
        <v>127.5</v>
      </c>
      <c r="J454" s="14"/>
      <c r="K454" s="2"/>
      <c r="M454" s="15">
        <v>66</v>
      </c>
      <c r="N454" s="2">
        <v>50</v>
      </c>
      <c r="O454">
        <f t="shared" si="30"/>
        <v>218</v>
      </c>
      <c r="P454">
        <f t="shared" si="31"/>
        <v>395</v>
      </c>
      <c r="W454" s="2">
        <v>22</v>
      </c>
    </row>
    <row r="455" spans="1:23" x14ac:dyDescent="0.25">
      <c r="A455" s="14">
        <v>11</v>
      </c>
      <c r="B455" s="2">
        <v>6</v>
      </c>
      <c r="C455">
        <f t="shared" si="28"/>
        <v>1200</v>
      </c>
      <c r="D455">
        <f t="shared" si="29"/>
        <v>384.5</v>
      </c>
      <c r="J455" s="14"/>
      <c r="K455" s="2"/>
      <c r="M455" s="15">
        <v>66</v>
      </c>
      <c r="N455" s="2">
        <v>60</v>
      </c>
      <c r="O455">
        <f t="shared" si="30"/>
        <v>218</v>
      </c>
      <c r="P455">
        <f t="shared" si="31"/>
        <v>360</v>
      </c>
      <c r="W455" s="2">
        <v>26</v>
      </c>
    </row>
    <row r="456" spans="1:23" x14ac:dyDescent="0.25">
      <c r="A456" s="14">
        <v>11</v>
      </c>
      <c r="B456" s="2">
        <v>7</v>
      </c>
      <c r="C456">
        <f t="shared" si="28"/>
        <v>1200</v>
      </c>
      <c r="D456">
        <f t="shared" si="29"/>
        <v>354.5</v>
      </c>
      <c r="J456" s="14"/>
      <c r="K456" s="2"/>
      <c r="M456" s="15">
        <v>66</v>
      </c>
      <c r="N456" s="2">
        <v>80</v>
      </c>
      <c r="O456">
        <f t="shared" si="30"/>
        <v>218</v>
      </c>
      <c r="P456">
        <f t="shared" si="31"/>
        <v>303</v>
      </c>
      <c r="W456" s="2">
        <v>29</v>
      </c>
    </row>
    <row r="457" spans="1:23" x14ac:dyDescent="0.25">
      <c r="A457" s="14">
        <v>11</v>
      </c>
      <c r="B457" s="2">
        <v>2.5</v>
      </c>
      <c r="C457">
        <f t="shared" si="28"/>
        <v>1200</v>
      </c>
      <c r="D457">
        <f t="shared" si="29"/>
        <v>772.5</v>
      </c>
      <c r="J457" s="14"/>
      <c r="K457" s="2"/>
      <c r="M457" s="15">
        <v>66</v>
      </c>
      <c r="N457" s="2">
        <v>90</v>
      </c>
      <c r="O457">
        <f t="shared" si="30"/>
        <v>218</v>
      </c>
      <c r="P457">
        <f t="shared" si="31"/>
        <v>280</v>
      </c>
      <c r="W457" s="2">
        <v>30</v>
      </c>
    </row>
    <row r="458" spans="1:23" x14ac:dyDescent="0.25">
      <c r="A458" s="14">
        <v>11</v>
      </c>
      <c r="B458" s="2">
        <v>12</v>
      </c>
      <c r="C458">
        <f t="shared" si="28"/>
        <v>1200</v>
      </c>
      <c r="D458">
        <f t="shared" si="29"/>
        <v>192</v>
      </c>
      <c r="J458" s="14"/>
      <c r="K458" s="2"/>
      <c r="M458" s="15">
        <v>66</v>
      </c>
      <c r="N458" s="2">
        <v>120</v>
      </c>
      <c r="O458">
        <f t="shared" si="30"/>
        <v>218</v>
      </c>
      <c r="P458">
        <f t="shared" si="31"/>
        <v>212</v>
      </c>
      <c r="W458" s="2">
        <v>11</v>
      </c>
    </row>
    <row r="459" spans="1:23" x14ac:dyDescent="0.25">
      <c r="A459" s="14">
        <v>11</v>
      </c>
      <c r="B459" s="2">
        <v>3</v>
      </c>
      <c r="C459">
        <f t="shared" si="28"/>
        <v>1200</v>
      </c>
      <c r="D459">
        <f t="shared" si="29"/>
        <v>671.5</v>
      </c>
      <c r="J459" s="14"/>
      <c r="K459" s="2"/>
      <c r="M459" s="14">
        <v>100</v>
      </c>
      <c r="N459" s="2">
        <v>12.5</v>
      </c>
      <c r="O459">
        <f t="shared" si="30"/>
        <v>186.5</v>
      </c>
      <c r="P459">
        <f t="shared" si="31"/>
        <v>542</v>
      </c>
      <c r="W459" s="2">
        <v>6</v>
      </c>
    </row>
    <row r="460" spans="1:23" x14ac:dyDescent="0.25">
      <c r="A460" s="14">
        <v>11</v>
      </c>
      <c r="B460" s="2">
        <v>9</v>
      </c>
      <c r="C460">
        <f t="shared" si="28"/>
        <v>1200</v>
      </c>
      <c r="D460">
        <f t="shared" si="29"/>
        <v>279</v>
      </c>
      <c r="J460" s="14"/>
      <c r="K460" s="2"/>
      <c r="M460" s="14">
        <v>100</v>
      </c>
      <c r="N460" s="2">
        <v>18</v>
      </c>
      <c r="O460">
        <f t="shared" si="30"/>
        <v>186.5</v>
      </c>
      <c r="P460">
        <f t="shared" si="31"/>
        <v>517.5</v>
      </c>
      <c r="W460" s="2">
        <v>8</v>
      </c>
    </row>
    <row r="461" spans="1:23" x14ac:dyDescent="0.25">
      <c r="A461" s="14">
        <v>11</v>
      </c>
      <c r="B461" s="2">
        <v>1</v>
      </c>
      <c r="C461">
        <f t="shared" si="28"/>
        <v>1200</v>
      </c>
      <c r="D461">
        <f t="shared" si="29"/>
        <v>1261.5</v>
      </c>
      <c r="J461" s="14"/>
      <c r="K461" s="2"/>
      <c r="M461" s="14">
        <v>100</v>
      </c>
      <c r="N461" s="2">
        <v>19</v>
      </c>
      <c r="O461">
        <f t="shared" si="30"/>
        <v>186.5</v>
      </c>
      <c r="P461">
        <f t="shared" si="31"/>
        <v>516</v>
      </c>
      <c r="W461" s="2">
        <v>10</v>
      </c>
    </row>
    <row r="462" spans="1:23" x14ac:dyDescent="0.25">
      <c r="A462" s="14">
        <v>11</v>
      </c>
      <c r="B462" s="2">
        <v>16</v>
      </c>
      <c r="C462">
        <f t="shared" si="28"/>
        <v>1200</v>
      </c>
      <c r="D462">
        <f t="shared" si="29"/>
        <v>105</v>
      </c>
      <c r="J462" s="14"/>
      <c r="K462" s="2"/>
      <c r="M462" s="14">
        <v>100</v>
      </c>
      <c r="N462" s="2">
        <v>23</v>
      </c>
      <c r="O462">
        <f t="shared" si="30"/>
        <v>186.5</v>
      </c>
      <c r="P462">
        <f t="shared" si="31"/>
        <v>503.5</v>
      </c>
      <c r="W462" s="2">
        <v>12</v>
      </c>
    </row>
    <row r="463" spans="1:23" x14ac:dyDescent="0.25">
      <c r="A463" s="14">
        <v>11</v>
      </c>
      <c r="B463" s="2">
        <v>4</v>
      </c>
      <c r="C463">
        <f t="shared" si="28"/>
        <v>1200</v>
      </c>
      <c r="D463">
        <f t="shared" si="29"/>
        <v>544.5</v>
      </c>
      <c r="J463" s="14"/>
      <c r="K463" s="2"/>
      <c r="M463" s="14">
        <v>100</v>
      </c>
      <c r="N463" s="2">
        <v>25</v>
      </c>
      <c r="O463">
        <f t="shared" si="30"/>
        <v>186.5</v>
      </c>
      <c r="P463">
        <f t="shared" si="31"/>
        <v>497</v>
      </c>
      <c r="W463" s="2">
        <v>20</v>
      </c>
    </row>
    <row r="464" spans="1:23" x14ac:dyDescent="0.25">
      <c r="A464" s="14">
        <v>11</v>
      </c>
      <c r="B464" s="2">
        <v>9</v>
      </c>
      <c r="C464">
        <f t="shared" si="28"/>
        <v>1200</v>
      </c>
      <c r="D464">
        <f t="shared" si="29"/>
        <v>279</v>
      </c>
      <c r="J464" s="14"/>
      <c r="K464" s="2"/>
      <c r="M464" s="14">
        <v>100</v>
      </c>
      <c r="N464" s="2">
        <v>29</v>
      </c>
      <c r="O464">
        <f t="shared" si="30"/>
        <v>186.5</v>
      </c>
      <c r="P464">
        <f t="shared" si="31"/>
        <v>476</v>
      </c>
      <c r="W464" s="2">
        <v>5</v>
      </c>
    </row>
    <row r="465" spans="1:23" x14ac:dyDescent="0.25">
      <c r="A465" s="14">
        <v>11</v>
      </c>
      <c r="B465" s="2">
        <v>5</v>
      </c>
      <c r="C465">
        <f t="shared" si="28"/>
        <v>1200</v>
      </c>
      <c r="D465">
        <f t="shared" si="29"/>
        <v>450</v>
      </c>
      <c r="J465" s="14"/>
      <c r="K465" s="2"/>
      <c r="M465" s="14">
        <v>100</v>
      </c>
      <c r="N465" s="2">
        <v>33</v>
      </c>
      <c r="O465">
        <f t="shared" si="30"/>
        <v>186.5</v>
      </c>
      <c r="P465">
        <f t="shared" si="31"/>
        <v>460</v>
      </c>
      <c r="W465" s="2">
        <v>12</v>
      </c>
    </row>
    <row r="466" spans="1:23" x14ac:dyDescent="0.25">
      <c r="A466" s="14">
        <v>11</v>
      </c>
      <c r="B466" s="2">
        <v>6.5</v>
      </c>
      <c r="C466">
        <f t="shared" si="28"/>
        <v>1200</v>
      </c>
      <c r="D466">
        <f t="shared" si="29"/>
        <v>369</v>
      </c>
      <c r="J466" s="14"/>
      <c r="K466" s="2"/>
      <c r="M466" s="14">
        <v>100</v>
      </c>
      <c r="N466" s="2">
        <v>42</v>
      </c>
      <c r="O466">
        <f t="shared" si="30"/>
        <v>186.5</v>
      </c>
      <c r="P466">
        <f t="shared" si="31"/>
        <v>417.5</v>
      </c>
      <c r="W466" s="2">
        <v>7.5</v>
      </c>
    </row>
    <row r="467" spans="1:23" x14ac:dyDescent="0.25">
      <c r="A467" s="14">
        <v>11</v>
      </c>
      <c r="B467" s="2">
        <v>7</v>
      </c>
      <c r="C467">
        <f t="shared" si="28"/>
        <v>1200</v>
      </c>
      <c r="D467">
        <f t="shared" si="29"/>
        <v>354.5</v>
      </c>
      <c r="J467" s="14"/>
      <c r="K467" s="2"/>
      <c r="M467" s="14">
        <v>100</v>
      </c>
      <c r="N467" s="2">
        <v>42</v>
      </c>
      <c r="O467">
        <f t="shared" si="30"/>
        <v>186.5</v>
      </c>
      <c r="P467">
        <f t="shared" si="31"/>
        <v>417.5</v>
      </c>
      <c r="W467" s="2">
        <v>7.5</v>
      </c>
    </row>
    <row r="468" spans="1:23" x14ac:dyDescent="0.25">
      <c r="A468" s="14">
        <v>11</v>
      </c>
      <c r="B468" s="2">
        <v>3</v>
      </c>
      <c r="C468">
        <f t="shared" si="28"/>
        <v>1200</v>
      </c>
      <c r="D468">
        <f t="shared" si="29"/>
        <v>671.5</v>
      </c>
      <c r="J468" s="14"/>
      <c r="K468" s="2"/>
      <c r="M468" s="14">
        <v>100</v>
      </c>
      <c r="N468" s="2">
        <v>42</v>
      </c>
      <c r="O468">
        <f t="shared" si="30"/>
        <v>186.5</v>
      </c>
      <c r="P468">
        <f t="shared" si="31"/>
        <v>417.5</v>
      </c>
      <c r="W468" s="2">
        <v>12</v>
      </c>
    </row>
    <row r="469" spans="1:23" x14ac:dyDescent="0.25">
      <c r="A469" s="14">
        <v>11</v>
      </c>
      <c r="B469" s="2">
        <v>9</v>
      </c>
      <c r="C469">
        <f t="shared" si="28"/>
        <v>1200</v>
      </c>
      <c r="D469">
        <f t="shared" si="29"/>
        <v>279</v>
      </c>
      <c r="J469" s="14"/>
      <c r="K469" s="2"/>
      <c r="M469" s="14">
        <v>100</v>
      </c>
      <c r="N469" s="2">
        <v>42</v>
      </c>
      <c r="O469">
        <f t="shared" si="30"/>
        <v>186.5</v>
      </c>
      <c r="P469">
        <f t="shared" si="31"/>
        <v>417.5</v>
      </c>
      <c r="W469" s="2">
        <v>12</v>
      </c>
    </row>
    <row r="470" spans="1:23" x14ac:dyDescent="0.25">
      <c r="A470" s="14">
        <v>11</v>
      </c>
      <c r="B470" s="2">
        <v>3</v>
      </c>
      <c r="C470">
        <f t="shared" si="28"/>
        <v>1200</v>
      </c>
      <c r="D470">
        <f t="shared" si="29"/>
        <v>671.5</v>
      </c>
      <c r="J470" s="14"/>
      <c r="K470" s="2"/>
      <c r="M470" s="14">
        <v>100</v>
      </c>
      <c r="N470" s="2">
        <v>42</v>
      </c>
      <c r="O470">
        <f t="shared" si="30"/>
        <v>186.5</v>
      </c>
      <c r="P470">
        <f t="shared" si="31"/>
        <v>417.5</v>
      </c>
      <c r="W470" s="2">
        <v>7.5</v>
      </c>
    </row>
    <row r="471" spans="1:23" x14ac:dyDescent="0.25">
      <c r="A471" s="14">
        <v>11</v>
      </c>
      <c r="B471" s="2">
        <v>2.5</v>
      </c>
      <c r="C471">
        <f t="shared" si="28"/>
        <v>1200</v>
      </c>
      <c r="D471">
        <f t="shared" si="29"/>
        <v>772.5</v>
      </c>
      <c r="J471" s="14"/>
      <c r="K471" s="2"/>
      <c r="M471" s="14">
        <v>100</v>
      </c>
      <c r="N471" s="2">
        <v>42</v>
      </c>
      <c r="O471">
        <f t="shared" si="30"/>
        <v>186.5</v>
      </c>
      <c r="P471">
        <f t="shared" si="31"/>
        <v>417.5</v>
      </c>
      <c r="W471" s="2">
        <v>3.75</v>
      </c>
    </row>
    <row r="472" spans="1:23" x14ac:dyDescent="0.25">
      <c r="A472" s="14">
        <v>11</v>
      </c>
      <c r="B472" s="2">
        <v>5</v>
      </c>
      <c r="C472">
        <f t="shared" si="28"/>
        <v>1200</v>
      </c>
      <c r="D472">
        <f t="shared" si="29"/>
        <v>450</v>
      </c>
      <c r="J472" s="14"/>
      <c r="K472" s="2"/>
      <c r="M472" s="14">
        <v>100</v>
      </c>
      <c r="N472" s="2">
        <v>60</v>
      </c>
      <c r="O472">
        <f t="shared" si="30"/>
        <v>186.5</v>
      </c>
      <c r="P472">
        <f t="shared" si="31"/>
        <v>360</v>
      </c>
      <c r="W472" s="2">
        <v>3.75</v>
      </c>
    </row>
    <row r="473" spans="1:23" x14ac:dyDescent="0.25">
      <c r="A473" s="14">
        <v>11</v>
      </c>
      <c r="B473" s="2">
        <v>7</v>
      </c>
      <c r="C473">
        <f t="shared" si="28"/>
        <v>1200</v>
      </c>
      <c r="D473">
        <f t="shared" si="29"/>
        <v>354.5</v>
      </c>
      <c r="J473" s="14"/>
      <c r="K473" s="2"/>
      <c r="M473" s="14">
        <v>100</v>
      </c>
      <c r="N473" s="2">
        <v>60</v>
      </c>
      <c r="O473">
        <f t="shared" si="30"/>
        <v>186.5</v>
      </c>
      <c r="P473">
        <f t="shared" si="31"/>
        <v>360</v>
      </c>
      <c r="W473" s="2">
        <v>3.75</v>
      </c>
    </row>
    <row r="474" spans="1:23" x14ac:dyDescent="0.25">
      <c r="A474" s="14">
        <v>11</v>
      </c>
      <c r="B474" s="2">
        <v>2</v>
      </c>
      <c r="C474">
        <f t="shared" si="28"/>
        <v>1200</v>
      </c>
      <c r="D474">
        <f t="shared" si="29"/>
        <v>904.5</v>
      </c>
      <c r="J474" s="14"/>
      <c r="K474" s="2"/>
      <c r="M474" s="14">
        <v>100</v>
      </c>
      <c r="N474" s="2">
        <v>60</v>
      </c>
      <c r="O474">
        <f t="shared" si="30"/>
        <v>186.5</v>
      </c>
      <c r="P474">
        <f t="shared" si="31"/>
        <v>360</v>
      </c>
      <c r="W474" s="2">
        <v>8.75</v>
      </c>
    </row>
    <row r="475" spans="1:23" x14ac:dyDescent="0.25">
      <c r="A475" s="14">
        <v>11</v>
      </c>
      <c r="B475" s="2">
        <v>3</v>
      </c>
      <c r="C475">
        <f t="shared" si="28"/>
        <v>1200</v>
      </c>
      <c r="D475">
        <f t="shared" si="29"/>
        <v>671.5</v>
      </c>
      <c r="J475" s="14"/>
      <c r="K475" s="2"/>
      <c r="M475" s="14">
        <v>168</v>
      </c>
      <c r="N475" s="2">
        <v>10</v>
      </c>
      <c r="O475">
        <f t="shared" si="30"/>
        <v>89.5</v>
      </c>
      <c r="P475">
        <f t="shared" si="31"/>
        <v>564.5</v>
      </c>
      <c r="W475" s="2">
        <v>14</v>
      </c>
    </row>
    <row r="476" spans="1:23" x14ac:dyDescent="0.25">
      <c r="A476" s="14">
        <v>11</v>
      </c>
      <c r="B476" s="2">
        <v>4</v>
      </c>
      <c r="C476">
        <f t="shared" si="28"/>
        <v>1200</v>
      </c>
      <c r="D476">
        <f t="shared" si="29"/>
        <v>544.5</v>
      </c>
      <c r="J476" s="14"/>
      <c r="K476" s="2"/>
      <c r="M476" s="14">
        <v>168</v>
      </c>
      <c r="N476" s="2">
        <v>10</v>
      </c>
      <c r="O476">
        <f t="shared" si="30"/>
        <v>89.5</v>
      </c>
      <c r="P476">
        <f t="shared" si="31"/>
        <v>564.5</v>
      </c>
      <c r="W476" s="2">
        <v>14.75</v>
      </c>
    </row>
    <row r="477" spans="1:23" x14ac:dyDescent="0.25">
      <c r="A477" s="14">
        <v>11</v>
      </c>
      <c r="B477" s="2">
        <v>2</v>
      </c>
      <c r="C477">
        <f t="shared" si="28"/>
        <v>1200</v>
      </c>
      <c r="D477">
        <f t="shared" si="29"/>
        <v>904.5</v>
      </c>
      <c r="J477" s="14"/>
      <c r="K477" s="2"/>
      <c r="M477" s="14">
        <v>168</v>
      </c>
      <c r="N477" s="2">
        <v>10</v>
      </c>
      <c r="O477">
        <f t="shared" si="30"/>
        <v>89.5</v>
      </c>
      <c r="P477">
        <f t="shared" si="31"/>
        <v>564.5</v>
      </c>
      <c r="W477" s="2">
        <v>16</v>
      </c>
    </row>
    <row r="478" spans="1:23" x14ac:dyDescent="0.25">
      <c r="A478" s="14">
        <v>11</v>
      </c>
      <c r="B478" s="2">
        <v>2</v>
      </c>
      <c r="C478">
        <f t="shared" si="28"/>
        <v>1200</v>
      </c>
      <c r="D478">
        <f t="shared" si="29"/>
        <v>904.5</v>
      </c>
      <c r="J478" s="14"/>
      <c r="K478" s="2"/>
      <c r="M478" s="14">
        <v>168</v>
      </c>
      <c r="N478" s="2">
        <v>10</v>
      </c>
      <c r="O478">
        <f t="shared" si="30"/>
        <v>89.5</v>
      </c>
      <c r="P478">
        <f t="shared" si="31"/>
        <v>564.5</v>
      </c>
      <c r="W478" s="2">
        <v>14</v>
      </c>
    </row>
    <row r="479" spans="1:23" x14ac:dyDescent="0.25">
      <c r="A479" s="14">
        <v>11</v>
      </c>
      <c r="B479" s="2">
        <v>4</v>
      </c>
      <c r="C479">
        <f t="shared" si="28"/>
        <v>1200</v>
      </c>
      <c r="D479">
        <f t="shared" si="29"/>
        <v>544.5</v>
      </c>
      <c r="J479" s="14"/>
      <c r="K479" s="2"/>
      <c r="M479" s="14">
        <v>168</v>
      </c>
      <c r="N479" s="2">
        <v>20</v>
      </c>
      <c r="O479">
        <f t="shared" si="30"/>
        <v>89.5</v>
      </c>
      <c r="P479">
        <f t="shared" si="31"/>
        <v>512.5</v>
      </c>
      <c r="W479" s="2">
        <v>2.5</v>
      </c>
    </row>
    <row r="480" spans="1:23" x14ac:dyDescent="0.25">
      <c r="A480" s="14">
        <v>11.3</v>
      </c>
      <c r="B480" s="2">
        <v>20</v>
      </c>
      <c r="C480">
        <f t="shared" si="28"/>
        <v>1178.5</v>
      </c>
      <c r="D480">
        <f t="shared" si="29"/>
        <v>79.5</v>
      </c>
      <c r="J480" s="14"/>
      <c r="K480" s="2"/>
      <c r="M480" s="14">
        <v>168</v>
      </c>
      <c r="N480" s="2">
        <v>25</v>
      </c>
      <c r="O480">
        <f t="shared" si="30"/>
        <v>89.5</v>
      </c>
      <c r="P480">
        <f t="shared" si="31"/>
        <v>497</v>
      </c>
      <c r="W480" s="2">
        <v>4</v>
      </c>
    </row>
    <row r="481" spans="1:23" x14ac:dyDescent="0.25">
      <c r="A481" s="14">
        <v>11.3</v>
      </c>
      <c r="B481" s="2">
        <v>20</v>
      </c>
      <c r="C481">
        <f t="shared" si="28"/>
        <v>1178.5</v>
      </c>
      <c r="D481">
        <f t="shared" si="29"/>
        <v>79.5</v>
      </c>
      <c r="J481" s="14"/>
      <c r="K481" s="2"/>
      <c r="M481" s="14">
        <v>168</v>
      </c>
      <c r="N481" s="2">
        <v>25</v>
      </c>
      <c r="O481">
        <f t="shared" si="30"/>
        <v>89.5</v>
      </c>
      <c r="P481">
        <f t="shared" si="31"/>
        <v>497</v>
      </c>
      <c r="W481" s="2">
        <v>3.5</v>
      </c>
    </row>
    <row r="482" spans="1:23" x14ac:dyDescent="0.25">
      <c r="A482" s="14">
        <v>11.3</v>
      </c>
      <c r="B482" s="2">
        <v>20</v>
      </c>
      <c r="C482">
        <f t="shared" si="28"/>
        <v>1178.5</v>
      </c>
      <c r="D482">
        <f t="shared" si="29"/>
        <v>79.5</v>
      </c>
      <c r="J482" s="14"/>
      <c r="K482" s="2"/>
      <c r="M482" s="14">
        <v>168</v>
      </c>
      <c r="N482" s="2">
        <v>30</v>
      </c>
      <c r="O482">
        <f t="shared" si="30"/>
        <v>89.5</v>
      </c>
      <c r="P482">
        <f t="shared" si="31"/>
        <v>468.5</v>
      </c>
      <c r="W482" s="2">
        <v>3</v>
      </c>
    </row>
    <row r="483" spans="1:23" x14ac:dyDescent="0.25">
      <c r="A483" s="14">
        <v>11.3</v>
      </c>
      <c r="B483" s="2">
        <v>20</v>
      </c>
      <c r="C483">
        <f t="shared" si="28"/>
        <v>1178.5</v>
      </c>
      <c r="D483">
        <f t="shared" si="29"/>
        <v>79.5</v>
      </c>
      <c r="J483" s="14"/>
      <c r="K483" s="2"/>
      <c r="M483" s="14">
        <v>168</v>
      </c>
      <c r="N483" s="2">
        <v>35</v>
      </c>
      <c r="O483">
        <f t="shared" si="30"/>
        <v>89.5</v>
      </c>
      <c r="P483">
        <f t="shared" si="31"/>
        <v>455</v>
      </c>
      <c r="W483" s="2">
        <v>6</v>
      </c>
    </row>
    <row r="484" spans="1:23" x14ac:dyDescent="0.25">
      <c r="A484" s="14">
        <v>11.3</v>
      </c>
      <c r="B484" s="2">
        <v>20</v>
      </c>
      <c r="C484">
        <f t="shared" si="28"/>
        <v>1178.5</v>
      </c>
      <c r="D484">
        <f t="shared" si="29"/>
        <v>79.5</v>
      </c>
      <c r="J484" s="14"/>
      <c r="K484" s="2"/>
      <c r="M484" s="14">
        <v>168</v>
      </c>
      <c r="N484" s="2">
        <v>40</v>
      </c>
      <c r="O484">
        <f t="shared" si="30"/>
        <v>89.5</v>
      </c>
      <c r="P484">
        <f t="shared" si="31"/>
        <v>434</v>
      </c>
      <c r="W484" s="2">
        <v>5</v>
      </c>
    </row>
    <row r="485" spans="1:23" x14ac:dyDescent="0.25">
      <c r="A485" s="14">
        <v>11.3</v>
      </c>
      <c r="B485" s="2">
        <v>20</v>
      </c>
      <c r="C485">
        <f t="shared" si="28"/>
        <v>1178.5</v>
      </c>
      <c r="D485">
        <f t="shared" si="29"/>
        <v>79.5</v>
      </c>
      <c r="J485" s="14"/>
      <c r="K485" s="2"/>
      <c r="M485" s="14">
        <v>168</v>
      </c>
      <c r="N485" s="2">
        <v>40</v>
      </c>
      <c r="O485">
        <f t="shared" si="30"/>
        <v>89.5</v>
      </c>
      <c r="P485">
        <f t="shared" si="31"/>
        <v>434</v>
      </c>
      <c r="W485" s="2">
        <v>7</v>
      </c>
    </row>
    <row r="486" spans="1:23" x14ac:dyDescent="0.25">
      <c r="A486" s="14">
        <v>11.3</v>
      </c>
      <c r="B486" s="2">
        <v>18</v>
      </c>
      <c r="C486">
        <f t="shared" si="28"/>
        <v>1178.5</v>
      </c>
      <c r="D486">
        <f t="shared" si="29"/>
        <v>97.5</v>
      </c>
      <c r="J486" s="14"/>
      <c r="K486" s="2"/>
      <c r="M486" s="14">
        <v>168</v>
      </c>
      <c r="N486" s="2">
        <v>40</v>
      </c>
      <c r="O486">
        <f t="shared" si="30"/>
        <v>89.5</v>
      </c>
      <c r="P486">
        <f t="shared" si="31"/>
        <v>434</v>
      </c>
      <c r="W486" s="2">
        <v>33</v>
      </c>
    </row>
    <row r="487" spans="1:23" x14ac:dyDescent="0.25">
      <c r="A487" s="14">
        <v>11.3</v>
      </c>
      <c r="B487" s="2">
        <v>22</v>
      </c>
      <c r="C487">
        <f t="shared" si="28"/>
        <v>1178.5</v>
      </c>
      <c r="D487">
        <f t="shared" si="29"/>
        <v>60</v>
      </c>
      <c r="J487" s="14"/>
      <c r="K487" s="2"/>
      <c r="M487" s="14">
        <v>168</v>
      </c>
      <c r="N487" s="2">
        <v>40</v>
      </c>
      <c r="O487">
        <f t="shared" si="30"/>
        <v>89.5</v>
      </c>
      <c r="P487">
        <f t="shared" si="31"/>
        <v>434</v>
      </c>
      <c r="W487" s="2">
        <v>21</v>
      </c>
    </row>
    <row r="488" spans="1:23" x14ac:dyDescent="0.25">
      <c r="A488" s="14">
        <v>11.3</v>
      </c>
      <c r="B488" s="2">
        <v>10</v>
      </c>
      <c r="C488">
        <f t="shared" si="28"/>
        <v>1178.5</v>
      </c>
      <c r="D488">
        <f t="shared" si="29"/>
        <v>239.5</v>
      </c>
      <c r="J488" s="14"/>
      <c r="K488" s="2"/>
      <c r="M488" s="14">
        <v>168</v>
      </c>
      <c r="N488" s="2">
        <v>40</v>
      </c>
      <c r="O488">
        <f t="shared" si="30"/>
        <v>89.5</v>
      </c>
      <c r="P488">
        <f t="shared" si="31"/>
        <v>434</v>
      </c>
      <c r="W488" s="2">
        <v>9</v>
      </c>
    </row>
    <row r="489" spans="1:23" x14ac:dyDescent="0.25">
      <c r="A489" s="14">
        <v>11.3</v>
      </c>
      <c r="B489" s="2">
        <v>4</v>
      </c>
      <c r="C489">
        <f t="shared" si="28"/>
        <v>1178.5</v>
      </c>
      <c r="D489">
        <f t="shared" si="29"/>
        <v>544.5</v>
      </c>
      <c r="J489" s="14"/>
      <c r="K489" s="2"/>
      <c r="M489" s="14">
        <v>168</v>
      </c>
      <c r="N489" s="2">
        <v>45</v>
      </c>
      <c r="O489">
        <f t="shared" si="30"/>
        <v>89.5</v>
      </c>
      <c r="P489">
        <f t="shared" si="31"/>
        <v>411</v>
      </c>
      <c r="W489" s="2">
        <v>2.8</v>
      </c>
    </row>
    <row r="490" spans="1:23" x14ac:dyDescent="0.25">
      <c r="A490" s="14">
        <v>11.3</v>
      </c>
      <c r="B490" s="2">
        <v>4</v>
      </c>
      <c r="C490">
        <f t="shared" si="28"/>
        <v>1178.5</v>
      </c>
      <c r="D490">
        <f t="shared" si="29"/>
        <v>544.5</v>
      </c>
      <c r="J490" s="14"/>
      <c r="K490" s="2"/>
      <c r="M490" s="14">
        <v>168</v>
      </c>
      <c r="N490" s="2">
        <v>45</v>
      </c>
      <c r="O490">
        <f t="shared" si="30"/>
        <v>89.5</v>
      </c>
      <c r="P490">
        <f t="shared" si="31"/>
        <v>411</v>
      </c>
      <c r="W490" s="2">
        <v>3</v>
      </c>
    </row>
    <row r="491" spans="1:23" x14ac:dyDescent="0.25">
      <c r="A491" s="14">
        <v>11.3</v>
      </c>
      <c r="B491" s="2">
        <v>3</v>
      </c>
      <c r="C491">
        <f t="shared" si="28"/>
        <v>1178.5</v>
      </c>
      <c r="D491">
        <f t="shared" si="29"/>
        <v>671.5</v>
      </c>
      <c r="J491" s="14"/>
      <c r="K491" s="2"/>
      <c r="M491" s="14">
        <v>168</v>
      </c>
      <c r="N491" s="2">
        <v>49</v>
      </c>
      <c r="O491">
        <f t="shared" si="30"/>
        <v>89.5</v>
      </c>
      <c r="P491">
        <f t="shared" si="31"/>
        <v>407</v>
      </c>
      <c r="W491" s="2">
        <v>3</v>
      </c>
    </row>
    <row r="492" spans="1:23" x14ac:dyDescent="0.25">
      <c r="A492" s="14">
        <v>11.3</v>
      </c>
      <c r="B492" s="2">
        <v>3</v>
      </c>
      <c r="C492">
        <f t="shared" si="28"/>
        <v>1178.5</v>
      </c>
      <c r="D492">
        <f t="shared" si="29"/>
        <v>671.5</v>
      </c>
      <c r="J492" s="14"/>
      <c r="K492" s="2"/>
      <c r="M492" s="14">
        <v>168</v>
      </c>
      <c r="N492" s="2">
        <v>50</v>
      </c>
      <c r="O492">
        <f t="shared" si="30"/>
        <v>89.5</v>
      </c>
      <c r="P492">
        <f t="shared" si="31"/>
        <v>395</v>
      </c>
      <c r="W492" s="2">
        <v>3</v>
      </c>
    </row>
    <row r="493" spans="1:23" x14ac:dyDescent="0.25">
      <c r="A493" s="14">
        <v>11.3</v>
      </c>
      <c r="B493" s="2">
        <v>3</v>
      </c>
      <c r="C493">
        <f t="shared" si="28"/>
        <v>1178.5</v>
      </c>
      <c r="D493">
        <f t="shared" si="29"/>
        <v>671.5</v>
      </c>
      <c r="J493" s="14"/>
      <c r="K493" s="2"/>
      <c r="M493" s="14">
        <v>168</v>
      </c>
      <c r="N493" s="2">
        <v>50</v>
      </c>
      <c r="O493">
        <f t="shared" si="30"/>
        <v>89.5</v>
      </c>
      <c r="P493">
        <f t="shared" si="31"/>
        <v>395</v>
      </c>
      <c r="W493" s="2">
        <v>4</v>
      </c>
    </row>
    <row r="494" spans="1:23" x14ac:dyDescent="0.25">
      <c r="A494" s="14">
        <v>11.3</v>
      </c>
      <c r="B494" s="2">
        <v>3</v>
      </c>
      <c r="C494">
        <f t="shared" si="28"/>
        <v>1178.5</v>
      </c>
      <c r="D494">
        <f t="shared" si="29"/>
        <v>671.5</v>
      </c>
      <c r="J494" s="14"/>
      <c r="K494" s="2"/>
      <c r="M494" s="14">
        <v>168</v>
      </c>
      <c r="N494" s="2">
        <v>50</v>
      </c>
      <c r="O494">
        <f t="shared" si="30"/>
        <v>89.5</v>
      </c>
      <c r="P494">
        <f t="shared" si="31"/>
        <v>395</v>
      </c>
      <c r="W494" s="2">
        <v>3</v>
      </c>
    </row>
    <row r="495" spans="1:23" x14ac:dyDescent="0.25">
      <c r="A495" s="14">
        <v>11.3</v>
      </c>
      <c r="B495" s="2">
        <v>5</v>
      </c>
      <c r="C495">
        <f t="shared" si="28"/>
        <v>1178.5</v>
      </c>
      <c r="D495">
        <f t="shared" si="29"/>
        <v>450</v>
      </c>
      <c r="J495" s="14"/>
      <c r="K495" s="2"/>
      <c r="M495" s="14">
        <v>168</v>
      </c>
      <c r="N495" s="2">
        <v>50</v>
      </c>
      <c r="O495">
        <f t="shared" si="30"/>
        <v>89.5</v>
      </c>
      <c r="P495">
        <f t="shared" si="31"/>
        <v>395</v>
      </c>
      <c r="W495" s="2">
        <v>8</v>
      </c>
    </row>
    <row r="496" spans="1:23" x14ac:dyDescent="0.25">
      <c r="A496" s="14">
        <v>11.4</v>
      </c>
      <c r="B496" s="2">
        <v>0.75</v>
      </c>
      <c r="C496">
        <f t="shared" si="28"/>
        <v>1157</v>
      </c>
      <c r="D496">
        <f t="shared" si="29"/>
        <v>1392.5</v>
      </c>
      <c r="J496" s="14"/>
      <c r="K496" s="2"/>
      <c r="M496" s="14">
        <v>168</v>
      </c>
      <c r="N496" s="2">
        <v>50</v>
      </c>
      <c r="O496">
        <f t="shared" si="30"/>
        <v>89.5</v>
      </c>
      <c r="P496">
        <f t="shared" si="31"/>
        <v>395</v>
      </c>
      <c r="W496" s="2">
        <v>1.5</v>
      </c>
    </row>
    <row r="497" spans="1:23" x14ac:dyDescent="0.25">
      <c r="A497" s="14">
        <v>11.4</v>
      </c>
      <c r="B497" s="2">
        <v>1.5</v>
      </c>
      <c r="C497">
        <f t="shared" si="28"/>
        <v>1157</v>
      </c>
      <c r="D497">
        <f t="shared" si="29"/>
        <v>1076.5</v>
      </c>
      <c r="J497" s="14"/>
      <c r="K497" s="2"/>
      <c r="M497" s="14">
        <v>168</v>
      </c>
      <c r="N497" s="2">
        <v>50</v>
      </c>
      <c r="O497">
        <f t="shared" si="30"/>
        <v>89.5</v>
      </c>
      <c r="P497">
        <f t="shared" si="31"/>
        <v>395</v>
      </c>
      <c r="W497" s="2">
        <v>0.5</v>
      </c>
    </row>
    <row r="498" spans="1:23" x14ac:dyDescent="0.25">
      <c r="A498" s="14">
        <v>11.4</v>
      </c>
      <c r="B498" s="2">
        <v>1.25</v>
      </c>
      <c r="C498">
        <f t="shared" si="28"/>
        <v>1157</v>
      </c>
      <c r="D498">
        <f t="shared" si="29"/>
        <v>1141.5</v>
      </c>
      <c r="J498" s="14"/>
      <c r="K498" s="2"/>
      <c r="M498" s="14">
        <v>168</v>
      </c>
      <c r="N498" s="2">
        <v>55</v>
      </c>
      <c r="O498">
        <f t="shared" si="30"/>
        <v>89.5</v>
      </c>
      <c r="P498">
        <f t="shared" si="31"/>
        <v>378</v>
      </c>
      <c r="W498" s="2">
        <v>1</v>
      </c>
    </row>
    <row r="499" spans="1:23" x14ac:dyDescent="0.25">
      <c r="A499" s="14">
        <v>11.4</v>
      </c>
      <c r="B499" s="2">
        <v>1.5</v>
      </c>
      <c r="C499">
        <f t="shared" si="28"/>
        <v>1157</v>
      </c>
      <c r="D499">
        <f t="shared" si="29"/>
        <v>1076.5</v>
      </c>
      <c r="J499" s="14"/>
      <c r="K499" s="2"/>
      <c r="M499" s="14">
        <v>168</v>
      </c>
      <c r="N499" s="2">
        <v>55</v>
      </c>
      <c r="O499">
        <f t="shared" si="30"/>
        <v>89.5</v>
      </c>
      <c r="P499">
        <f t="shared" si="31"/>
        <v>378</v>
      </c>
      <c r="W499" s="2">
        <v>1.5</v>
      </c>
    </row>
    <row r="500" spans="1:23" x14ac:dyDescent="0.25">
      <c r="A500" s="14">
        <v>11.4</v>
      </c>
      <c r="B500" s="2">
        <v>1.75</v>
      </c>
      <c r="C500">
        <f t="shared" si="28"/>
        <v>1157</v>
      </c>
      <c r="D500">
        <f t="shared" si="29"/>
        <v>1009.5</v>
      </c>
      <c r="J500" s="14"/>
      <c r="K500" s="2"/>
      <c r="M500" s="14">
        <v>168</v>
      </c>
      <c r="N500" s="2">
        <v>60</v>
      </c>
      <c r="O500">
        <f t="shared" si="30"/>
        <v>89.5</v>
      </c>
      <c r="P500">
        <f t="shared" si="31"/>
        <v>360</v>
      </c>
      <c r="W500" s="2">
        <v>3.5</v>
      </c>
    </row>
    <row r="501" spans="1:23" x14ac:dyDescent="0.25">
      <c r="A501" s="14">
        <v>11.4</v>
      </c>
      <c r="B501" s="2">
        <v>1.5</v>
      </c>
      <c r="C501">
        <f t="shared" si="28"/>
        <v>1157</v>
      </c>
      <c r="D501">
        <f t="shared" si="29"/>
        <v>1076.5</v>
      </c>
      <c r="J501" s="14"/>
      <c r="K501" s="2"/>
      <c r="M501" s="14">
        <v>168</v>
      </c>
      <c r="N501" s="2">
        <v>60</v>
      </c>
      <c r="O501">
        <f t="shared" si="30"/>
        <v>89.5</v>
      </c>
      <c r="P501">
        <f t="shared" si="31"/>
        <v>360</v>
      </c>
      <c r="W501" s="2">
        <v>0.5</v>
      </c>
    </row>
    <row r="502" spans="1:23" x14ac:dyDescent="0.25">
      <c r="A502" s="14">
        <v>11.4</v>
      </c>
      <c r="B502" s="2">
        <v>1.75</v>
      </c>
      <c r="C502">
        <f t="shared" si="28"/>
        <v>1157</v>
      </c>
      <c r="D502">
        <f t="shared" si="29"/>
        <v>1009.5</v>
      </c>
      <c r="J502" s="14"/>
      <c r="K502" s="2"/>
      <c r="M502" s="14">
        <v>168</v>
      </c>
      <c r="N502" s="2">
        <v>60</v>
      </c>
      <c r="O502">
        <f t="shared" si="30"/>
        <v>89.5</v>
      </c>
      <c r="P502">
        <f t="shared" si="31"/>
        <v>360</v>
      </c>
      <c r="W502" s="2">
        <v>4</v>
      </c>
    </row>
    <row r="503" spans="1:23" x14ac:dyDescent="0.25">
      <c r="A503" s="14">
        <v>11.4</v>
      </c>
      <c r="B503" s="2">
        <v>2</v>
      </c>
      <c r="C503">
        <f t="shared" si="28"/>
        <v>1157</v>
      </c>
      <c r="D503">
        <f t="shared" si="29"/>
        <v>904.5</v>
      </c>
      <c r="J503" s="14"/>
      <c r="K503" s="2"/>
      <c r="M503" s="14">
        <v>168</v>
      </c>
      <c r="N503" s="2">
        <v>60</v>
      </c>
      <c r="O503">
        <f t="shared" si="30"/>
        <v>89.5</v>
      </c>
      <c r="P503">
        <f t="shared" si="31"/>
        <v>360</v>
      </c>
      <c r="W503" s="2">
        <v>1.5</v>
      </c>
    </row>
    <row r="504" spans="1:23" x14ac:dyDescent="0.25">
      <c r="A504" s="14">
        <v>11.4</v>
      </c>
      <c r="B504" s="2">
        <v>1.5</v>
      </c>
      <c r="C504">
        <f t="shared" si="28"/>
        <v>1157</v>
      </c>
      <c r="D504">
        <f t="shared" si="29"/>
        <v>1076.5</v>
      </c>
      <c r="J504" s="14"/>
      <c r="K504" s="2"/>
      <c r="M504" s="14">
        <v>168</v>
      </c>
      <c r="N504" s="2">
        <v>60</v>
      </c>
      <c r="O504">
        <f t="shared" si="30"/>
        <v>89.5</v>
      </c>
      <c r="P504">
        <f t="shared" si="31"/>
        <v>360</v>
      </c>
      <c r="W504" s="2">
        <v>3.75</v>
      </c>
    </row>
    <row r="505" spans="1:23" x14ac:dyDescent="0.25">
      <c r="A505" s="14">
        <v>11.4</v>
      </c>
      <c r="B505" s="2">
        <v>8</v>
      </c>
      <c r="C505">
        <f t="shared" si="28"/>
        <v>1157</v>
      </c>
      <c r="D505">
        <f t="shared" si="29"/>
        <v>300</v>
      </c>
      <c r="J505" s="14"/>
      <c r="K505" s="2"/>
      <c r="M505" s="14">
        <v>168</v>
      </c>
      <c r="N505" s="2">
        <v>60</v>
      </c>
      <c r="O505">
        <f t="shared" si="30"/>
        <v>89.5</v>
      </c>
      <c r="P505">
        <f t="shared" si="31"/>
        <v>360</v>
      </c>
      <c r="W505" s="2">
        <v>5.5</v>
      </c>
    </row>
    <row r="506" spans="1:23" x14ac:dyDescent="0.25">
      <c r="A506" s="14">
        <v>11.4</v>
      </c>
      <c r="B506" s="2">
        <v>1</v>
      </c>
      <c r="C506">
        <f t="shared" si="28"/>
        <v>1157</v>
      </c>
      <c r="D506">
        <f t="shared" si="29"/>
        <v>1261.5</v>
      </c>
      <c r="J506" s="14"/>
      <c r="K506" s="2"/>
      <c r="M506" s="14">
        <v>168</v>
      </c>
      <c r="N506" s="2">
        <v>60</v>
      </c>
      <c r="O506">
        <f t="shared" si="30"/>
        <v>89.5</v>
      </c>
      <c r="P506">
        <f t="shared" si="31"/>
        <v>360</v>
      </c>
      <c r="W506" s="2">
        <v>3.5</v>
      </c>
    </row>
    <row r="507" spans="1:23" x14ac:dyDescent="0.25">
      <c r="A507" s="14">
        <v>11.4</v>
      </c>
      <c r="B507" s="2">
        <v>2.5</v>
      </c>
      <c r="C507">
        <f t="shared" si="28"/>
        <v>1157</v>
      </c>
      <c r="D507">
        <f t="shared" si="29"/>
        <v>772.5</v>
      </c>
      <c r="J507" s="14"/>
      <c r="K507" s="2"/>
      <c r="M507" s="14">
        <v>168</v>
      </c>
      <c r="N507" s="2">
        <v>60</v>
      </c>
      <c r="O507">
        <f t="shared" si="30"/>
        <v>89.5</v>
      </c>
      <c r="P507">
        <f t="shared" si="31"/>
        <v>360</v>
      </c>
      <c r="W507" s="2">
        <v>3.75</v>
      </c>
    </row>
    <row r="508" spans="1:23" x14ac:dyDescent="0.25">
      <c r="A508" s="14">
        <v>11.4</v>
      </c>
      <c r="B508" s="2">
        <v>1</v>
      </c>
      <c r="C508">
        <f t="shared" si="28"/>
        <v>1157</v>
      </c>
      <c r="D508">
        <f t="shared" si="29"/>
        <v>1261.5</v>
      </c>
      <c r="J508" s="14"/>
      <c r="K508" s="2"/>
      <c r="M508" s="14">
        <v>168</v>
      </c>
      <c r="N508" s="2">
        <v>65</v>
      </c>
      <c r="O508">
        <f t="shared" si="30"/>
        <v>89.5</v>
      </c>
      <c r="P508">
        <f t="shared" si="31"/>
        <v>344.5</v>
      </c>
      <c r="W508" s="2">
        <v>1.4</v>
      </c>
    </row>
    <row r="509" spans="1:23" x14ac:dyDescent="0.25">
      <c r="A509" s="14">
        <v>11.4</v>
      </c>
      <c r="B509" s="2">
        <v>2.5</v>
      </c>
      <c r="C509">
        <f t="shared" si="28"/>
        <v>1157</v>
      </c>
      <c r="D509">
        <f t="shared" si="29"/>
        <v>772.5</v>
      </c>
      <c r="J509" s="14"/>
      <c r="K509" s="2"/>
      <c r="M509" s="14">
        <v>168</v>
      </c>
      <c r="N509" s="2">
        <v>65</v>
      </c>
      <c r="O509">
        <f t="shared" si="30"/>
        <v>89.5</v>
      </c>
      <c r="P509">
        <f t="shared" si="31"/>
        <v>344.5</v>
      </c>
      <c r="W509" s="2">
        <v>1.4</v>
      </c>
    </row>
    <row r="510" spans="1:23" x14ac:dyDescent="0.25">
      <c r="A510" s="14">
        <v>11.4</v>
      </c>
      <c r="B510" s="2">
        <v>2</v>
      </c>
      <c r="C510">
        <f t="shared" si="28"/>
        <v>1157</v>
      </c>
      <c r="D510">
        <f t="shared" si="29"/>
        <v>904.5</v>
      </c>
      <c r="J510" s="14"/>
      <c r="K510" s="2"/>
      <c r="M510" s="14">
        <v>168</v>
      </c>
      <c r="N510" s="2">
        <v>70</v>
      </c>
      <c r="O510">
        <f t="shared" si="30"/>
        <v>89.5</v>
      </c>
      <c r="P510">
        <f t="shared" si="31"/>
        <v>331.5</v>
      </c>
      <c r="W510" s="2">
        <v>1.5</v>
      </c>
    </row>
    <row r="511" spans="1:23" x14ac:dyDescent="0.25">
      <c r="A511" s="14">
        <v>11.4</v>
      </c>
      <c r="B511" s="2">
        <v>2</v>
      </c>
      <c r="C511">
        <f t="shared" si="28"/>
        <v>1157</v>
      </c>
      <c r="D511">
        <f t="shared" si="29"/>
        <v>904.5</v>
      </c>
      <c r="J511" s="14"/>
      <c r="K511" s="2"/>
      <c r="M511" s="14">
        <v>168</v>
      </c>
      <c r="N511" s="2">
        <v>70</v>
      </c>
      <c r="O511">
        <f t="shared" si="30"/>
        <v>89.5</v>
      </c>
      <c r="P511">
        <f t="shared" si="31"/>
        <v>331.5</v>
      </c>
      <c r="W511" s="2">
        <v>1.5</v>
      </c>
    </row>
    <row r="512" spans="1:23" x14ac:dyDescent="0.25">
      <c r="A512" s="14">
        <v>11.4</v>
      </c>
      <c r="B512" s="2">
        <v>1.5</v>
      </c>
      <c r="C512">
        <f t="shared" si="28"/>
        <v>1157</v>
      </c>
      <c r="D512">
        <f t="shared" si="29"/>
        <v>1076.5</v>
      </c>
      <c r="J512" s="14"/>
      <c r="K512" s="2"/>
      <c r="M512" s="14">
        <v>168</v>
      </c>
      <c r="N512" s="2">
        <v>70</v>
      </c>
      <c r="O512">
        <f t="shared" si="30"/>
        <v>89.5</v>
      </c>
      <c r="P512">
        <f t="shared" si="31"/>
        <v>331.5</v>
      </c>
      <c r="W512" s="2">
        <v>1</v>
      </c>
    </row>
    <row r="513" spans="1:23" x14ac:dyDescent="0.25">
      <c r="A513" s="14">
        <v>11.4</v>
      </c>
      <c r="B513" s="2">
        <v>1.5</v>
      </c>
      <c r="C513">
        <f t="shared" si="28"/>
        <v>1157</v>
      </c>
      <c r="D513">
        <f t="shared" si="29"/>
        <v>1076.5</v>
      </c>
      <c r="J513" s="14"/>
      <c r="K513" s="2"/>
      <c r="M513" s="14">
        <v>168</v>
      </c>
      <c r="N513" s="2">
        <v>70</v>
      </c>
      <c r="O513">
        <f t="shared" si="30"/>
        <v>89.5</v>
      </c>
      <c r="P513">
        <f t="shared" si="31"/>
        <v>331.5</v>
      </c>
      <c r="W513" s="2">
        <v>1.25</v>
      </c>
    </row>
    <row r="514" spans="1:23" x14ac:dyDescent="0.25">
      <c r="A514" s="14">
        <v>11.4</v>
      </c>
      <c r="B514" s="2">
        <v>2</v>
      </c>
      <c r="C514">
        <f t="shared" si="28"/>
        <v>1157</v>
      </c>
      <c r="D514">
        <f t="shared" si="29"/>
        <v>904.5</v>
      </c>
      <c r="J514" s="14"/>
      <c r="K514" s="2"/>
      <c r="M514" s="14">
        <v>168</v>
      </c>
      <c r="N514" s="2">
        <v>70</v>
      </c>
      <c r="O514">
        <f t="shared" si="30"/>
        <v>89.5</v>
      </c>
      <c r="P514">
        <f t="shared" si="31"/>
        <v>331.5</v>
      </c>
      <c r="W514" s="2">
        <v>1.75</v>
      </c>
    </row>
    <row r="515" spans="1:23" x14ac:dyDescent="0.25">
      <c r="A515" s="14">
        <v>11.4</v>
      </c>
      <c r="B515" s="2">
        <v>1</v>
      </c>
      <c r="C515">
        <f t="shared" ref="C515:C578" si="32">_xlfn.RANK.AVG(A515,$A$2:$A$1665,0)</f>
        <v>1157</v>
      </c>
      <c r="D515">
        <f t="shared" ref="D515:D578" si="33">_xlfn.RANK.AVG(B515,$B$2:$B$1665,0)</f>
        <v>1261.5</v>
      </c>
      <c r="J515" s="14"/>
      <c r="K515" s="2"/>
      <c r="M515" s="14">
        <v>168</v>
      </c>
      <c r="N515" s="2">
        <v>70</v>
      </c>
      <c r="O515">
        <f t="shared" ref="O515:O578" si="34">_xlfn.RANK.AVG(M515,$M$2:$M$652,0)</f>
        <v>89.5</v>
      </c>
      <c r="P515">
        <f t="shared" ref="P515:P578" si="35">_xlfn.RANK.AVG(N515,$N$2:$N$652,0)</f>
        <v>331.5</v>
      </c>
      <c r="W515" s="2">
        <v>1</v>
      </c>
    </row>
    <row r="516" spans="1:23" x14ac:dyDescent="0.25">
      <c r="A516" s="14">
        <v>11.4</v>
      </c>
      <c r="B516" s="2">
        <v>2.5</v>
      </c>
      <c r="C516">
        <f t="shared" si="32"/>
        <v>1157</v>
      </c>
      <c r="D516">
        <f t="shared" si="33"/>
        <v>772.5</v>
      </c>
      <c r="J516" s="14"/>
      <c r="K516" s="2"/>
      <c r="M516" s="14">
        <v>168</v>
      </c>
      <c r="N516" s="2">
        <v>70</v>
      </c>
      <c r="O516">
        <f t="shared" si="34"/>
        <v>89.5</v>
      </c>
      <c r="P516">
        <f t="shared" si="35"/>
        <v>331.5</v>
      </c>
      <c r="W516" s="2">
        <v>1</v>
      </c>
    </row>
    <row r="517" spans="1:23" x14ac:dyDescent="0.25">
      <c r="A517" s="14">
        <v>11.4</v>
      </c>
      <c r="B517" s="2">
        <v>0.25</v>
      </c>
      <c r="C517">
        <f t="shared" si="32"/>
        <v>1157</v>
      </c>
      <c r="D517">
        <f t="shared" si="33"/>
        <v>1615</v>
      </c>
      <c r="J517" s="14"/>
      <c r="K517" s="2"/>
      <c r="M517" s="14">
        <v>168</v>
      </c>
      <c r="N517" s="2">
        <v>70</v>
      </c>
      <c r="O517">
        <f t="shared" si="34"/>
        <v>89.5</v>
      </c>
      <c r="P517">
        <f t="shared" si="35"/>
        <v>331.5</v>
      </c>
      <c r="W517" s="2">
        <v>1</v>
      </c>
    </row>
    <row r="518" spans="1:23" x14ac:dyDescent="0.25">
      <c r="A518" s="14">
        <v>11.4</v>
      </c>
      <c r="B518" s="2">
        <v>2.5</v>
      </c>
      <c r="C518">
        <f t="shared" si="32"/>
        <v>1157</v>
      </c>
      <c r="D518">
        <f t="shared" si="33"/>
        <v>772.5</v>
      </c>
      <c r="J518" s="14"/>
      <c r="K518" s="2"/>
      <c r="M518" s="14">
        <v>168</v>
      </c>
      <c r="N518" s="2">
        <v>75</v>
      </c>
      <c r="O518">
        <f t="shared" si="34"/>
        <v>89.5</v>
      </c>
      <c r="P518">
        <f t="shared" si="35"/>
        <v>320</v>
      </c>
      <c r="W518" s="2">
        <v>1.5</v>
      </c>
    </row>
    <row r="519" spans="1:23" x14ac:dyDescent="0.25">
      <c r="A519" s="14">
        <v>11.4</v>
      </c>
      <c r="B519" s="2">
        <v>2.5</v>
      </c>
      <c r="C519">
        <f t="shared" si="32"/>
        <v>1157</v>
      </c>
      <c r="D519">
        <f t="shared" si="33"/>
        <v>772.5</v>
      </c>
      <c r="J519" s="14"/>
      <c r="K519" s="2"/>
      <c r="M519" s="14">
        <v>168</v>
      </c>
      <c r="N519" s="2">
        <v>75</v>
      </c>
      <c r="O519">
        <f t="shared" si="34"/>
        <v>89.5</v>
      </c>
      <c r="P519">
        <f t="shared" si="35"/>
        <v>320</v>
      </c>
      <c r="W519" s="2">
        <v>1</v>
      </c>
    </row>
    <row r="520" spans="1:23" x14ac:dyDescent="0.25">
      <c r="A520" s="14">
        <v>11.4</v>
      </c>
      <c r="B520" s="2">
        <v>1.5</v>
      </c>
      <c r="C520">
        <f t="shared" si="32"/>
        <v>1157</v>
      </c>
      <c r="D520">
        <f t="shared" si="33"/>
        <v>1076.5</v>
      </c>
      <c r="J520" s="14"/>
      <c r="K520" s="2"/>
      <c r="M520" s="14">
        <v>168</v>
      </c>
      <c r="N520" s="2">
        <v>75</v>
      </c>
      <c r="O520">
        <f t="shared" si="34"/>
        <v>89.5</v>
      </c>
      <c r="P520">
        <f t="shared" si="35"/>
        <v>320</v>
      </c>
      <c r="W520" s="2">
        <v>2</v>
      </c>
    </row>
    <row r="521" spans="1:23" x14ac:dyDescent="0.25">
      <c r="A521" s="14">
        <v>11.4</v>
      </c>
      <c r="B521" s="2">
        <v>1</v>
      </c>
      <c r="C521">
        <f t="shared" si="32"/>
        <v>1157</v>
      </c>
      <c r="D521">
        <f t="shared" si="33"/>
        <v>1261.5</v>
      </c>
      <c r="J521" s="14"/>
      <c r="K521" s="2"/>
      <c r="M521" s="14">
        <v>168</v>
      </c>
      <c r="N521" s="2">
        <v>80</v>
      </c>
      <c r="O521">
        <f t="shared" si="34"/>
        <v>89.5</v>
      </c>
      <c r="P521">
        <f t="shared" si="35"/>
        <v>303</v>
      </c>
      <c r="W521" s="2">
        <v>4</v>
      </c>
    </row>
    <row r="522" spans="1:23" x14ac:dyDescent="0.25">
      <c r="A522" s="14">
        <v>11.4</v>
      </c>
      <c r="B522" s="2">
        <v>1.5</v>
      </c>
      <c r="C522">
        <f t="shared" si="32"/>
        <v>1157</v>
      </c>
      <c r="D522">
        <f t="shared" si="33"/>
        <v>1076.5</v>
      </c>
      <c r="J522" s="14"/>
      <c r="K522" s="2"/>
      <c r="M522" s="14">
        <v>168</v>
      </c>
      <c r="N522" s="2">
        <v>80</v>
      </c>
      <c r="O522">
        <f t="shared" si="34"/>
        <v>89.5</v>
      </c>
      <c r="P522">
        <f t="shared" si="35"/>
        <v>303</v>
      </c>
      <c r="W522" s="2">
        <v>6</v>
      </c>
    </row>
    <row r="523" spans="1:23" x14ac:dyDescent="0.25">
      <c r="A523" s="15">
        <v>11.9</v>
      </c>
      <c r="B523" s="2">
        <v>2</v>
      </c>
      <c r="C523">
        <f t="shared" si="32"/>
        <v>1109.5</v>
      </c>
      <c r="D523">
        <f t="shared" si="33"/>
        <v>904.5</v>
      </c>
      <c r="J523" s="15"/>
      <c r="K523" s="2"/>
      <c r="M523" s="14">
        <v>168</v>
      </c>
      <c r="N523" s="2">
        <v>80</v>
      </c>
      <c r="O523">
        <f t="shared" si="34"/>
        <v>89.5</v>
      </c>
      <c r="P523">
        <f t="shared" si="35"/>
        <v>303</v>
      </c>
      <c r="W523" s="2">
        <v>5</v>
      </c>
    </row>
    <row r="524" spans="1:23" x14ac:dyDescent="0.25">
      <c r="A524" s="15">
        <v>11.9</v>
      </c>
      <c r="B524" s="2">
        <v>1</v>
      </c>
      <c r="C524">
        <f t="shared" si="32"/>
        <v>1109.5</v>
      </c>
      <c r="D524">
        <f t="shared" si="33"/>
        <v>1261.5</v>
      </c>
      <c r="J524" s="15"/>
      <c r="K524" s="2"/>
      <c r="M524" s="14">
        <v>168</v>
      </c>
      <c r="N524" s="2">
        <v>80</v>
      </c>
      <c r="O524">
        <f t="shared" si="34"/>
        <v>89.5</v>
      </c>
      <c r="P524">
        <f t="shared" si="35"/>
        <v>303</v>
      </c>
      <c r="W524" s="2">
        <v>6</v>
      </c>
    </row>
    <row r="525" spans="1:23" x14ac:dyDescent="0.25">
      <c r="A525" s="15">
        <v>11.9</v>
      </c>
      <c r="B525" s="2">
        <v>2</v>
      </c>
      <c r="C525">
        <f t="shared" si="32"/>
        <v>1109.5</v>
      </c>
      <c r="D525">
        <f t="shared" si="33"/>
        <v>904.5</v>
      </c>
      <c r="J525" s="15"/>
      <c r="K525" s="2"/>
      <c r="M525" s="14">
        <v>168</v>
      </c>
      <c r="N525" s="2">
        <v>80</v>
      </c>
      <c r="O525">
        <f t="shared" si="34"/>
        <v>89.5</v>
      </c>
      <c r="P525">
        <f t="shared" si="35"/>
        <v>303</v>
      </c>
      <c r="W525" s="2">
        <v>3</v>
      </c>
    </row>
    <row r="526" spans="1:23" x14ac:dyDescent="0.25">
      <c r="A526" s="15">
        <v>11.9</v>
      </c>
      <c r="B526" s="2">
        <v>2</v>
      </c>
      <c r="C526">
        <f t="shared" si="32"/>
        <v>1109.5</v>
      </c>
      <c r="D526">
        <f t="shared" si="33"/>
        <v>904.5</v>
      </c>
      <c r="J526" s="15"/>
      <c r="K526" s="2"/>
      <c r="M526" s="14">
        <v>168</v>
      </c>
      <c r="N526" s="2">
        <v>80</v>
      </c>
      <c r="O526">
        <f t="shared" si="34"/>
        <v>89.5</v>
      </c>
      <c r="P526">
        <f t="shared" si="35"/>
        <v>303</v>
      </c>
      <c r="W526" s="2">
        <v>6</v>
      </c>
    </row>
    <row r="527" spans="1:23" x14ac:dyDescent="0.25">
      <c r="A527" s="15">
        <v>11.9</v>
      </c>
      <c r="B527" s="2">
        <v>2</v>
      </c>
      <c r="C527">
        <f t="shared" si="32"/>
        <v>1109.5</v>
      </c>
      <c r="D527">
        <f t="shared" si="33"/>
        <v>904.5</v>
      </c>
      <c r="J527" s="15"/>
      <c r="K527" s="2"/>
      <c r="M527" s="14">
        <v>168</v>
      </c>
      <c r="N527" s="2">
        <v>80</v>
      </c>
      <c r="O527">
        <f t="shared" si="34"/>
        <v>89.5</v>
      </c>
      <c r="P527">
        <f t="shared" si="35"/>
        <v>303</v>
      </c>
      <c r="W527" s="2">
        <v>3</v>
      </c>
    </row>
    <row r="528" spans="1:23" x14ac:dyDescent="0.25">
      <c r="A528" s="15">
        <v>11.9</v>
      </c>
      <c r="B528" s="2">
        <v>1</v>
      </c>
      <c r="C528">
        <f t="shared" si="32"/>
        <v>1109.5</v>
      </c>
      <c r="D528">
        <f t="shared" si="33"/>
        <v>1261.5</v>
      </c>
      <c r="J528" s="15"/>
      <c r="K528" s="2"/>
      <c r="M528" s="14">
        <v>168</v>
      </c>
      <c r="N528" s="2">
        <v>80</v>
      </c>
      <c r="O528">
        <f t="shared" si="34"/>
        <v>89.5</v>
      </c>
      <c r="P528">
        <f t="shared" si="35"/>
        <v>303</v>
      </c>
      <c r="W528" s="2">
        <v>6</v>
      </c>
    </row>
    <row r="529" spans="1:23" x14ac:dyDescent="0.25">
      <c r="A529" s="15">
        <v>11.9</v>
      </c>
      <c r="B529" s="2">
        <v>1</v>
      </c>
      <c r="C529">
        <f t="shared" si="32"/>
        <v>1109.5</v>
      </c>
      <c r="D529">
        <f t="shared" si="33"/>
        <v>1261.5</v>
      </c>
      <c r="J529" s="15"/>
      <c r="K529" s="2"/>
      <c r="M529" s="14">
        <v>168</v>
      </c>
      <c r="N529" s="2">
        <v>80</v>
      </c>
      <c r="O529">
        <f t="shared" si="34"/>
        <v>89.5</v>
      </c>
      <c r="P529">
        <f t="shared" si="35"/>
        <v>303</v>
      </c>
      <c r="W529" s="2">
        <v>2</v>
      </c>
    </row>
    <row r="530" spans="1:23" x14ac:dyDescent="0.25">
      <c r="A530" s="15">
        <v>11.9</v>
      </c>
      <c r="B530" s="2">
        <v>4</v>
      </c>
      <c r="C530">
        <f t="shared" si="32"/>
        <v>1109.5</v>
      </c>
      <c r="D530">
        <f t="shared" si="33"/>
        <v>544.5</v>
      </c>
      <c r="J530" s="15"/>
      <c r="K530" s="2"/>
      <c r="M530" s="14">
        <v>168</v>
      </c>
      <c r="N530" s="2">
        <v>80</v>
      </c>
      <c r="O530">
        <f t="shared" si="34"/>
        <v>89.5</v>
      </c>
      <c r="P530">
        <f t="shared" si="35"/>
        <v>303</v>
      </c>
      <c r="W530" s="2">
        <v>7</v>
      </c>
    </row>
    <row r="531" spans="1:23" x14ac:dyDescent="0.25">
      <c r="A531" s="15">
        <v>11.9</v>
      </c>
      <c r="B531" s="2">
        <v>3</v>
      </c>
      <c r="C531">
        <f t="shared" si="32"/>
        <v>1109.5</v>
      </c>
      <c r="D531">
        <f t="shared" si="33"/>
        <v>671.5</v>
      </c>
      <c r="J531" s="15"/>
      <c r="K531" s="2"/>
      <c r="M531" s="14">
        <v>168</v>
      </c>
      <c r="N531" s="2">
        <v>80</v>
      </c>
      <c r="O531">
        <f t="shared" si="34"/>
        <v>89.5</v>
      </c>
      <c r="P531">
        <f t="shared" si="35"/>
        <v>303</v>
      </c>
      <c r="W531" s="2">
        <v>3</v>
      </c>
    </row>
    <row r="532" spans="1:23" x14ac:dyDescent="0.25">
      <c r="A532" s="15">
        <v>11.9</v>
      </c>
      <c r="B532" s="2">
        <v>4</v>
      </c>
      <c r="C532">
        <f t="shared" si="32"/>
        <v>1109.5</v>
      </c>
      <c r="D532">
        <f t="shared" si="33"/>
        <v>544.5</v>
      </c>
      <c r="J532" s="15"/>
      <c r="K532" s="2"/>
      <c r="M532" s="14">
        <v>168</v>
      </c>
      <c r="N532" s="2">
        <v>85</v>
      </c>
      <c r="O532">
        <f t="shared" si="34"/>
        <v>89.5</v>
      </c>
      <c r="P532">
        <f t="shared" si="35"/>
        <v>290</v>
      </c>
      <c r="W532" s="2">
        <v>3</v>
      </c>
    </row>
    <row r="533" spans="1:23" x14ac:dyDescent="0.25">
      <c r="A533" s="15">
        <v>11.9</v>
      </c>
      <c r="B533" s="2">
        <v>4</v>
      </c>
      <c r="C533">
        <f t="shared" si="32"/>
        <v>1109.5</v>
      </c>
      <c r="D533">
        <f t="shared" si="33"/>
        <v>544.5</v>
      </c>
      <c r="J533" s="15"/>
      <c r="K533" s="2"/>
      <c r="M533" s="14">
        <v>168</v>
      </c>
      <c r="N533" s="2">
        <v>90</v>
      </c>
      <c r="O533">
        <f t="shared" si="34"/>
        <v>89.5</v>
      </c>
      <c r="P533">
        <f t="shared" si="35"/>
        <v>280</v>
      </c>
      <c r="W533" s="2">
        <v>1</v>
      </c>
    </row>
    <row r="534" spans="1:23" x14ac:dyDescent="0.25">
      <c r="A534" s="15">
        <v>11.9</v>
      </c>
      <c r="B534" s="2">
        <v>1</v>
      </c>
      <c r="C534">
        <f t="shared" si="32"/>
        <v>1109.5</v>
      </c>
      <c r="D534">
        <f t="shared" si="33"/>
        <v>1261.5</v>
      </c>
      <c r="J534" s="15"/>
      <c r="K534" s="2"/>
      <c r="M534" s="14">
        <v>168</v>
      </c>
      <c r="N534" s="2">
        <v>90</v>
      </c>
      <c r="O534">
        <f t="shared" si="34"/>
        <v>89.5</v>
      </c>
      <c r="P534">
        <f t="shared" si="35"/>
        <v>280</v>
      </c>
      <c r="W534" s="2">
        <v>15</v>
      </c>
    </row>
    <row r="535" spans="1:23" x14ac:dyDescent="0.25">
      <c r="A535" s="15">
        <v>11.9</v>
      </c>
      <c r="B535" s="2">
        <v>0.75</v>
      </c>
      <c r="C535">
        <f t="shared" si="32"/>
        <v>1109.5</v>
      </c>
      <c r="D535">
        <f t="shared" si="33"/>
        <v>1392.5</v>
      </c>
      <c r="J535" s="15"/>
      <c r="K535" s="2"/>
      <c r="M535" s="14">
        <v>168</v>
      </c>
      <c r="N535" s="2">
        <v>90</v>
      </c>
      <c r="O535">
        <f t="shared" si="34"/>
        <v>89.5</v>
      </c>
      <c r="P535">
        <f t="shared" si="35"/>
        <v>280</v>
      </c>
      <c r="W535" s="2">
        <v>2</v>
      </c>
    </row>
    <row r="536" spans="1:23" x14ac:dyDescent="0.25">
      <c r="A536" s="15">
        <v>11.9</v>
      </c>
      <c r="B536" s="2">
        <v>4</v>
      </c>
      <c r="C536">
        <f t="shared" si="32"/>
        <v>1109.5</v>
      </c>
      <c r="D536">
        <f t="shared" si="33"/>
        <v>544.5</v>
      </c>
      <c r="J536" s="15"/>
      <c r="K536" s="2"/>
      <c r="M536" s="14">
        <v>168</v>
      </c>
      <c r="N536" s="2">
        <v>95</v>
      </c>
      <c r="O536">
        <f t="shared" si="34"/>
        <v>89.5</v>
      </c>
      <c r="P536">
        <f t="shared" si="35"/>
        <v>270</v>
      </c>
      <c r="W536" s="2">
        <v>5.5</v>
      </c>
    </row>
    <row r="537" spans="1:23" x14ac:dyDescent="0.25">
      <c r="A537" s="15">
        <v>11.9</v>
      </c>
      <c r="B537" s="2">
        <v>4</v>
      </c>
      <c r="C537">
        <f t="shared" si="32"/>
        <v>1109.5</v>
      </c>
      <c r="D537">
        <f t="shared" si="33"/>
        <v>544.5</v>
      </c>
      <c r="J537" s="15"/>
      <c r="K537" s="2"/>
      <c r="M537" s="14">
        <v>168</v>
      </c>
      <c r="N537" s="2">
        <v>95</v>
      </c>
      <c r="O537">
        <f t="shared" si="34"/>
        <v>89.5</v>
      </c>
      <c r="P537">
        <f t="shared" si="35"/>
        <v>270</v>
      </c>
      <c r="W537" s="2">
        <v>4.5</v>
      </c>
    </row>
    <row r="538" spans="1:23" x14ac:dyDescent="0.25">
      <c r="A538" s="15">
        <v>11.9</v>
      </c>
      <c r="B538" s="2">
        <v>1</v>
      </c>
      <c r="C538">
        <f t="shared" si="32"/>
        <v>1109.5</v>
      </c>
      <c r="D538">
        <f t="shared" si="33"/>
        <v>1261.5</v>
      </c>
      <c r="J538" s="15"/>
      <c r="K538" s="2"/>
      <c r="M538" s="14">
        <v>168</v>
      </c>
      <c r="N538" s="2">
        <v>100</v>
      </c>
      <c r="O538">
        <f t="shared" si="34"/>
        <v>89.5</v>
      </c>
      <c r="P538">
        <f t="shared" si="35"/>
        <v>250</v>
      </c>
      <c r="W538" s="2">
        <v>3</v>
      </c>
    </row>
    <row r="539" spans="1:23" x14ac:dyDescent="0.25">
      <c r="A539" s="15">
        <v>11.9</v>
      </c>
      <c r="B539" s="2">
        <v>1</v>
      </c>
      <c r="C539">
        <f t="shared" si="32"/>
        <v>1109.5</v>
      </c>
      <c r="D539">
        <f t="shared" si="33"/>
        <v>1261.5</v>
      </c>
      <c r="J539" s="15"/>
      <c r="K539" s="2"/>
      <c r="M539" s="14">
        <v>168</v>
      </c>
      <c r="N539" s="2">
        <v>100</v>
      </c>
      <c r="O539">
        <f t="shared" si="34"/>
        <v>89.5</v>
      </c>
      <c r="P539">
        <f t="shared" si="35"/>
        <v>250</v>
      </c>
      <c r="W539" s="2">
        <v>2</v>
      </c>
    </row>
    <row r="540" spans="1:23" x14ac:dyDescent="0.25">
      <c r="A540" s="15">
        <v>11.9</v>
      </c>
      <c r="B540" s="2">
        <v>4</v>
      </c>
      <c r="C540">
        <f t="shared" si="32"/>
        <v>1109.5</v>
      </c>
      <c r="D540">
        <f t="shared" si="33"/>
        <v>544.5</v>
      </c>
      <c r="J540" s="15"/>
      <c r="K540" s="2"/>
      <c r="M540" s="14">
        <v>168</v>
      </c>
      <c r="N540" s="2">
        <v>100</v>
      </c>
      <c r="O540">
        <f t="shared" si="34"/>
        <v>89.5</v>
      </c>
      <c r="P540">
        <f t="shared" si="35"/>
        <v>250</v>
      </c>
      <c r="W540" s="2">
        <v>2</v>
      </c>
    </row>
    <row r="541" spans="1:23" x14ac:dyDescent="0.25">
      <c r="A541" s="15">
        <v>11.9</v>
      </c>
      <c r="B541" s="2">
        <v>2</v>
      </c>
      <c r="C541">
        <f t="shared" si="32"/>
        <v>1109.5</v>
      </c>
      <c r="D541">
        <f t="shared" si="33"/>
        <v>904.5</v>
      </c>
      <c r="J541" s="15"/>
      <c r="K541" s="2"/>
      <c r="M541" s="14">
        <v>168</v>
      </c>
      <c r="N541" s="2">
        <v>100</v>
      </c>
      <c r="O541">
        <f t="shared" si="34"/>
        <v>89.5</v>
      </c>
      <c r="P541">
        <f t="shared" si="35"/>
        <v>250</v>
      </c>
      <c r="W541" s="2">
        <v>2</v>
      </c>
    </row>
    <row r="542" spans="1:23" x14ac:dyDescent="0.25">
      <c r="A542" s="15">
        <v>11.9</v>
      </c>
      <c r="B542" s="2">
        <v>3</v>
      </c>
      <c r="C542">
        <f t="shared" si="32"/>
        <v>1109.5</v>
      </c>
      <c r="D542">
        <f t="shared" si="33"/>
        <v>671.5</v>
      </c>
      <c r="J542" s="15"/>
      <c r="K542" s="2"/>
      <c r="M542" s="14">
        <v>168</v>
      </c>
      <c r="N542" s="2">
        <v>100</v>
      </c>
      <c r="O542">
        <f t="shared" si="34"/>
        <v>89.5</v>
      </c>
      <c r="P542">
        <f t="shared" si="35"/>
        <v>250</v>
      </c>
      <c r="W542" s="2">
        <v>1</v>
      </c>
    </row>
    <row r="543" spans="1:23" x14ac:dyDescent="0.25">
      <c r="A543" s="15">
        <v>11.9</v>
      </c>
      <c r="B543" s="2">
        <v>1</v>
      </c>
      <c r="C543">
        <f t="shared" si="32"/>
        <v>1109.5</v>
      </c>
      <c r="D543">
        <f t="shared" si="33"/>
        <v>1261.5</v>
      </c>
      <c r="J543" s="15"/>
      <c r="K543" s="2"/>
      <c r="M543" s="14">
        <v>168</v>
      </c>
      <c r="N543" s="2">
        <v>100</v>
      </c>
      <c r="O543">
        <f t="shared" si="34"/>
        <v>89.5</v>
      </c>
      <c r="P543">
        <f t="shared" si="35"/>
        <v>250</v>
      </c>
      <c r="W543" s="2">
        <v>1</v>
      </c>
    </row>
    <row r="544" spans="1:23" x14ac:dyDescent="0.25">
      <c r="A544" s="15">
        <v>11.9</v>
      </c>
      <c r="B544" s="2">
        <v>5</v>
      </c>
      <c r="C544">
        <f t="shared" si="32"/>
        <v>1109.5</v>
      </c>
      <c r="D544">
        <f t="shared" si="33"/>
        <v>450</v>
      </c>
      <c r="J544" s="15"/>
      <c r="K544" s="2"/>
      <c r="M544" s="14">
        <v>168</v>
      </c>
      <c r="N544" s="2">
        <v>100</v>
      </c>
      <c r="O544">
        <f t="shared" si="34"/>
        <v>89.5</v>
      </c>
      <c r="P544">
        <f t="shared" si="35"/>
        <v>250</v>
      </c>
      <c r="W544" s="2">
        <v>1</v>
      </c>
    </row>
    <row r="545" spans="1:23" x14ac:dyDescent="0.25">
      <c r="A545" s="15">
        <v>11.9</v>
      </c>
      <c r="B545" s="2">
        <v>2</v>
      </c>
      <c r="C545">
        <f t="shared" si="32"/>
        <v>1109.5</v>
      </c>
      <c r="D545">
        <f t="shared" si="33"/>
        <v>904.5</v>
      </c>
      <c r="J545" s="15"/>
      <c r="K545" s="2"/>
      <c r="M545" s="14">
        <v>168</v>
      </c>
      <c r="N545" s="2">
        <v>100</v>
      </c>
      <c r="O545">
        <f t="shared" si="34"/>
        <v>89.5</v>
      </c>
      <c r="P545">
        <f t="shared" si="35"/>
        <v>250</v>
      </c>
      <c r="W545" s="2">
        <v>1.5</v>
      </c>
    </row>
    <row r="546" spans="1:23" x14ac:dyDescent="0.25">
      <c r="A546" s="15">
        <v>11.9</v>
      </c>
      <c r="B546" s="2">
        <v>2</v>
      </c>
      <c r="C546">
        <f t="shared" si="32"/>
        <v>1109.5</v>
      </c>
      <c r="D546">
        <f t="shared" si="33"/>
        <v>904.5</v>
      </c>
      <c r="J546" s="15"/>
      <c r="K546" s="2"/>
      <c r="M546" s="14">
        <v>168</v>
      </c>
      <c r="N546" s="2">
        <v>100</v>
      </c>
      <c r="O546">
        <f t="shared" si="34"/>
        <v>89.5</v>
      </c>
      <c r="P546">
        <f t="shared" si="35"/>
        <v>250</v>
      </c>
      <c r="W546" s="2">
        <v>1</v>
      </c>
    </row>
    <row r="547" spans="1:23" x14ac:dyDescent="0.25">
      <c r="A547" s="15">
        <v>11.9</v>
      </c>
      <c r="B547" s="2">
        <v>2</v>
      </c>
      <c r="C547">
        <f t="shared" si="32"/>
        <v>1109.5</v>
      </c>
      <c r="D547">
        <f t="shared" si="33"/>
        <v>904.5</v>
      </c>
      <c r="J547" s="15"/>
      <c r="K547" s="2"/>
      <c r="M547" s="14">
        <v>168</v>
      </c>
      <c r="N547" s="2">
        <v>100</v>
      </c>
      <c r="O547">
        <f t="shared" si="34"/>
        <v>89.5</v>
      </c>
      <c r="P547">
        <f t="shared" si="35"/>
        <v>250</v>
      </c>
      <c r="W547" s="2">
        <v>3</v>
      </c>
    </row>
    <row r="548" spans="1:23" x14ac:dyDescent="0.25">
      <c r="A548" s="15">
        <v>11.9</v>
      </c>
      <c r="B548" s="2">
        <v>6</v>
      </c>
      <c r="C548">
        <f t="shared" si="32"/>
        <v>1109.5</v>
      </c>
      <c r="D548">
        <f t="shared" si="33"/>
        <v>384.5</v>
      </c>
      <c r="J548" s="15"/>
      <c r="K548" s="2"/>
      <c r="M548" s="14">
        <v>168</v>
      </c>
      <c r="N548" s="2">
        <v>100</v>
      </c>
      <c r="O548">
        <f t="shared" si="34"/>
        <v>89.5</v>
      </c>
      <c r="P548">
        <f t="shared" si="35"/>
        <v>250</v>
      </c>
      <c r="W548" s="2">
        <v>5</v>
      </c>
    </row>
    <row r="549" spans="1:23" x14ac:dyDescent="0.25">
      <c r="A549" s="15">
        <v>11.9</v>
      </c>
      <c r="B549" s="2">
        <v>1</v>
      </c>
      <c r="C549">
        <f t="shared" si="32"/>
        <v>1109.5</v>
      </c>
      <c r="D549">
        <f t="shared" si="33"/>
        <v>1261.5</v>
      </c>
      <c r="J549" s="15"/>
      <c r="K549" s="2"/>
      <c r="M549" s="14">
        <v>168</v>
      </c>
      <c r="N549" s="2">
        <v>100</v>
      </c>
      <c r="O549">
        <f t="shared" si="34"/>
        <v>89.5</v>
      </c>
      <c r="P549">
        <f t="shared" si="35"/>
        <v>250</v>
      </c>
      <c r="W549" s="2">
        <v>5</v>
      </c>
    </row>
    <row r="550" spans="1:23" x14ac:dyDescent="0.25">
      <c r="A550" s="15">
        <v>11.9</v>
      </c>
      <c r="B550" s="2">
        <v>1</v>
      </c>
      <c r="C550">
        <f t="shared" si="32"/>
        <v>1109.5</v>
      </c>
      <c r="D550">
        <f t="shared" si="33"/>
        <v>1261.5</v>
      </c>
      <c r="J550" s="15"/>
      <c r="K550" s="2"/>
      <c r="M550" s="14">
        <v>168</v>
      </c>
      <c r="N550" s="2">
        <v>100</v>
      </c>
      <c r="O550">
        <f t="shared" si="34"/>
        <v>89.5</v>
      </c>
      <c r="P550">
        <f t="shared" si="35"/>
        <v>250</v>
      </c>
      <c r="W550" s="2">
        <v>4</v>
      </c>
    </row>
    <row r="551" spans="1:23" x14ac:dyDescent="0.25">
      <c r="A551" s="15">
        <v>11.9</v>
      </c>
      <c r="B551" s="2">
        <v>1</v>
      </c>
      <c r="C551">
        <f t="shared" si="32"/>
        <v>1109.5</v>
      </c>
      <c r="D551">
        <f t="shared" si="33"/>
        <v>1261.5</v>
      </c>
      <c r="J551" s="15"/>
      <c r="K551" s="2"/>
      <c r="M551" s="14">
        <v>168</v>
      </c>
      <c r="N551" s="2">
        <v>105</v>
      </c>
      <c r="O551">
        <f t="shared" si="34"/>
        <v>89.5</v>
      </c>
      <c r="P551">
        <f t="shared" si="35"/>
        <v>232.5</v>
      </c>
      <c r="W551" s="2">
        <v>3</v>
      </c>
    </row>
    <row r="552" spans="1:23" x14ac:dyDescent="0.25">
      <c r="A552" s="15">
        <v>11.9</v>
      </c>
      <c r="B552" s="2">
        <v>2</v>
      </c>
      <c r="C552">
        <f t="shared" si="32"/>
        <v>1109.5</v>
      </c>
      <c r="D552">
        <f t="shared" si="33"/>
        <v>904.5</v>
      </c>
      <c r="J552" s="15"/>
      <c r="K552" s="2"/>
      <c r="M552" s="14">
        <v>168</v>
      </c>
      <c r="N552" s="2">
        <v>110</v>
      </c>
      <c r="O552">
        <f t="shared" si="34"/>
        <v>89.5</v>
      </c>
      <c r="P552">
        <f t="shared" si="35"/>
        <v>229</v>
      </c>
      <c r="W552" s="2">
        <v>5</v>
      </c>
    </row>
    <row r="553" spans="1:23" x14ac:dyDescent="0.25">
      <c r="A553" s="15">
        <v>11.9</v>
      </c>
      <c r="B553" s="2">
        <v>3</v>
      </c>
      <c r="C553">
        <f t="shared" si="32"/>
        <v>1109.5</v>
      </c>
      <c r="D553">
        <f t="shared" si="33"/>
        <v>671.5</v>
      </c>
      <c r="J553" s="15"/>
      <c r="K553" s="2"/>
      <c r="M553" s="14">
        <v>168</v>
      </c>
      <c r="N553" s="2">
        <v>110</v>
      </c>
      <c r="O553">
        <f t="shared" si="34"/>
        <v>89.5</v>
      </c>
      <c r="P553">
        <f t="shared" si="35"/>
        <v>229</v>
      </c>
      <c r="W553" s="2">
        <v>5</v>
      </c>
    </row>
    <row r="554" spans="1:23" x14ac:dyDescent="0.25">
      <c r="A554" s="15">
        <v>11.9</v>
      </c>
      <c r="B554" s="2">
        <v>2</v>
      </c>
      <c r="C554">
        <f t="shared" si="32"/>
        <v>1109.5</v>
      </c>
      <c r="D554">
        <f t="shared" si="33"/>
        <v>904.5</v>
      </c>
      <c r="J554" s="15"/>
      <c r="K554" s="2"/>
      <c r="M554" s="14">
        <v>168</v>
      </c>
      <c r="N554" s="2">
        <v>115</v>
      </c>
      <c r="O554">
        <f t="shared" si="34"/>
        <v>89.5</v>
      </c>
      <c r="P554">
        <f t="shared" si="35"/>
        <v>225</v>
      </c>
      <c r="W554" s="2">
        <v>3</v>
      </c>
    </row>
    <row r="555" spans="1:23" x14ac:dyDescent="0.25">
      <c r="A555" s="15">
        <v>11.9</v>
      </c>
      <c r="B555" s="2">
        <v>2</v>
      </c>
      <c r="C555">
        <f t="shared" si="32"/>
        <v>1109.5</v>
      </c>
      <c r="D555">
        <f t="shared" si="33"/>
        <v>904.5</v>
      </c>
      <c r="J555" s="15"/>
      <c r="K555" s="2"/>
      <c r="M555" s="14">
        <v>168</v>
      </c>
      <c r="N555" s="2">
        <v>115</v>
      </c>
      <c r="O555">
        <f t="shared" si="34"/>
        <v>89.5</v>
      </c>
      <c r="P555">
        <f t="shared" si="35"/>
        <v>225</v>
      </c>
      <c r="W555" s="2">
        <v>3</v>
      </c>
    </row>
    <row r="556" spans="1:23" x14ac:dyDescent="0.25">
      <c r="A556" s="15">
        <v>11.9</v>
      </c>
      <c r="B556" s="2">
        <v>3</v>
      </c>
      <c r="C556">
        <f t="shared" si="32"/>
        <v>1109.5</v>
      </c>
      <c r="D556">
        <f t="shared" si="33"/>
        <v>671.5</v>
      </c>
      <c r="J556" s="15"/>
      <c r="K556" s="2"/>
      <c r="M556" s="14">
        <v>168</v>
      </c>
      <c r="N556" s="2">
        <v>120</v>
      </c>
      <c r="O556">
        <f t="shared" si="34"/>
        <v>89.5</v>
      </c>
      <c r="P556">
        <f t="shared" si="35"/>
        <v>212</v>
      </c>
      <c r="W556" s="2">
        <v>4</v>
      </c>
    </row>
    <row r="557" spans="1:23" x14ac:dyDescent="0.25">
      <c r="A557" s="15">
        <v>11.9</v>
      </c>
      <c r="B557" s="2">
        <v>2</v>
      </c>
      <c r="C557">
        <f t="shared" si="32"/>
        <v>1109.5</v>
      </c>
      <c r="D557">
        <f t="shared" si="33"/>
        <v>904.5</v>
      </c>
      <c r="J557" s="15"/>
      <c r="K557" s="2"/>
      <c r="M557" s="14">
        <v>168</v>
      </c>
      <c r="N557" s="2">
        <v>120</v>
      </c>
      <c r="O557">
        <f t="shared" si="34"/>
        <v>89.5</v>
      </c>
      <c r="P557">
        <f t="shared" si="35"/>
        <v>212</v>
      </c>
      <c r="W557" s="2">
        <v>4</v>
      </c>
    </row>
    <row r="558" spans="1:23" x14ac:dyDescent="0.25">
      <c r="A558" s="15">
        <v>11.9</v>
      </c>
      <c r="B558" s="2">
        <v>3</v>
      </c>
      <c r="C558">
        <f t="shared" si="32"/>
        <v>1109.5</v>
      </c>
      <c r="D558">
        <f t="shared" si="33"/>
        <v>671.5</v>
      </c>
      <c r="J558" s="15"/>
      <c r="K558" s="2"/>
      <c r="M558" s="14">
        <v>168</v>
      </c>
      <c r="N558" s="2">
        <v>120</v>
      </c>
      <c r="O558">
        <f t="shared" si="34"/>
        <v>89.5</v>
      </c>
      <c r="P558">
        <f t="shared" si="35"/>
        <v>212</v>
      </c>
      <c r="W558" s="2">
        <v>4</v>
      </c>
    </row>
    <row r="559" spans="1:23" x14ac:dyDescent="0.25">
      <c r="A559" s="15">
        <v>11.9</v>
      </c>
      <c r="B559" s="2">
        <v>5</v>
      </c>
      <c r="C559">
        <f t="shared" si="32"/>
        <v>1109.5</v>
      </c>
      <c r="D559">
        <f t="shared" si="33"/>
        <v>450</v>
      </c>
      <c r="J559" s="15"/>
      <c r="K559" s="2"/>
      <c r="M559" s="14">
        <v>168</v>
      </c>
      <c r="N559" s="2">
        <v>120</v>
      </c>
      <c r="O559">
        <f t="shared" si="34"/>
        <v>89.5</v>
      </c>
      <c r="P559">
        <f t="shared" si="35"/>
        <v>212</v>
      </c>
      <c r="W559" s="2">
        <v>3</v>
      </c>
    </row>
    <row r="560" spans="1:23" x14ac:dyDescent="0.25">
      <c r="A560" s="15">
        <v>11.9</v>
      </c>
      <c r="B560" s="2">
        <v>1</v>
      </c>
      <c r="C560">
        <f t="shared" si="32"/>
        <v>1109.5</v>
      </c>
      <c r="D560">
        <f t="shared" si="33"/>
        <v>1261.5</v>
      </c>
      <c r="J560" s="15"/>
      <c r="K560" s="2"/>
      <c r="M560" s="14">
        <v>168</v>
      </c>
      <c r="N560" s="2">
        <v>120</v>
      </c>
      <c r="O560">
        <f t="shared" si="34"/>
        <v>89.5</v>
      </c>
      <c r="P560">
        <f t="shared" si="35"/>
        <v>212</v>
      </c>
      <c r="W560" s="2">
        <v>3</v>
      </c>
    </row>
    <row r="561" spans="1:23" x14ac:dyDescent="0.25">
      <c r="A561" s="15">
        <v>11.9</v>
      </c>
      <c r="B561" s="2">
        <v>2</v>
      </c>
      <c r="C561">
        <f t="shared" si="32"/>
        <v>1109.5</v>
      </c>
      <c r="D561">
        <f t="shared" si="33"/>
        <v>904.5</v>
      </c>
      <c r="J561" s="15"/>
      <c r="K561" s="2"/>
      <c r="M561" s="14">
        <v>168</v>
      </c>
      <c r="N561" s="2">
        <v>120</v>
      </c>
      <c r="O561">
        <f t="shared" si="34"/>
        <v>89.5</v>
      </c>
      <c r="P561">
        <f t="shared" si="35"/>
        <v>212</v>
      </c>
      <c r="W561" s="2">
        <v>3</v>
      </c>
    </row>
    <row r="562" spans="1:23" x14ac:dyDescent="0.25">
      <c r="A562" s="15">
        <v>11.9</v>
      </c>
      <c r="B562" s="2">
        <v>2</v>
      </c>
      <c r="C562">
        <f t="shared" si="32"/>
        <v>1109.5</v>
      </c>
      <c r="D562">
        <f t="shared" si="33"/>
        <v>904.5</v>
      </c>
      <c r="J562" s="15"/>
      <c r="K562" s="2"/>
      <c r="M562" s="14">
        <v>168</v>
      </c>
      <c r="N562" s="2">
        <v>120</v>
      </c>
      <c r="O562">
        <f t="shared" si="34"/>
        <v>89.5</v>
      </c>
      <c r="P562">
        <f t="shared" si="35"/>
        <v>212</v>
      </c>
      <c r="W562" s="2">
        <v>3</v>
      </c>
    </row>
    <row r="563" spans="1:23" x14ac:dyDescent="0.25">
      <c r="A563" s="15">
        <v>11.9</v>
      </c>
      <c r="B563" s="2">
        <v>4</v>
      </c>
      <c r="C563">
        <f t="shared" si="32"/>
        <v>1109.5</v>
      </c>
      <c r="D563">
        <f t="shared" si="33"/>
        <v>544.5</v>
      </c>
      <c r="J563" s="15"/>
      <c r="K563" s="2"/>
      <c r="M563" s="14">
        <v>168</v>
      </c>
      <c r="N563" s="2">
        <v>120</v>
      </c>
      <c r="O563">
        <f t="shared" si="34"/>
        <v>89.5</v>
      </c>
      <c r="P563">
        <f t="shared" si="35"/>
        <v>212</v>
      </c>
      <c r="W563" s="2">
        <v>12</v>
      </c>
    </row>
    <row r="564" spans="1:23" x14ac:dyDescent="0.25">
      <c r="A564" s="15">
        <v>11.9</v>
      </c>
      <c r="B564" s="2">
        <v>1</v>
      </c>
      <c r="C564">
        <f t="shared" si="32"/>
        <v>1109.5</v>
      </c>
      <c r="D564">
        <f t="shared" si="33"/>
        <v>1261.5</v>
      </c>
      <c r="J564" s="15"/>
      <c r="K564" s="2"/>
      <c r="M564" s="14">
        <v>168</v>
      </c>
      <c r="N564" s="2">
        <v>120</v>
      </c>
      <c r="O564">
        <f t="shared" si="34"/>
        <v>89.5</v>
      </c>
      <c r="P564">
        <f t="shared" si="35"/>
        <v>212</v>
      </c>
      <c r="W564" s="2">
        <v>3</v>
      </c>
    </row>
    <row r="565" spans="1:23" x14ac:dyDescent="0.25">
      <c r="A565" s="15">
        <v>11.9</v>
      </c>
      <c r="B565" s="2">
        <v>1</v>
      </c>
      <c r="C565">
        <f t="shared" si="32"/>
        <v>1109.5</v>
      </c>
      <c r="D565">
        <f t="shared" si="33"/>
        <v>1261.5</v>
      </c>
      <c r="J565" s="15"/>
      <c r="K565" s="2"/>
      <c r="M565" s="14">
        <v>168</v>
      </c>
      <c r="N565" s="2">
        <v>120</v>
      </c>
      <c r="O565">
        <f t="shared" si="34"/>
        <v>89.5</v>
      </c>
      <c r="P565">
        <f t="shared" si="35"/>
        <v>212</v>
      </c>
      <c r="W565" s="2">
        <v>3</v>
      </c>
    </row>
    <row r="566" spans="1:23" x14ac:dyDescent="0.25">
      <c r="A566" s="15">
        <v>11.9</v>
      </c>
      <c r="B566" s="2">
        <v>4</v>
      </c>
      <c r="C566">
        <f t="shared" si="32"/>
        <v>1109.5</v>
      </c>
      <c r="D566">
        <f t="shared" si="33"/>
        <v>544.5</v>
      </c>
      <c r="J566" s="15"/>
      <c r="K566" s="2"/>
      <c r="M566" s="14">
        <v>168</v>
      </c>
      <c r="N566" s="2">
        <v>130</v>
      </c>
      <c r="O566">
        <f t="shared" si="34"/>
        <v>89.5</v>
      </c>
      <c r="P566">
        <f t="shared" si="35"/>
        <v>197</v>
      </c>
      <c r="W566" s="2">
        <v>0.4</v>
      </c>
    </row>
    <row r="567" spans="1:23" x14ac:dyDescent="0.25">
      <c r="A567" s="15">
        <v>11.9</v>
      </c>
      <c r="B567" s="2">
        <v>6</v>
      </c>
      <c r="C567">
        <f t="shared" si="32"/>
        <v>1109.5</v>
      </c>
      <c r="D567">
        <f t="shared" si="33"/>
        <v>384.5</v>
      </c>
      <c r="J567" s="15"/>
      <c r="K567" s="2"/>
      <c r="M567" s="14">
        <v>168</v>
      </c>
      <c r="N567" s="2">
        <v>130</v>
      </c>
      <c r="O567">
        <f t="shared" si="34"/>
        <v>89.5</v>
      </c>
      <c r="P567">
        <f t="shared" si="35"/>
        <v>197</v>
      </c>
      <c r="W567" s="2">
        <v>0.55000000000000004</v>
      </c>
    </row>
    <row r="568" spans="1:23" x14ac:dyDescent="0.25">
      <c r="A568" s="15">
        <v>11.9</v>
      </c>
      <c r="B568" s="2">
        <v>4</v>
      </c>
      <c r="C568">
        <f t="shared" si="32"/>
        <v>1109.5</v>
      </c>
      <c r="D568">
        <f t="shared" si="33"/>
        <v>544.5</v>
      </c>
      <c r="J568" s="15"/>
      <c r="K568" s="2"/>
      <c r="M568" s="14">
        <v>168</v>
      </c>
      <c r="N568" s="2">
        <v>130</v>
      </c>
      <c r="O568">
        <f t="shared" si="34"/>
        <v>89.5</v>
      </c>
      <c r="P568">
        <f t="shared" si="35"/>
        <v>197</v>
      </c>
      <c r="W568" s="2">
        <v>0.4</v>
      </c>
    </row>
    <row r="569" spans="1:23" x14ac:dyDescent="0.25">
      <c r="A569" s="15">
        <v>11.9</v>
      </c>
      <c r="B569" s="2">
        <v>2</v>
      </c>
      <c r="C569">
        <f t="shared" si="32"/>
        <v>1109.5</v>
      </c>
      <c r="D569">
        <f t="shared" si="33"/>
        <v>904.5</v>
      </c>
      <c r="J569" s="15"/>
      <c r="K569" s="2"/>
      <c r="M569" s="14">
        <v>168</v>
      </c>
      <c r="N569" s="2">
        <v>130</v>
      </c>
      <c r="O569">
        <f t="shared" si="34"/>
        <v>89.5</v>
      </c>
      <c r="P569">
        <f t="shared" si="35"/>
        <v>197</v>
      </c>
      <c r="W569" s="2">
        <v>0.25</v>
      </c>
    </row>
    <row r="570" spans="1:23" x14ac:dyDescent="0.25">
      <c r="A570" s="15">
        <v>11.9</v>
      </c>
      <c r="B570" s="2">
        <v>3</v>
      </c>
      <c r="C570">
        <f t="shared" si="32"/>
        <v>1109.5</v>
      </c>
      <c r="D570">
        <f t="shared" si="33"/>
        <v>671.5</v>
      </c>
      <c r="J570" s="15"/>
      <c r="K570" s="2"/>
      <c r="M570" s="14">
        <v>168</v>
      </c>
      <c r="N570" s="2">
        <v>135</v>
      </c>
      <c r="O570">
        <f t="shared" si="34"/>
        <v>89.5</v>
      </c>
      <c r="P570">
        <f t="shared" si="35"/>
        <v>192</v>
      </c>
      <c r="W570" s="2">
        <v>0.2</v>
      </c>
    </row>
    <row r="571" spans="1:23" x14ac:dyDescent="0.25">
      <c r="A571" s="15">
        <v>11.9</v>
      </c>
      <c r="B571" s="2">
        <v>1</v>
      </c>
      <c r="C571">
        <f t="shared" si="32"/>
        <v>1109.5</v>
      </c>
      <c r="D571">
        <f t="shared" si="33"/>
        <v>1261.5</v>
      </c>
      <c r="J571" s="15"/>
      <c r="K571" s="2"/>
      <c r="M571" s="14">
        <v>168</v>
      </c>
      <c r="N571" s="2">
        <v>135</v>
      </c>
      <c r="O571">
        <f t="shared" si="34"/>
        <v>89.5</v>
      </c>
      <c r="P571">
        <f t="shared" si="35"/>
        <v>192</v>
      </c>
      <c r="W571" s="2">
        <v>0.25</v>
      </c>
    </row>
    <row r="572" spans="1:23" x14ac:dyDescent="0.25">
      <c r="A572" s="15">
        <v>11.9</v>
      </c>
      <c r="B572" s="2">
        <v>1</v>
      </c>
      <c r="C572">
        <f t="shared" si="32"/>
        <v>1109.5</v>
      </c>
      <c r="D572">
        <f t="shared" si="33"/>
        <v>1261.5</v>
      </c>
      <c r="J572" s="15"/>
      <c r="K572" s="2"/>
      <c r="M572" s="14">
        <v>168</v>
      </c>
      <c r="N572" s="2">
        <v>135</v>
      </c>
      <c r="O572">
        <f t="shared" si="34"/>
        <v>89.5</v>
      </c>
      <c r="P572">
        <f t="shared" si="35"/>
        <v>192</v>
      </c>
      <c r="W572" s="2">
        <v>20</v>
      </c>
    </row>
    <row r="573" spans="1:23" x14ac:dyDescent="0.25">
      <c r="A573" s="15">
        <v>11.9</v>
      </c>
      <c r="B573" s="2">
        <v>2</v>
      </c>
      <c r="C573">
        <f t="shared" si="32"/>
        <v>1109.5</v>
      </c>
      <c r="D573">
        <f t="shared" si="33"/>
        <v>904.5</v>
      </c>
      <c r="J573" s="15"/>
      <c r="K573" s="2"/>
      <c r="M573" s="14">
        <v>168</v>
      </c>
      <c r="N573" s="2">
        <v>140</v>
      </c>
      <c r="O573">
        <f t="shared" si="34"/>
        <v>89.5</v>
      </c>
      <c r="P573">
        <f t="shared" si="35"/>
        <v>185.5</v>
      </c>
      <c r="W573" s="2">
        <v>18</v>
      </c>
    </row>
    <row r="574" spans="1:23" x14ac:dyDescent="0.25">
      <c r="A574" s="15">
        <v>11.9</v>
      </c>
      <c r="B574" s="2">
        <v>1.5</v>
      </c>
      <c r="C574">
        <f t="shared" si="32"/>
        <v>1109.5</v>
      </c>
      <c r="D574">
        <f t="shared" si="33"/>
        <v>1076.5</v>
      </c>
      <c r="J574" s="15"/>
      <c r="K574" s="2"/>
      <c r="M574" s="14">
        <v>168</v>
      </c>
      <c r="N574" s="2">
        <v>140</v>
      </c>
      <c r="O574">
        <f t="shared" si="34"/>
        <v>89.5</v>
      </c>
      <c r="P574">
        <f t="shared" si="35"/>
        <v>185.5</v>
      </c>
      <c r="W574" s="2">
        <v>10</v>
      </c>
    </row>
    <row r="575" spans="1:23" x14ac:dyDescent="0.25">
      <c r="A575" s="15">
        <v>11.9</v>
      </c>
      <c r="B575" s="2">
        <v>2</v>
      </c>
      <c r="C575">
        <f t="shared" si="32"/>
        <v>1109.5</v>
      </c>
      <c r="D575">
        <f t="shared" si="33"/>
        <v>904.5</v>
      </c>
      <c r="J575" s="15"/>
      <c r="K575" s="2"/>
      <c r="M575" s="14">
        <v>168</v>
      </c>
      <c r="N575" s="2">
        <v>140</v>
      </c>
      <c r="O575">
        <f t="shared" si="34"/>
        <v>89.5</v>
      </c>
      <c r="P575">
        <f t="shared" si="35"/>
        <v>185.5</v>
      </c>
      <c r="W575" s="2">
        <v>12</v>
      </c>
    </row>
    <row r="576" spans="1:23" x14ac:dyDescent="0.25">
      <c r="A576" s="15">
        <v>11.9</v>
      </c>
      <c r="B576" s="2">
        <v>2</v>
      </c>
      <c r="C576">
        <f t="shared" si="32"/>
        <v>1109.5</v>
      </c>
      <c r="D576">
        <f t="shared" si="33"/>
        <v>904.5</v>
      </c>
      <c r="J576" s="15"/>
      <c r="K576" s="2"/>
      <c r="M576" s="14">
        <v>168</v>
      </c>
      <c r="N576" s="2">
        <v>140</v>
      </c>
      <c r="O576">
        <f t="shared" si="34"/>
        <v>89.5</v>
      </c>
      <c r="P576">
        <f t="shared" si="35"/>
        <v>185.5</v>
      </c>
      <c r="W576" s="2">
        <v>10</v>
      </c>
    </row>
    <row r="577" spans="1:23" x14ac:dyDescent="0.25">
      <c r="A577" s="15">
        <v>11.9</v>
      </c>
      <c r="B577" s="2">
        <v>1.5</v>
      </c>
      <c r="C577">
        <f t="shared" si="32"/>
        <v>1109.5</v>
      </c>
      <c r="D577">
        <f t="shared" si="33"/>
        <v>1076.5</v>
      </c>
      <c r="J577" s="15"/>
      <c r="K577" s="2"/>
      <c r="M577" s="14">
        <v>168</v>
      </c>
      <c r="N577" s="2">
        <v>140</v>
      </c>
      <c r="O577">
        <f t="shared" si="34"/>
        <v>89.5</v>
      </c>
      <c r="P577">
        <f t="shared" si="35"/>
        <v>185.5</v>
      </c>
      <c r="W577" s="2">
        <v>15</v>
      </c>
    </row>
    <row r="578" spans="1:23" x14ac:dyDescent="0.25">
      <c r="A578" s="15">
        <v>11.9</v>
      </c>
      <c r="B578" s="2">
        <v>1</v>
      </c>
      <c r="C578">
        <f t="shared" si="32"/>
        <v>1109.5</v>
      </c>
      <c r="D578">
        <f t="shared" si="33"/>
        <v>1261.5</v>
      </c>
      <c r="J578" s="15"/>
      <c r="K578" s="2"/>
      <c r="M578" s="14">
        <v>168</v>
      </c>
      <c r="N578" s="2">
        <v>140</v>
      </c>
      <c r="O578">
        <f t="shared" si="34"/>
        <v>89.5</v>
      </c>
      <c r="P578">
        <f t="shared" si="35"/>
        <v>185.5</v>
      </c>
      <c r="W578" s="2">
        <v>9</v>
      </c>
    </row>
    <row r="579" spans="1:23" x14ac:dyDescent="0.25">
      <c r="A579" s="15">
        <v>11.9</v>
      </c>
      <c r="B579" s="2">
        <v>2</v>
      </c>
      <c r="C579">
        <f t="shared" ref="C579:C642" si="36">_xlfn.RANK.AVG(A579,$A$2:$A$1665,0)</f>
        <v>1109.5</v>
      </c>
      <c r="D579">
        <f t="shared" ref="D579:D642" si="37">_xlfn.RANK.AVG(B579,$B$2:$B$1665,0)</f>
        <v>904.5</v>
      </c>
      <c r="J579" s="15"/>
      <c r="K579" s="2"/>
      <c r="M579" s="14">
        <v>168</v>
      </c>
      <c r="N579" s="2">
        <v>145</v>
      </c>
      <c r="O579">
        <f t="shared" ref="O579:O642" si="38">_xlfn.RANK.AVG(M579,$M$2:$M$652,0)</f>
        <v>89.5</v>
      </c>
      <c r="P579">
        <f t="shared" ref="P579:P642" si="39">_xlfn.RANK.AVG(N579,$N$2:$N$652,0)</f>
        <v>180</v>
      </c>
      <c r="W579" s="2">
        <v>12</v>
      </c>
    </row>
    <row r="580" spans="1:23" x14ac:dyDescent="0.25">
      <c r="A580" s="15">
        <v>11.9</v>
      </c>
      <c r="B580" s="2">
        <v>2</v>
      </c>
      <c r="C580">
        <f t="shared" si="36"/>
        <v>1109.5</v>
      </c>
      <c r="D580">
        <f t="shared" si="37"/>
        <v>904.5</v>
      </c>
      <c r="J580" s="15"/>
      <c r="K580" s="2"/>
      <c r="M580" s="14">
        <v>168</v>
      </c>
      <c r="N580" s="2">
        <v>150</v>
      </c>
      <c r="O580">
        <f t="shared" si="38"/>
        <v>89.5</v>
      </c>
      <c r="P580">
        <f t="shared" si="39"/>
        <v>173.5</v>
      </c>
      <c r="W580" s="2">
        <v>10</v>
      </c>
    </row>
    <row r="581" spans="1:23" x14ac:dyDescent="0.25">
      <c r="A581" s="15">
        <v>11.9</v>
      </c>
      <c r="B581" s="2">
        <v>2</v>
      </c>
      <c r="C581">
        <f t="shared" si="36"/>
        <v>1109.5</v>
      </c>
      <c r="D581">
        <f t="shared" si="37"/>
        <v>904.5</v>
      </c>
      <c r="J581" s="15"/>
      <c r="K581" s="2"/>
      <c r="M581" s="14">
        <v>168</v>
      </c>
      <c r="N581" s="2">
        <v>150</v>
      </c>
      <c r="O581">
        <f t="shared" si="38"/>
        <v>89.5</v>
      </c>
      <c r="P581">
        <f t="shared" si="39"/>
        <v>173.5</v>
      </c>
      <c r="W581" s="2">
        <v>4</v>
      </c>
    </row>
    <row r="582" spans="1:23" x14ac:dyDescent="0.25">
      <c r="A582" s="15">
        <v>11.9</v>
      </c>
      <c r="B582" s="2">
        <v>2</v>
      </c>
      <c r="C582">
        <f t="shared" si="36"/>
        <v>1109.5</v>
      </c>
      <c r="D582">
        <f t="shared" si="37"/>
        <v>904.5</v>
      </c>
      <c r="J582" s="15"/>
      <c r="K582" s="2"/>
      <c r="M582" s="14">
        <v>168</v>
      </c>
      <c r="N582" s="2">
        <v>150</v>
      </c>
      <c r="O582">
        <f t="shared" si="38"/>
        <v>89.5</v>
      </c>
      <c r="P582">
        <f t="shared" si="39"/>
        <v>173.5</v>
      </c>
      <c r="W582" s="2">
        <v>14</v>
      </c>
    </row>
    <row r="583" spans="1:23" x14ac:dyDescent="0.25">
      <c r="A583" s="15">
        <v>11.9</v>
      </c>
      <c r="B583" s="2">
        <v>2</v>
      </c>
      <c r="C583">
        <f t="shared" si="36"/>
        <v>1109.5</v>
      </c>
      <c r="D583">
        <f t="shared" si="37"/>
        <v>904.5</v>
      </c>
      <c r="J583" s="15"/>
      <c r="K583" s="2"/>
      <c r="M583" s="14">
        <v>168</v>
      </c>
      <c r="N583" s="2">
        <v>160</v>
      </c>
      <c r="O583">
        <f t="shared" si="38"/>
        <v>89.5</v>
      </c>
      <c r="P583">
        <f t="shared" si="39"/>
        <v>162</v>
      </c>
      <c r="W583" s="2">
        <v>3</v>
      </c>
    </row>
    <row r="584" spans="1:23" x14ac:dyDescent="0.25">
      <c r="A584" s="15">
        <v>11.9</v>
      </c>
      <c r="B584" s="2">
        <v>4</v>
      </c>
      <c r="C584">
        <f t="shared" si="36"/>
        <v>1109.5</v>
      </c>
      <c r="D584">
        <f t="shared" si="37"/>
        <v>544.5</v>
      </c>
      <c r="J584" s="15"/>
      <c r="K584" s="2"/>
      <c r="M584" s="14">
        <v>168</v>
      </c>
      <c r="N584" s="2">
        <v>160</v>
      </c>
      <c r="O584">
        <f t="shared" si="38"/>
        <v>89.5</v>
      </c>
      <c r="P584">
        <f t="shared" si="39"/>
        <v>162</v>
      </c>
      <c r="W584" s="2">
        <v>2</v>
      </c>
    </row>
    <row r="585" spans="1:23" x14ac:dyDescent="0.25">
      <c r="A585" s="15">
        <v>11.9</v>
      </c>
      <c r="B585" s="2">
        <v>4</v>
      </c>
      <c r="C585">
        <f t="shared" si="36"/>
        <v>1109.5</v>
      </c>
      <c r="D585">
        <f t="shared" si="37"/>
        <v>544.5</v>
      </c>
      <c r="J585" s="15"/>
      <c r="K585" s="2"/>
      <c r="M585" s="14">
        <v>168</v>
      </c>
      <c r="N585" s="2">
        <v>170</v>
      </c>
      <c r="O585">
        <f t="shared" si="38"/>
        <v>89.5</v>
      </c>
      <c r="P585">
        <f t="shared" si="39"/>
        <v>150</v>
      </c>
      <c r="W585" s="2">
        <v>2</v>
      </c>
    </row>
    <row r="586" spans="1:23" x14ac:dyDescent="0.25">
      <c r="A586" s="15">
        <v>11.9</v>
      </c>
      <c r="B586" s="2">
        <v>1</v>
      </c>
      <c r="C586">
        <f t="shared" si="36"/>
        <v>1109.5</v>
      </c>
      <c r="D586">
        <f t="shared" si="37"/>
        <v>1261.5</v>
      </c>
      <c r="J586" s="15"/>
      <c r="K586" s="2"/>
      <c r="M586" s="14">
        <v>168</v>
      </c>
      <c r="N586" s="2">
        <v>170</v>
      </c>
      <c r="O586">
        <f t="shared" si="38"/>
        <v>89.5</v>
      </c>
      <c r="P586">
        <f t="shared" si="39"/>
        <v>150</v>
      </c>
      <c r="W586" s="2">
        <v>4</v>
      </c>
    </row>
    <row r="587" spans="1:23" x14ac:dyDescent="0.25">
      <c r="A587" s="15">
        <v>11.9</v>
      </c>
      <c r="B587" s="2">
        <v>0.75</v>
      </c>
      <c r="C587">
        <f t="shared" si="36"/>
        <v>1109.5</v>
      </c>
      <c r="D587">
        <f t="shared" si="37"/>
        <v>1392.5</v>
      </c>
      <c r="J587" s="15"/>
      <c r="K587" s="2"/>
      <c r="M587" s="14">
        <v>168</v>
      </c>
      <c r="N587" s="2">
        <v>185</v>
      </c>
      <c r="O587">
        <f t="shared" si="38"/>
        <v>89.5</v>
      </c>
      <c r="P587">
        <f t="shared" si="39"/>
        <v>135</v>
      </c>
      <c r="W587" s="2">
        <v>2</v>
      </c>
    </row>
    <row r="588" spans="1:23" x14ac:dyDescent="0.25">
      <c r="A588" s="15">
        <v>11.9</v>
      </c>
      <c r="B588" s="2">
        <v>4</v>
      </c>
      <c r="C588">
        <f t="shared" si="36"/>
        <v>1109.5</v>
      </c>
      <c r="D588">
        <f t="shared" si="37"/>
        <v>544.5</v>
      </c>
      <c r="J588" s="15"/>
      <c r="K588" s="2"/>
      <c r="M588" s="14">
        <v>168</v>
      </c>
      <c r="N588" s="2">
        <v>190</v>
      </c>
      <c r="O588">
        <f t="shared" si="38"/>
        <v>89.5</v>
      </c>
      <c r="P588">
        <f t="shared" si="39"/>
        <v>130.5</v>
      </c>
      <c r="W588" s="2">
        <v>2</v>
      </c>
    </row>
    <row r="589" spans="1:23" x14ac:dyDescent="0.25">
      <c r="A589" s="15">
        <v>11.9</v>
      </c>
      <c r="B589" s="2">
        <v>0.75</v>
      </c>
      <c r="C589">
        <f t="shared" si="36"/>
        <v>1109.5</v>
      </c>
      <c r="D589">
        <f t="shared" si="37"/>
        <v>1392.5</v>
      </c>
      <c r="J589" s="15"/>
      <c r="K589" s="2"/>
      <c r="M589" s="14">
        <v>168</v>
      </c>
      <c r="N589" s="2">
        <v>190</v>
      </c>
      <c r="O589">
        <f t="shared" si="38"/>
        <v>89.5</v>
      </c>
      <c r="P589">
        <f t="shared" si="39"/>
        <v>130.5</v>
      </c>
      <c r="W589" s="2">
        <v>2</v>
      </c>
    </row>
    <row r="590" spans="1:23" x14ac:dyDescent="0.25">
      <c r="A590" s="15">
        <v>11.9</v>
      </c>
      <c r="B590" s="2">
        <v>1</v>
      </c>
      <c r="C590">
        <f t="shared" si="36"/>
        <v>1109.5</v>
      </c>
      <c r="D590">
        <f t="shared" si="37"/>
        <v>1261.5</v>
      </c>
      <c r="J590" s="15"/>
      <c r="K590" s="2"/>
      <c r="M590" s="14">
        <v>168</v>
      </c>
      <c r="N590" s="2">
        <v>190</v>
      </c>
      <c r="O590">
        <f t="shared" si="38"/>
        <v>89.5</v>
      </c>
      <c r="P590">
        <f t="shared" si="39"/>
        <v>130.5</v>
      </c>
      <c r="W590" s="2">
        <v>2</v>
      </c>
    </row>
    <row r="591" spans="1:23" x14ac:dyDescent="0.25">
      <c r="A591" s="14">
        <v>12.2</v>
      </c>
      <c r="B591" s="2">
        <v>15</v>
      </c>
      <c r="C591">
        <f t="shared" si="36"/>
        <v>1058.5</v>
      </c>
      <c r="D591">
        <f t="shared" si="37"/>
        <v>127.5</v>
      </c>
      <c r="J591" s="14"/>
      <c r="K591" s="2"/>
      <c r="M591" s="14">
        <v>168</v>
      </c>
      <c r="N591" s="2">
        <v>190</v>
      </c>
      <c r="O591">
        <f t="shared" si="38"/>
        <v>89.5</v>
      </c>
      <c r="P591">
        <f t="shared" si="39"/>
        <v>130.5</v>
      </c>
      <c r="W591" s="2">
        <v>2</v>
      </c>
    </row>
    <row r="592" spans="1:23" x14ac:dyDescent="0.25">
      <c r="A592" s="14">
        <v>12.2</v>
      </c>
      <c r="B592" s="2">
        <v>35</v>
      </c>
      <c r="C592">
        <f t="shared" si="36"/>
        <v>1058.5</v>
      </c>
      <c r="D592">
        <f t="shared" si="37"/>
        <v>25.5</v>
      </c>
      <c r="J592" s="14"/>
      <c r="K592" s="2"/>
      <c r="M592" s="14">
        <v>168</v>
      </c>
      <c r="N592" s="2">
        <v>190</v>
      </c>
      <c r="O592">
        <f t="shared" si="38"/>
        <v>89.5</v>
      </c>
      <c r="P592">
        <f t="shared" si="39"/>
        <v>130.5</v>
      </c>
      <c r="W592" s="2">
        <v>2</v>
      </c>
    </row>
    <row r="593" spans="1:23" x14ac:dyDescent="0.25">
      <c r="A593" s="14">
        <v>12.2</v>
      </c>
      <c r="B593" s="2">
        <v>25</v>
      </c>
      <c r="C593">
        <f t="shared" si="36"/>
        <v>1058.5</v>
      </c>
      <c r="D593">
        <f t="shared" si="37"/>
        <v>52</v>
      </c>
      <c r="J593" s="14"/>
      <c r="K593" s="2"/>
      <c r="M593" s="14">
        <v>168</v>
      </c>
      <c r="N593" s="2">
        <v>200</v>
      </c>
      <c r="O593">
        <f t="shared" si="38"/>
        <v>89.5</v>
      </c>
      <c r="P593">
        <f t="shared" si="39"/>
        <v>125.5</v>
      </c>
      <c r="W593" s="2">
        <v>1</v>
      </c>
    </row>
    <row r="594" spans="1:23" x14ac:dyDescent="0.25">
      <c r="A594" s="14">
        <v>12.2</v>
      </c>
      <c r="B594" s="2">
        <v>5</v>
      </c>
      <c r="C594">
        <f t="shared" si="36"/>
        <v>1058.5</v>
      </c>
      <c r="D594">
        <f t="shared" si="37"/>
        <v>450</v>
      </c>
      <c r="J594" s="14"/>
      <c r="K594" s="2"/>
      <c r="M594" s="14">
        <v>168</v>
      </c>
      <c r="N594" s="2">
        <v>200</v>
      </c>
      <c r="O594">
        <f t="shared" si="38"/>
        <v>89.5</v>
      </c>
      <c r="P594">
        <f t="shared" si="39"/>
        <v>125.5</v>
      </c>
      <c r="W594" s="2">
        <v>0.5</v>
      </c>
    </row>
    <row r="595" spans="1:23" x14ac:dyDescent="0.25">
      <c r="A595" s="14">
        <v>12.2</v>
      </c>
      <c r="B595" s="2">
        <v>5</v>
      </c>
      <c r="C595">
        <f t="shared" si="36"/>
        <v>1058.5</v>
      </c>
      <c r="D595">
        <f t="shared" si="37"/>
        <v>450</v>
      </c>
      <c r="J595" s="14"/>
      <c r="K595" s="2"/>
      <c r="M595" s="14">
        <v>168</v>
      </c>
      <c r="N595" s="2">
        <v>200</v>
      </c>
      <c r="O595">
        <f t="shared" si="38"/>
        <v>89.5</v>
      </c>
      <c r="P595">
        <f t="shared" si="39"/>
        <v>125.5</v>
      </c>
      <c r="W595" s="2">
        <v>0.5</v>
      </c>
    </row>
    <row r="596" spans="1:23" x14ac:dyDescent="0.25">
      <c r="A596" s="14">
        <v>12.2</v>
      </c>
      <c r="B596" s="2">
        <v>5</v>
      </c>
      <c r="C596">
        <f t="shared" si="36"/>
        <v>1058.5</v>
      </c>
      <c r="D596">
        <f t="shared" si="37"/>
        <v>450</v>
      </c>
      <c r="J596" s="14"/>
      <c r="K596" s="2"/>
      <c r="M596" s="14">
        <v>168</v>
      </c>
      <c r="N596" s="2">
        <v>200</v>
      </c>
      <c r="O596">
        <f t="shared" si="38"/>
        <v>89.5</v>
      </c>
      <c r="P596">
        <f t="shared" si="39"/>
        <v>125.5</v>
      </c>
      <c r="W596" s="2">
        <v>1</v>
      </c>
    </row>
    <row r="597" spans="1:23" x14ac:dyDescent="0.25">
      <c r="A597" s="14">
        <v>12.2</v>
      </c>
      <c r="B597" s="2">
        <v>30</v>
      </c>
      <c r="C597">
        <f t="shared" si="36"/>
        <v>1058.5</v>
      </c>
      <c r="D597">
        <f t="shared" si="37"/>
        <v>39.5</v>
      </c>
      <c r="J597" s="14"/>
      <c r="K597" s="2"/>
      <c r="M597" s="14">
        <v>168</v>
      </c>
      <c r="N597" s="2">
        <v>210</v>
      </c>
      <c r="O597">
        <f t="shared" si="38"/>
        <v>89.5</v>
      </c>
      <c r="P597">
        <f t="shared" si="39"/>
        <v>118.5</v>
      </c>
      <c r="W597" s="2">
        <v>3</v>
      </c>
    </row>
    <row r="598" spans="1:23" x14ac:dyDescent="0.25">
      <c r="A598" s="14">
        <v>12.2</v>
      </c>
      <c r="B598" s="2">
        <v>5</v>
      </c>
      <c r="C598">
        <f t="shared" si="36"/>
        <v>1058.5</v>
      </c>
      <c r="D598">
        <f t="shared" si="37"/>
        <v>450</v>
      </c>
      <c r="J598" s="14"/>
      <c r="K598" s="2"/>
      <c r="M598" s="14">
        <v>168</v>
      </c>
      <c r="N598" s="2">
        <v>220</v>
      </c>
      <c r="O598">
        <f t="shared" si="38"/>
        <v>89.5</v>
      </c>
      <c r="P598">
        <f t="shared" si="39"/>
        <v>113.5</v>
      </c>
      <c r="W598" s="2">
        <v>1</v>
      </c>
    </row>
    <row r="599" spans="1:23" x14ac:dyDescent="0.25">
      <c r="A599" s="14">
        <v>12.2</v>
      </c>
      <c r="B599" s="2">
        <v>5</v>
      </c>
      <c r="C599">
        <f t="shared" si="36"/>
        <v>1058.5</v>
      </c>
      <c r="D599">
        <f t="shared" si="37"/>
        <v>450</v>
      </c>
      <c r="J599" s="14"/>
      <c r="K599" s="2"/>
      <c r="M599" s="14">
        <v>168</v>
      </c>
      <c r="N599" s="2">
        <v>220</v>
      </c>
      <c r="O599">
        <f t="shared" si="38"/>
        <v>89.5</v>
      </c>
      <c r="P599">
        <f t="shared" si="39"/>
        <v>113.5</v>
      </c>
      <c r="W599" s="2">
        <v>1</v>
      </c>
    </row>
    <row r="600" spans="1:23" x14ac:dyDescent="0.25">
      <c r="A600" s="14">
        <v>12.2</v>
      </c>
      <c r="B600" s="2">
        <v>5</v>
      </c>
      <c r="C600">
        <f t="shared" si="36"/>
        <v>1058.5</v>
      </c>
      <c r="D600">
        <f t="shared" si="37"/>
        <v>450</v>
      </c>
      <c r="J600" s="14"/>
      <c r="K600" s="2"/>
      <c r="M600" s="14">
        <v>168</v>
      </c>
      <c r="N600" s="2">
        <v>220</v>
      </c>
      <c r="O600">
        <f t="shared" si="38"/>
        <v>89.5</v>
      </c>
      <c r="P600">
        <f t="shared" si="39"/>
        <v>113.5</v>
      </c>
      <c r="W600" s="2">
        <v>1</v>
      </c>
    </row>
    <row r="601" spans="1:23" x14ac:dyDescent="0.25">
      <c r="A601" s="14">
        <v>12.2</v>
      </c>
      <c r="B601" s="2">
        <v>5</v>
      </c>
      <c r="C601">
        <f t="shared" si="36"/>
        <v>1058.5</v>
      </c>
      <c r="D601">
        <f t="shared" si="37"/>
        <v>450</v>
      </c>
      <c r="J601" s="14"/>
      <c r="K601" s="2"/>
      <c r="M601" s="14">
        <v>168</v>
      </c>
      <c r="N601" s="2">
        <v>235</v>
      </c>
      <c r="O601">
        <f t="shared" si="38"/>
        <v>89.5</v>
      </c>
      <c r="P601">
        <f t="shared" si="39"/>
        <v>107</v>
      </c>
      <c r="W601" s="2">
        <v>0.5</v>
      </c>
    </row>
    <row r="602" spans="1:23" x14ac:dyDescent="0.25">
      <c r="A602" s="14">
        <v>12.2</v>
      </c>
      <c r="B602" s="2">
        <v>5</v>
      </c>
      <c r="C602">
        <f t="shared" si="36"/>
        <v>1058.5</v>
      </c>
      <c r="D602">
        <f t="shared" si="37"/>
        <v>450</v>
      </c>
      <c r="J602" s="14"/>
      <c r="K602" s="2"/>
      <c r="M602" s="14">
        <v>168</v>
      </c>
      <c r="N602" s="2">
        <v>240</v>
      </c>
      <c r="O602">
        <f t="shared" si="38"/>
        <v>89.5</v>
      </c>
      <c r="P602">
        <f t="shared" si="39"/>
        <v>105</v>
      </c>
      <c r="W602" s="2">
        <v>2</v>
      </c>
    </row>
    <row r="603" spans="1:23" x14ac:dyDescent="0.25">
      <c r="A603" s="14">
        <v>12.2</v>
      </c>
      <c r="B603" s="2">
        <v>5</v>
      </c>
      <c r="C603">
        <f t="shared" si="36"/>
        <v>1058.5</v>
      </c>
      <c r="D603">
        <f t="shared" si="37"/>
        <v>450</v>
      </c>
      <c r="J603" s="14"/>
      <c r="K603" s="2"/>
      <c r="M603" s="14">
        <v>168</v>
      </c>
      <c r="N603" s="2">
        <v>240</v>
      </c>
      <c r="O603">
        <f t="shared" si="38"/>
        <v>89.5</v>
      </c>
      <c r="P603">
        <f t="shared" si="39"/>
        <v>105</v>
      </c>
      <c r="W603" s="2">
        <v>1</v>
      </c>
    </row>
    <row r="604" spans="1:23" x14ac:dyDescent="0.25">
      <c r="A604" s="14">
        <v>12.2</v>
      </c>
      <c r="B604" s="2">
        <v>25</v>
      </c>
      <c r="C604">
        <f t="shared" si="36"/>
        <v>1058.5</v>
      </c>
      <c r="D604">
        <f t="shared" si="37"/>
        <v>52</v>
      </c>
      <c r="J604" s="14"/>
      <c r="K604" s="2"/>
      <c r="M604" s="14">
        <v>168</v>
      </c>
      <c r="N604" s="2">
        <v>260</v>
      </c>
      <c r="O604">
        <f t="shared" si="38"/>
        <v>89.5</v>
      </c>
      <c r="P604">
        <f t="shared" si="39"/>
        <v>98</v>
      </c>
      <c r="W604" s="2">
        <v>3</v>
      </c>
    </row>
    <row r="605" spans="1:23" x14ac:dyDescent="0.25">
      <c r="A605" s="14">
        <v>12.2</v>
      </c>
      <c r="B605" s="2">
        <v>10</v>
      </c>
      <c r="C605">
        <f t="shared" si="36"/>
        <v>1058.5</v>
      </c>
      <c r="D605">
        <f t="shared" si="37"/>
        <v>239.5</v>
      </c>
      <c r="J605" s="14"/>
      <c r="K605" s="2"/>
      <c r="M605" s="14">
        <v>168</v>
      </c>
      <c r="N605" s="2">
        <v>260</v>
      </c>
      <c r="O605">
        <f t="shared" si="38"/>
        <v>89.5</v>
      </c>
      <c r="P605">
        <f t="shared" si="39"/>
        <v>98</v>
      </c>
      <c r="W605" s="2">
        <v>4</v>
      </c>
    </row>
    <row r="606" spans="1:23" x14ac:dyDescent="0.25">
      <c r="A606" s="14">
        <v>12.2</v>
      </c>
      <c r="B606" s="2">
        <v>35</v>
      </c>
      <c r="C606">
        <f t="shared" si="36"/>
        <v>1058.5</v>
      </c>
      <c r="D606">
        <f t="shared" si="37"/>
        <v>25.5</v>
      </c>
      <c r="J606" s="14"/>
      <c r="K606" s="2"/>
      <c r="M606" s="14">
        <v>168</v>
      </c>
      <c r="N606" s="2">
        <v>260</v>
      </c>
      <c r="O606">
        <f t="shared" si="38"/>
        <v>89.5</v>
      </c>
      <c r="P606">
        <f t="shared" si="39"/>
        <v>98</v>
      </c>
      <c r="W606" s="2">
        <v>0.5</v>
      </c>
    </row>
    <row r="607" spans="1:23" x14ac:dyDescent="0.25">
      <c r="A607" s="14">
        <v>12.2</v>
      </c>
      <c r="B607" s="2">
        <v>35</v>
      </c>
      <c r="C607">
        <f t="shared" si="36"/>
        <v>1058.5</v>
      </c>
      <c r="D607">
        <f t="shared" si="37"/>
        <v>25.5</v>
      </c>
      <c r="J607" s="14"/>
      <c r="K607" s="2"/>
      <c r="M607" s="14">
        <v>168</v>
      </c>
      <c r="N607" s="2">
        <v>260</v>
      </c>
      <c r="O607">
        <f t="shared" si="38"/>
        <v>89.5</v>
      </c>
      <c r="P607">
        <f t="shared" si="39"/>
        <v>98</v>
      </c>
      <c r="W607" s="2">
        <v>0.5</v>
      </c>
    </row>
    <row r="608" spans="1:23" x14ac:dyDescent="0.25">
      <c r="A608" s="14">
        <v>12.2</v>
      </c>
      <c r="B608" s="2">
        <v>35</v>
      </c>
      <c r="C608">
        <f t="shared" si="36"/>
        <v>1058.5</v>
      </c>
      <c r="D608">
        <f t="shared" si="37"/>
        <v>25.5</v>
      </c>
      <c r="J608" s="14"/>
      <c r="K608" s="2"/>
      <c r="M608" s="14">
        <v>168</v>
      </c>
      <c r="N608" s="2">
        <v>265</v>
      </c>
      <c r="O608">
        <f t="shared" si="38"/>
        <v>89.5</v>
      </c>
      <c r="P608">
        <f t="shared" si="39"/>
        <v>94</v>
      </c>
      <c r="W608" s="2">
        <v>1</v>
      </c>
    </row>
    <row r="609" spans="1:23" x14ac:dyDescent="0.25">
      <c r="A609" s="14">
        <v>12.2</v>
      </c>
      <c r="B609" s="2">
        <v>25</v>
      </c>
      <c r="C609">
        <f t="shared" si="36"/>
        <v>1058.5</v>
      </c>
      <c r="D609">
        <f t="shared" si="37"/>
        <v>52</v>
      </c>
      <c r="J609" s="14"/>
      <c r="K609" s="2"/>
      <c r="M609" s="14">
        <v>168</v>
      </c>
      <c r="N609" s="2">
        <v>270</v>
      </c>
      <c r="O609">
        <f t="shared" si="38"/>
        <v>89.5</v>
      </c>
      <c r="P609">
        <f t="shared" si="39"/>
        <v>92</v>
      </c>
      <c r="W609" s="2">
        <v>0.5</v>
      </c>
    </row>
    <row r="610" spans="1:23" x14ac:dyDescent="0.25">
      <c r="A610" s="14">
        <v>12.2</v>
      </c>
      <c r="B610" s="2">
        <v>20</v>
      </c>
      <c r="C610">
        <f t="shared" si="36"/>
        <v>1058.5</v>
      </c>
      <c r="D610">
        <f t="shared" si="37"/>
        <v>79.5</v>
      </c>
      <c r="J610" s="14"/>
      <c r="K610" s="2"/>
      <c r="M610" s="14">
        <v>168</v>
      </c>
      <c r="N610" s="2">
        <v>270</v>
      </c>
      <c r="O610">
        <f t="shared" si="38"/>
        <v>89.5</v>
      </c>
      <c r="P610">
        <f t="shared" si="39"/>
        <v>92</v>
      </c>
      <c r="W610" s="2">
        <v>0.5</v>
      </c>
    </row>
    <row r="611" spans="1:23" x14ac:dyDescent="0.25">
      <c r="A611" s="14">
        <v>12.2</v>
      </c>
      <c r="B611" s="2">
        <v>12</v>
      </c>
      <c r="C611">
        <f t="shared" si="36"/>
        <v>1058.5</v>
      </c>
      <c r="D611">
        <f t="shared" si="37"/>
        <v>192</v>
      </c>
      <c r="J611" s="14"/>
      <c r="K611" s="2"/>
      <c r="M611" s="14">
        <v>168</v>
      </c>
      <c r="N611" s="2">
        <v>280</v>
      </c>
      <c r="O611">
        <f t="shared" si="38"/>
        <v>89.5</v>
      </c>
      <c r="P611">
        <f t="shared" si="39"/>
        <v>87</v>
      </c>
      <c r="W611" s="2">
        <v>5</v>
      </c>
    </row>
    <row r="612" spans="1:23" x14ac:dyDescent="0.25">
      <c r="A612" s="14">
        <v>12.2</v>
      </c>
      <c r="B612" s="2">
        <v>3</v>
      </c>
      <c r="C612">
        <f t="shared" si="36"/>
        <v>1058.5</v>
      </c>
      <c r="D612">
        <f t="shared" si="37"/>
        <v>671.5</v>
      </c>
      <c r="J612" s="14"/>
      <c r="K612" s="2"/>
      <c r="M612" s="14">
        <v>168</v>
      </c>
      <c r="N612" s="2">
        <v>280</v>
      </c>
      <c r="O612">
        <f t="shared" si="38"/>
        <v>89.5</v>
      </c>
      <c r="P612">
        <f t="shared" si="39"/>
        <v>87</v>
      </c>
      <c r="W612" s="2">
        <v>5</v>
      </c>
    </row>
    <row r="613" spans="1:23" x14ac:dyDescent="0.25">
      <c r="A613" s="14">
        <v>12.2</v>
      </c>
      <c r="B613" s="2">
        <v>3</v>
      </c>
      <c r="C613">
        <f t="shared" si="36"/>
        <v>1058.5</v>
      </c>
      <c r="D613">
        <f t="shared" si="37"/>
        <v>671.5</v>
      </c>
      <c r="J613" s="14"/>
      <c r="K613" s="2"/>
      <c r="M613" s="14">
        <v>168</v>
      </c>
      <c r="N613" s="2">
        <v>295</v>
      </c>
      <c r="O613">
        <f t="shared" si="38"/>
        <v>89.5</v>
      </c>
      <c r="P613">
        <f t="shared" si="39"/>
        <v>82.5</v>
      </c>
      <c r="W613" s="2">
        <v>1.5</v>
      </c>
    </row>
    <row r="614" spans="1:23" x14ac:dyDescent="0.25">
      <c r="A614" s="14">
        <v>12.2</v>
      </c>
      <c r="B614" s="2">
        <v>6</v>
      </c>
      <c r="C614">
        <f t="shared" si="36"/>
        <v>1058.5</v>
      </c>
      <c r="D614">
        <f t="shared" si="37"/>
        <v>384.5</v>
      </c>
      <c r="J614" s="14"/>
      <c r="K614" s="2"/>
      <c r="M614" s="14">
        <v>168</v>
      </c>
      <c r="N614" s="2">
        <v>295</v>
      </c>
      <c r="O614">
        <f t="shared" si="38"/>
        <v>89.5</v>
      </c>
      <c r="P614">
        <f t="shared" si="39"/>
        <v>82.5</v>
      </c>
      <c r="W614" s="2">
        <v>1.5</v>
      </c>
    </row>
    <row r="615" spans="1:23" x14ac:dyDescent="0.25">
      <c r="A615" s="14">
        <v>12.2</v>
      </c>
      <c r="B615" s="2">
        <v>1.5</v>
      </c>
      <c r="C615">
        <f t="shared" si="36"/>
        <v>1058.5</v>
      </c>
      <c r="D615">
        <f t="shared" si="37"/>
        <v>1076.5</v>
      </c>
      <c r="J615" s="14"/>
      <c r="K615" s="2"/>
      <c r="M615" s="14">
        <v>168</v>
      </c>
      <c r="N615" s="2">
        <v>300</v>
      </c>
      <c r="O615">
        <f t="shared" si="38"/>
        <v>89.5</v>
      </c>
      <c r="P615">
        <f t="shared" si="39"/>
        <v>79.5</v>
      </c>
      <c r="W615" s="2">
        <v>4</v>
      </c>
    </row>
    <row r="616" spans="1:23" x14ac:dyDescent="0.25">
      <c r="A616" s="14">
        <v>12.2</v>
      </c>
      <c r="B616" s="2">
        <v>15</v>
      </c>
      <c r="C616">
        <f t="shared" si="36"/>
        <v>1058.5</v>
      </c>
      <c r="D616">
        <f t="shared" si="37"/>
        <v>127.5</v>
      </c>
      <c r="J616" s="14"/>
      <c r="K616" s="2"/>
      <c r="M616" s="14">
        <v>168</v>
      </c>
      <c r="N616" s="2">
        <v>300</v>
      </c>
      <c r="O616">
        <f t="shared" si="38"/>
        <v>89.5</v>
      </c>
      <c r="P616">
        <f t="shared" si="39"/>
        <v>79.5</v>
      </c>
      <c r="W616" s="2">
        <v>12</v>
      </c>
    </row>
    <row r="617" spans="1:23" x14ac:dyDescent="0.25">
      <c r="A617" s="14">
        <v>12.2</v>
      </c>
      <c r="B617" s="2">
        <v>3</v>
      </c>
      <c r="C617">
        <f t="shared" si="36"/>
        <v>1058.5</v>
      </c>
      <c r="D617">
        <f t="shared" si="37"/>
        <v>671.5</v>
      </c>
      <c r="J617" s="14"/>
      <c r="K617" s="2"/>
      <c r="M617" s="14">
        <v>168</v>
      </c>
      <c r="N617" s="2">
        <v>310</v>
      </c>
      <c r="O617">
        <f t="shared" si="38"/>
        <v>89.5</v>
      </c>
      <c r="P617">
        <f t="shared" si="39"/>
        <v>76.5</v>
      </c>
      <c r="W617" s="2">
        <v>2</v>
      </c>
    </row>
    <row r="618" spans="1:23" x14ac:dyDescent="0.25">
      <c r="A618" s="14">
        <v>12.2</v>
      </c>
      <c r="B618" s="2">
        <v>8</v>
      </c>
      <c r="C618">
        <f t="shared" si="36"/>
        <v>1058.5</v>
      </c>
      <c r="D618">
        <f t="shared" si="37"/>
        <v>300</v>
      </c>
      <c r="J618" s="14"/>
      <c r="K618" s="2"/>
      <c r="M618" s="14">
        <v>168</v>
      </c>
      <c r="N618" s="2">
        <v>310</v>
      </c>
      <c r="O618">
        <f t="shared" si="38"/>
        <v>89.5</v>
      </c>
      <c r="P618">
        <f t="shared" si="39"/>
        <v>76.5</v>
      </c>
      <c r="W618" s="2">
        <v>4</v>
      </c>
    </row>
    <row r="619" spans="1:23" x14ac:dyDescent="0.25">
      <c r="A619" s="14">
        <v>12.2</v>
      </c>
      <c r="B619" s="2">
        <v>10</v>
      </c>
      <c r="C619">
        <f t="shared" si="36"/>
        <v>1058.5</v>
      </c>
      <c r="D619">
        <f t="shared" si="37"/>
        <v>239.5</v>
      </c>
      <c r="J619" s="14"/>
      <c r="K619" s="2"/>
      <c r="M619" s="14">
        <v>168</v>
      </c>
      <c r="N619" s="2">
        <v>315</v>
      </c>
      <c r="O619">
        <f t="shared" si="38"/>
        <v>89.5</v>
      </c>
      <c r="P619">
        <f t="shared" si="39"/>
        <v>75</v>
      </c>
      <c r="W619" s="2">
        <v>2</v>
      </c>
    </row>
    <row r="620" spans="1:23" x14ac:dyDescent="0.25">
      <c r="A620" s="14">
        <v>12.2</v>
      </c>
      <c r="B620" s="2">
        <v>10</v>
      </c>
      <c r="C620">
        <f t="shared" si="36"/>
        <v>1058.5</v>
      </c>
      <c r="D620">
        <f t="shared" si="37"/>
        <v>239.5</v>
      </c>
      <c r="J620" s="14"/>
      <c r="K620" s="2"/>
      <c r="M620" s="14">
        <v>168</v>
      </c>
      <c r="N620" s="2">
        <v>320</v>
      </c>
      <c r="O620">
        <f t="shared" si="38"/>
        <v>89.5</v>
      </c>
      <c r="P620">
        <f t="shared" si="39"/>
        <v>74</v>
      </c>
      <c r="W620" s="2">
        <v>7</v>
      </c>
    </row>
    <row r="621" spans="1:23" x14ac:dyDescent="0.25">
      <c r="A621" s="14">
        <v>12.2</v>
      </c>
      <c r="B621" s="2">
        <v>10</v>
      </c>
      <c r="C621">
        <f t="shared" si="36"/>
        <v>1058.5</v>
      </c>
      <c r="D621">
        <f t="shared" si="37"/>
        <v>239.5</v>
      </c>
      <c r="J621" s="14"/>
      <c r="K621" s="2"/>
      <c r="M621" s="14">
        <v>168</v>
      </c>
      <c r="N621" s="2">
        <v>340</v>
      </c>
      <c r="O621">
        <f t="shared" si="38"/>
        <v>89.5</v>
      </c>
      <c r="P621">
        <f t="shared" si="39"/>
        <v>70</v>
      </c>
      <c r="W621" s="2">
        <v>1</v>
      </c>
    </row>
    <row r="622" spans="1:23" x14ac:dyDescent="0.25">
      <c r="A622" s="14">
        <v>12.2</v>
      </c>
      <c r="B622" s="2">
        <v>10</v>
      </c>
      <c r="C622">
        <f t="shared" si="36"/>
        <v>1058.5</v>
      </c>
      <c r="D622">
        <f t="shared" si="37"/>
        <v>239.5</v>
      </c>
      <c r="J622" s="14"/>
      <c r="K622" s="2"/>
      <c r="M622" s="14">
        <v>168</v>
      </c>
      <c r="N622" s="2">
        <v>340</v>
      </c>
      <c r="O622">
        <f t="shared" si="38"/>
        <v>89.5</v>
      </c>
      <c r="P622">
        <f t="shared" si="39"/>
        <v>70</v>
      </c>
      <c r="W622" s="2">
        <v>2</v>
      </c>
    </row>
    <row r="623" spans="1:23" x14ac:dyDescent="0.25">
      <c r="A623" s="14">
        <v>12.2</v>
      </c>
      <c r="B623" s="2">
        <v>5</v>
      </c>
      <c r="C623">
        <f t="shared" si="36"/>
        <v>1058.5</v>
      </c>
      <c r="D623">
        <f t="shared" si="37"/>
        <v>450</v>
      </c>
      <c r="J623" s="14"/>
      <c r="K623" s="2"/>
      <c r="M623" s="14">
        <v>168</v>
      </c>
      <c r="N623" s="2">
        <v>340</v>
      </c>
      <c r="O623">
        <f t="shared" si="38"/>
        <v>89.5</v>
      </c>
      <c r="P623">
        <f t="shared" si="39"/>
        <v>70</v>
      </c>
      <c r="W623" s="2">
        <v>11</v>
      </c>
    </row>
    <row r="624" spans="1:23" x14ac:dyDescent="0.25">
      <c r="A624" s="14">
        <v>12.2</v>
      </c>
      <c r="B624" s="2">
        <v>3</v>
      </c>
      <c r="C624">
        <f t="shared" si="36"/>
        <v>1058.5</v>
      </c>
      <c r="D624">
        <f t="shared" si="37"/>
        <v>671.5</v>
      </c>
      <c r="J624" s="14"/>
      <c r="K624" s="2"/>
      <c r="M624" s="14">
        <v>168</v>
      </c>
      <c r="N624" s="2">
        <v>380</v>
      </c>
      <c r="O624">
        <f t="shared" si="38"/>
        <v>89.5</v>
      </c>
      <c r="P624">
        <f t="shared" si="39"/>
        <v>64</v>
      </c>
      <c r="W624" s="2">
        <v>3.5</v>
      </c>
    </row>
    <row r="625" spans="1:23" x14ac:dyDescent="0.25">
      <c r="A625" s="14">
        <v>13.3</v>
      </c>
      <c r="B625" s="2">
        <v>4.5</v>
      </c>
      <c r="C625">
        <f t="shared" si="36"/>
        <v>995.5</v>
      </c>
      <c r="D625">
        <f t="shared" si="37"/>
        <v>499.5</v>
      </c>
      <c r="J625" s="14"/>
      <c r="K625" s="2"/>
      <c r="M625" s="14">
        <v>168</v>
      </c>
      <c r="N625" s="2">
        <v>380</v>
      </c>
      <c r="O625">
        <f t="shared" si="38"/>
        <v>89.5</v>
      </c>
      <c r="P625">
        <f t="shared" si="39"/>
        <v>64</v>
      </c>
      <c r="W625" s="2">
        <v>3.5</v>
      </c>
    </row>
    <row r="626" spans="1:23" x14ac:dyDescent="0.25">
      <c r="A626" s="14">
        <v>13.3</v>
      </c>
      <c r="B626" s="2">
        <v>3.5</v>
      </c>
      <c r="C626">
        <f t="shared" si="36"/>
        <v>995.5</v>
      </c>
      <c r="D626">
        <f t="shared" si="37"/>
        <v>596.5</v>
      </c>
      <c r="J626" s="14"/>
      <c r="K626" s="2"/>
      <c r="M626" s="14">
        <v>168</v>
      </c>
      <c r="N626" s="2">
        <v>380</v>
      </c>
      <c r="O626">
        <f t="shared" si="38"/>
        <v>89.5</v>
      </c>
      <c r="P626">
        <f t="shared" si="39"/>
        <v>64</v>
      </c>
      <c r="W626" s="2">
        <v>1.5</v>
      </c>
    </row>
    <row r="627" spans="1:23" x14ac:dyDescent="0.25">
      <c r="A627" s="14">
        <v>13.3</v>
      </c>
      <c r="B627" s="2">
        <v>1.75</v>
      </c>
      <c r="C627">
        <f t="shared" si="36"/>
        <v>995.5</v>
      </c>
      <c r="D627">
        <f t="shared" si="37"/>
        <v>1009.5</v>
      </c>
      <c r="J627" s="14"/>
      <c r="K627" s="2"/>
      <c r="M627" s="14">
        <v>168</v>
      </c>
      <c r="N627" s="2">
        <v>410</v>
      </c>
      <c r="O627">
        <f t="shared" si="38"/>
        <v>89.5</v>
      </c>
      <c r="P627">
        <f t="shared" si="39"/>
        <v>60</v>
      </c>
      <c r="W627" s="2">
        <v>1.5</v>
      </c>
    </row>
    <row r="628" spans="1:23" x14ac:dyDescent="0.25">
      <c r="A628" s="14">
        <v>13.3</v>
      </c>
      <c r="B628" s="2">
        <v>1.7</v>
      </c>
      <c r="C628">
        <f t="shared" si="36"/>
        <v>995.5</v>
      </c>
      <c r="D628">
        <f t="shared" si="37"/>
        <v>1018</v>
      </c>
      <c r="J628" s="14"/>
      <c r="K628" s="2"/>
      <c r="M628" s="14">
        <v>168</v>
      </c>
      <c r="N628" s="2">
        <v>430</v>
      </c>
      <c r="O628">
        <f t="shared" si="38"/>
        <v>89.5</v>
      </c>
      <c r="P628">
        <f t="shared" si="39"/>
        <v>57</v>
      </c>
      <c r="W628" s="2">
        <v>4</v>
      </c>
    </row>
    <row r="629" spans="1:23" x14ac:dyDescent="0.25">
      <c r="A629" s="14">
        <v>13.3</v>
      </c>
      <c r="B629" s="2">
        <v>1.7</v>
      </c>
      <c r="C629">
        <f t="shared" si="36"/>
        <v>995.5</v>
      </c>
      <c r="D629">
        <f t="shared" si="37"/>
        <v>1018</v>
      </c>
      <c r="J629" s="14"/>
      <c r="K629" s="2"/>
      <c r="M629" s="14">
        <v>168</v>
      </c>
      <c r="N629" s="2">
        <v>450</v>
      </c>
      <c r="O629">
        <f t="shared" si="38"/>
        <v>89.5</v>
      </c>
      <c r="P629">
        <f t="shared" si="39"/>
        <v>48.5</v>
      </c>
      <c r="W629" s="2">
        <v>1</v>
      </c>
    </row>
    <row r="630" spans="1:23" x14ac:dyDescent="0.25">
      <c r="A630" s="14">
        <v>13.3</v>
      </c>
      <c r="B630" s="2">
        <v>5</v>
      </c>
      <c r="C630">
        <f t="shared" si="36"/>
        <v>995.5</v>
      </c>
      <c r="D630">
        <f t="shared" si="37"/>
        <v>450</v>
      </c>
      <c r="J630" s="14"/>
      <c r="K630" s="2"/>
      <c r="M630" s="14">
        <v>168</v>
      </c>
      <c r="N630" s="2">
        <v>450</v>
      </c>
      <c r="O630">
        <f t="shared" si="38"/>
        <v>89.5</v>
      </c>
      <c r="P630">
        <f t="shared" si="39"/>
        <v>48.5</v>
      </c>
      <c r="W630" s="2">
        <v>1.5</v>
      </c>
    </row>
    <row r="631" spans="1:23" x14ac:dyDescent="0.25">
      <c r="A631" s="14">
        <v>13.3</v>
      </c>
      <c r="B631" s="2">
        <v>1</v>
      </c>
      <c r="C631">
        <f t="shared" si="36"/>
        <v>995.5</v>
      </c>
      <c r="D631">
        <f t="shared" si="37"/>
        <v>1261.5</v>
      </c>
      <c r="J631" s="14"/>
      <c r="K631" s="2"/>
      <c r="M631" s="14">
        <v>168</v>
      </c>
      <c r="N631" s="2">
        <v>450</v>
      </c>
      <c r="O631">
        <f t="shared" si="38"/>
        <v>89.5</v>
      </c>
      <c r="P631">
        <f t="shared" si="39"/>
        <v>48.5</v>
      </c>
      <c r="W631" s="2">
        <v>1</v>
      </c>
    </row>
    <row r="632" spans="1:23" x14ac:dyDescent="0.25">
      <c r="A632" s="14">
        <v>13.3</v>
      </c>
      <c r="B632" s="2">
        <v>1</v>
      </c>
      <c r="C632">
        <f t="shared" si="36"/>
        <v>995.5</v>
      </c>
      <c r="D632">
        <f t="shared" si="37"/>
        <v>1261.5</v>
      </c>
      <c r="J632" s="14"/>
      <c r="K632" s="2"/>
      <c r="M632" s="14">
        <v>168</v>
      </c>
      <c r="N632" s="2">
        <v>450</v>
      </c>
      <c r="O632">
        <f t="shared" si="38"/>
        <v>89.5</v>
      </c>
      <c r="P632">
        <f t="shared" si="39"/>
        <v>48.5</v>
      </c>
      <c r="W632" s="2">
        <v>0.3</v>
      </c>
    </row>
    <row r="633" spans="1:23" x14ac:dyDescent="0.25">
      <c r="A633" s="14">
        <v>13.3</v>
      </c>
      <c r="B633" s="2">
        <v>3</v>
      </c>
      <c r="C633">
        <f t="shared" si="36"/>
        <v>995.5</v>
      </c>
      <c r="D633">
        <f t="shared" si="37"/>
        <v>671.5</v>
      </c>
      <c r="J633" s="14"/>
      <c r="K633" s="2"/>
      <c r="M633" s="14">
        <v>168</v>
      </c>
      <c r="N633" s="2">
        <v>460</v>
      </c>
      <c r="O633">
        <f t="shared" si="38"/>
        <v>89.5</v>
      </c>
      <c r="P633">
        <f t="shared" si="39"/>
        <v>44</v>
      </c>
      <c r="W633" s="2">
        <v>0.3</v>
      </c>
    </row>
    <row r="634" spans="1:23" x14ac:dyDescent="0.25">
      <c r="A634" s="14">
        <v>13.3</v>
      </c>
      <c r="B634" s="2">
        <v>3</v>
      </c>
      <c r="C634">
        <f t="shared" si="36"/>
        <v>995.5</v>
      </c>
      <c r="D634">
        <f t="shared" si="37"/>
        <v>671.5</v>
      </c>
      <c r="J634" s="14"/>
      <c r="K634" s="2"/>
      <c r="M634" s="14">
        <v>168</v>
      </c>
      <c r="N634" s="2">
        <v>470</v>
      </c>
      <c r="O634">
        <f t="shared" si="38"/>
        <v>89.5</v>
      </c>
      <c r="P634">
        <f t="shared" si="39"/>
        <v>43</v>
      </c>
      <c r="W634" s="2">
        <v>0.4</v>
      </c>
    </row>
    <row r="635" spans="1:23" x14ac:dyDescent="0.25">
      <c r="A635" s="14">
        <v>13.3</v>
      </c>
      <c r="B635" s="2">
        <v>4</v>
      </c>
      <c r="C635">
        <f t="shared" si="36"/>
        <v>995.5</v>
      </c>
      <c r="D635">
        <f t="shared" si="37"/>
        <v>544.5</v>
      </c>
      <c r="J635" s="14"/>
      <c r="K635" s="2"/>
      <c r="M635" s="14">
        <v>168</v>
      </c>
      <c r="N635" s="2">
        <v>490</v>
      </c>
      <c r="O635">
        <f t="shared" si="38"/>
        <v>89.5</v>
      </c>
      <c r="P635">
        <f t="shared" si="39"/>
        <v>38</v>
      </c>
      <c r="W635" s="2">
        <v>0.3</v>
      </c>
    </row>
    <row r="636" spans="1:23" x14ac:dyDescent="0.25">
      <c r="A636" s="14">
        <v>13.3</v>
      </c>
      <c r="B636" s="2">
        <v>4</v>
      </c>
      <c r="C636">
        <f t="shared" si="36"/>
        <v>995.5</v>
      </c>
      <c r="D636">
        <f t="shared" si="37"/>
        <v>544.5</v>
      </c>
      <c r="J636" s="14"/>
      <c r="K636" s="2"/>
      <c r="M636" s="14">
        <v>168</v>
      </c>
      <c r="N636" s="2">
        <v>500</v>
      </c>
      <c r="O636">
        <f t="shared" si="38"/>
        <v>89.5</v>
      </c>
      <c r="P636">
        <f t="shared" si="39"/>
        <v>34.5</v>
      </c>
      <c r="W636" s="2">
        <v>0.5</v>
      </c>
    </row>
    <row r="637" spans="1:23" x14ac:dyDescent="0.25">
      <c r="A637" s="14">
        <v>13.3</v>
      </c>
      <c r="B637" s="2">
        <v>4</v>
      </c>
      <c r="C637">
        <f t="shared" si="36"/>
        <v>995.5</v>
      </c>
      <c r="D637">
        <f t="shared" si="37"/>
        <v>544.5</v>
      </c>
      <c r="J637" s="14"/>
      <c r="K637" s="2"/>
      <c r="M637" s="14">
        <v>168</v>
      </c>
      <c r="N637" s="2">
        <v>530</v>
      </c>
      <c r="O637">
        <f t="shared" si="38"/>
        <v>89.5</v>
      </c>
      <c r="P637">
        <f t="shared" si="39"/>
        <v>32</v>
      </c>
      <c r="W637" s="2">
        <v>0.5</v>
      </c>
    </row>
    <row r="638" spans="1:23" x14ac:dyDescent="0.25">
      <c r="A638" s="14">
        <v>13.3</v>
      </c>
      <c r="B638" s="2">
        <v>1.5</v>
      </c>
      <c r="C638">
        <f t="shared" si="36"/>
        <v>995.5</v>
      </c>
      <c r="D638">
        <f t="shared" si="37"/>
        <v>1076.5</v>
      </c>
      <c r="J638" s="14"/>
      <c r="K638" s="2"/>
      <c r="M638" s="14">
        <v>168</v>
      </c>
      <c r="N638" s="2">
        <v>600</v>
      </c>
      <c r="O638">
        <f t="shared" si="38"/>
        <v>89.5</v>
      </c>
      <c r="P638">
        <f t="shared" si="39"/>
        <v>29.5</v>
      </c>
      <c r="W638" s="2">
        <v>0.5</v>
      </c>
    </row>
    <row r="639" spans="1:23" x14ac:dyDescent="0.25">
      <c r="A639" s="14">
        <v>13.3</v>
      </c>
      <c r="B639" s="2">
        <v>1</v>
      </c>
      <c r="C639">
        <f t="shared" si="36"/>
        <v>995.5</v>
      </c>
      <c r="D639">
        <f t="shared" si="37"/>
        <v>1261.5</v>
      </c>
      <c r="J639" s="14"/>
      <c r="K639" s="2"/>
      <c r="M639" s="14">
        <v>168</v>
      </c>
      <c r="N639" s="2">
        <v>600</v>
      </c>
      <c r="O639">
        <f t="shared" si="38"/>
        <v>89.5</v>
      </c>
      <c r="P639">
        <f t="shared" si="39"/>
        <v>29.5</v>
      </c>
      <c r="W639" s="2">
        <v>0.5</v>
      </c>
    </row>
    <row r="640" spans="1:23" x14ac:dyDescent="0.25">
      <c r="A640" s="14">
        <v>13.3</v>
      </c>
      <c r="B640" s="2">
        <v>3</v>
      </c>
      <c r="C640">
        <f t="shared" si="36"/>
        <v>995.5</v>
      </c>
      <c r="D640">
        <f t="shared" si="37"/>
        <v>671.5</v>
      </c>
      <c r="J640" s="14"/>
      <c r="K640" s="2"/>
      <c r="M640" s="14">
        <v>168</v>
      </c>
      <c r="N640" s="2">
        <v>600</v>
      </c>
      <c r="O640">
        <f t="shared" si="38"/>
        <v>89.5</v>
      </c>
      <c r="P640">
        <f t="shared" si="39"/>
        <v>29.5</v>
      </c>
      <c r="W640" s="2">
        <v>0.5</v>
      </c>
    </row>
    <row r="641" spans="1:23" x14ac:dyDescent="0.25">
      <c r="A641" s="14">
        <v>13.3</v>
      </c>
      <c r="B641" s="2">
        <v>3</v>
      </c>
      <c r="C641">
        <f t="shared" si="36"/>
        <v>995.5</v>
      </c>
      <c r="D641">
        <f t="shared" si="37"/>
        <v>671.5</v>
      </c>
      <c r="J641" s="14"/>
      <c r="K641" s="2"/>
      <c r="M641" s="14">
        <v>168</v>
      </c>
      <c r="N641" s="2">
        <v>600</v>
      </c>
      <c r="O641">
        <f t="shared" si="38"/>
        <v>89.5</v>
      </c>
      <c r="P641">
        <f t="shared" si="39"/>
        <v>29.5</v>
      </c>
      <c r="W641" s="2">
        <v>0.5</v>
      </c>
    </row>
    <row r="642" spans="1:23" x14ac:dyDescent="0.25">
      <c r="A642" s="14">
        <v>13.3</v>
      </c>
      <c r="B642" s="2">
        <v>4</v>
      </c>
      <c r="C642">
        <f t="shared" si="36"/>
        <v>995.5</v>
      </c>
      <c r="D642">
        <f t="shared" si="37"/>
        <v>544.5</v>
      </c>
      <c r="J642" s="14"/>
      <c r="K642" s="2"/>
      <c r="M642" s="14">
        <v>168</v>
      </c>
      <c r="N642" s="2">
        <v>640</v>
      </c>
      <c r="O642">
        <f t="shared" si="38"/>
        <v>89.5</v>
      </c>
      <c r="P642">
        <f t="shared" si="39"/>
        <v>27</v>
      </c>
      <c r="W642" s="2">
        <v>0.25</v>
      </c>
    </row>
    <row r="643" spans="1:23" x14ac:dyDescent="0.25">
      <c r="A643" s="14">
        <v>13.3</v>
      </c>
      <c r="B643" s="2">
        <v>2</v>
      </c>
      <c r="C643">
        <f t="shared" ref="C643:C706" si="40">_xlfn.RANK.AVG(A643,$A$2:$A$1665,0)</f>
        <v>995.5</v>
      </c>
      <c r="D643">
        <f t="shared" ref="D643:D706" si="41">_xlfn.RANK.AVG(B643,$B$2:$B$1665,0)</f>
        <v>904.5</v>
      </c>
      <c r="J643" s="14"/>
      <c r="K643" s="2"/>
      <c r="M643" s="14">
        <v>168</v>
      </c>
      <c r="N643" s="2">
        <v>665</v>
      </c>
      <c r="O643">
        <f t="shared" ref="O643:O652" si="42">_xlfn.RANK.AVG(M643,$M$2:$M$652,0)</f>
        <v>89.5</v>
      </c>
      <c r="P643">
        <f t="shared" ref="P643:P652" si="43">_xlfn.RANK.AVG(N643,$N$2:$N$652,0)</f>
        <v>25</v>
      </c>
      <c r="W643" s="2">
        <v>8</v>
      </c>
    </row>
    <row r="644" spans="1:23" x14ac:dyDescent="0.25">
      <c r="A644" s="14">
        <v>13.3</v>
      </c>
      <c r="B644" s="2">
        <v>2</v>
      </c>
      <c r="C644">
        <f t="shared" si="40"/>
        <v>995.5</v>
      </c>
      <c r="D644">
        <f t="shared" si="41"/>
        <v>904.5</v>
      </c>
      <c r="J644" s="14"/>
      <c r="K644" s="2"/>
      <c r="M644" s="14">
        <v>168</v>
      </c>
      <c r="N644" s="2">
        <v>680</v>
      </c>
      <c r="O644">
        <f t="shared" si="42"/>
        <v>89.5</v>
      </c>
      <c r="P644">
        <f t="shared" si="43"/>
        <v>22.5</v>
      </c>
      <c r="W644" s="2">
        <v>12</v>
      </c>
    </row>
    <row r="645" spans="1:23" x14ac:dyDescent="0.25">
      <c r="A645" s="14">
        <v>13.3</v>
      </c>
      <c r="B645" s="2">
        <v>0.5</v>
      </c>
      <c r="C645">
        <f t="shared" si="40"/>
        <v>995.5</v>
      </c>
      <c r="D645">
        <f t="shared" si="41"/>
        <v>1494</v>
      </c>
      <c r="J645" s="14"/>
      <c r="K645" s="2"/>
      <c r="M645" s="14">
        <v>168</v>
      </c>
      <c r="N645" s="2">
        <v>680</v>
      </c>
      <c r="O645">
        <f t="shared" si="42"/>
        <v>89.5</v>
      </c>
      <c r="P645">
        <f t="shared" si="43"/>
        <v>22.5</v>
      </c>
      <c r="W645" s="2">
        <v>10</v>
      </c>
    </row>
    <row r="646" spans="1:23" x14ac:dyDescent="0.25">
      <c r="A646" s="14">
        <v>13.3</v>
      </c>
      <c r="B646" s="2">
        <v>0.5</v>
      </c>
      <c r="C646">
        <f t="shared" si="40"/>
        <v>995.5</v>
      </c>
      <c r="D646">
        <f t="shared" si="41"/>
        <v>1494</v>
      </c>
      <c r="J646" s="14"/>
      <c r="K646" s="2"/>
      <c r="M646" s="14">
        <v>168</v>
      </c>
      <c r="N646" s="2">
        <v>690</v>
      </c>
      <c r="O646">
        <f t="shared" si="42"/>
        <v>89.5</v>
      </c>
      <c r="P646">
        <f t="shared" si="43"/>
        <v>21</v>
      </c>
      <c r="W646" s="2">
        <v>26</v>
      </c>
    </row>
    <row r="647" spans="1:23" x14ac:dyDescent="0.25">
      <c r="A647" s="14">
        <v>13.3</v>
      </c>
      <c r="B647" s="2">
        <v>3</v>
      </c>
      <c r="C647">
        <f t="shared" si="40"/>
        <v>995.5</v>
      </c>
      <c r="D647">
        <f t="shared" si="41"/>
        <v>671.5</v>
      </c>
      <c r="J647" s="14"/>
      <c r="K647" s="2"/>
      <c r="M647" s="14">
        <v>168</v>
      </c>
      <c r="N647" s="2">
        <v>850</v>
      </c>
      <c r="O647">
        <f t="shared" si="42"/>
        <v>89.5</v>
      </c>
      <c r="P647">
        <f t="shared" si="43"/>
        <v>18.5</v>
      </c>
      <c r="W647" s="2">
        <v>6</v>
      </c>
    </row>
    <row r="648" spans="1:23" x14ac:dyDescent="0.25">
      <c r="A648" s="14">
        <v>13.3</v>
      </c>
      <c r="B648" s="2">
        <v>1.5</v>
      </c>
      <c r="C648">
        <f t="shared" si="40"/>
        <v>995.5</v>
      </c>
      <c r="D648">
        <f t="shared" si="41"/>
        <v>1076.5</v>
      </c>
      <c r="J648" s="14"/>
      <c r="K648" s="2"/>
      <c r="M648" s="14">
        <v>168</v>
      </c>
      <c r="N648" s="2">
        <v>850</v>
      </c>
      <c r="O648">
        <f t="shared" si="42"/>
        <v>89.5</v>
      </c>
      <c r="P648">
        <f t="shared" si="43"/>
        <v>18.5</v>
      </c>
      <c r="W648" s="2">
        <v>6</v>
      </c>
    </row>
    <row r="649" spans="1:23" x14ac:dyDescent="0.25">
      <c r="A649" s="14">
        <v>13.3</v>
      </c>
      <c r="B649" s="2">
        <v>0.75</v>
      </c>
      <c r="C649">
        <f t="shared" si="40"/>
        <v>995.5</v>
      </c>
      <c r="D649">
        <f t="shared" si="41"/>
        <v>1392.5</v>
      </c>
      <c r="J649" s="14"/>
      <c r="K649" s="2"/>
      <c r="M649" s="14">
        <v>168</v>
      </c>
      <c r="N649" s="2">
        <v>900</v>
      </c>
      <c r="O649">
        <f t="shared" si="42"/>
        <v>89.5</v>
      </c>
      <c r="P649">
        <f t="shared" si="43"/>
        <v>17</v>
      </c>
      <c r="W649" s="2">
        <v>2.5</v>
      </c>
    </row>
    <row r="650" spans="1:23" x14ac:dyDescent="0.25">
      <c r="A650" s="14">
        <v>13.3</v>
      </c>
      <c r="B650" s="2">
        <v>1</v>
      </c>
      <c r="C650">
        <f t="shared" si="40"/>
        <v>995.5</v>
      </c>
      <c r="D650">
        <f t="shared" si="41"/>
        <v>1261.5</v>
      </c>
      <c r="J650" s="14"/>
      <c r="K650" s="2"/>
      <c r="M650" s="14">
        <v>168</v>
      </c>
      <c r="N650" s="2">
        <v>1150</v>
      </c>
      <c r="O650">
        <f t="shared" si="42"/>
        <v>89.5</v>
      </c>
      <c r="P650">
        <f t="shared" si="43"/>
        <v>16</v>
      </c>
      <c r="W650" s="2">
        <v>2</v>
      </c>
    </row>
    <row r="651" spans="1:23" x14ac:dyDescent="0.25">
      <c r="A651" s="14">
        <v>13.3</v>
      </c>
      <c r="B651" s="2">
        <v>0.25</v>
      </c>
      <c r="C651">
        <f t="shared" si="40"/>
        <v>995.5</v>
      </c>
      <c r="D651">
        <f t="shared" si="41"/>
        <v>1615</v>
      </c>
      <c r="J651" s="14"/>
      <c r="K651" s="2"/>
      <c r="M651" s="14">
        <v>168</v>
      </c>
      <c r="N651" s="2">
        <v>2300</v>
      </c>
      <c r="O651">
        <f t="shared" si="42"/>
        <v>89.5</v>
      </c>
      <c r="P651">
        <f t="shared" si="43"/>
        <v>2</v>
      </c>
      <c r="W651" s="2">
        <v>1</v>
      </c>
    </row>
    <row r="652" spans="1:23" x14ac:dyDescent="0.25">
      <c r="A652" s="14">
        <v>13.3</v>
      </c>
      <c r="B652" s="2">
        <v>0.75</v>
      </c>
      <c r="C652">
        <f t="shared" si="40"/>
        <v>995.5</v>
      </c>
      <c r="D652">
        <f t="shared" si="41"/>
        <v>1392.5</v>
      </c>
      <c r="J652" s="14"/>
      <c r="K652" s="2"/>
      <c r="M652" s="14">
        <v>168</v>
      </c>
      <c r="N652" s="2">
        <v>4200</v>
      </c>
      <c r="O652">
        <f t="shared" si="42"/>
        <v>89.5</v>
      </c>
      <c r="P652">
        <f t="shared" si="43"/>
        <v>1</v>
      </c>
      <c r="W652" s="2">
        <v>3</v>
      </c>
    </row>
    <row r="653" spans="1:23" x14ac:dyDescent="0.25">
      <c r="A653" s="14">
        <v>13.3</v>
      </c>
      <c r="B653" s="2">
        <v>0.5</v>
      </c>
      <c r="C653">
        <f t="shared" si="40"/>
        <v>995.5</v>
      </c>
      <c r="D653">
        <f t="shared" si="41"/>
        <v>1494</v>
      </c>
      <c r="J653" s="14"/>
      <c r="K653" s="2"/>
      <c r="M653" s="14"/>
      <c r="N653" s="2"/>
      <c r="W653" s="2">
        <v>0.75</v>
      </c>
    </row>
    <row r="654" spans="1:23" x14ac:dyDescent="0.25">
      <c r="A654" s="14">
        <v>13.3</v>
      </c>
      <c r="B654" s="2">
        <v>0.2</v>
      </c>
      <c r="C654">
        <f t="shared" si="40"/>
        <v>995.5</v>
      </c>
      <c r="D654">
        <f t="shared" si="41"/>
        <v>1645.5</v>
      </c>
      <c r="J654" s="14"/>
      <c r="K654" s="2"/>
      <c r="M654" s="14"/>
      <c r="N654" s="2"/>
      <c r="W654" s="2">
        <v>10</v>
      </c>
    </row>
    <row r="655" spans="1:23" x14ac:dyDescent="0.25">
      <c r="A655" s="14">
        <v>13.3</v>
      </c>
      <c r="B655" s="2">
        <v>0.4</v>
      </c>
      <c r="C655">
        <f t="shared" si="40"/>
        <v>995.5</v>
      </c>
      <c r="D655">
        <f t="shared" si="41"/>
        <v>1551.5</v>
      </c>
      <c r="J655" s="14"/>
      <c r="K655" s="2"/>
      <c r="M655" s="14"/>
      <c r="N655" s="2"/>
      <c r="W655" s="2">
        <v>10</v>
      </c>
    </row>
    <row r="656" spans="1:23" x14ac:dyDescent="0.25">
      <c r="A656" s="14">
        <v>13.3</v>
      </c>
      <c r="B656" s="2">
        <v>0.4</v>
      </c>
      <c r="C656">
        <f t="shared" si="40"/>
        <v>995.5</v>
      </c>
      <c r="D656">
        <f t="shared" si="41"/>
        <v>1551.5</v>
      </c>
      <c r="J656" s="14"/>
      <c r="K656" s="2"/>
      <c r="M656" s="14"/>
      <c r="N656" s="2"/>
      <c r="W656" s="2">
        <v>1</v>
      </c>
    </row>
    <row r="657" spans="1:23" x14ac:dyDescent="0.25">
      <c r="A657" s="14">
        <v>13.3</v>
      </c>
      <c r="B657" s="2">
        <v>0.4</v>
      </c>
      <c r="C657">
        <f t="shared" si="40"/>
        <v>995.5</v>
      </c>
      <c r="D657">
        <f t="shared" si="41"/>
        <v>1551.5</v>
      </c>
      <c r="J657" s="14"/>
      <c r="K657" s="2"/>
      <c r="M657" s="14"/>
      <c r="N657" s="2"/>
      <c r="W657" s="2">
        <v>2.5</v>
      </c>
    </row>
    <row r="658" spans="1:23" x14ac:dyDescent="0.25">
      <c r="A658" s="14">
        <v>13.3</v>
      </c>
      <c r="B658" s="2">
        <v>0.4</v>
      </c>
      <c r="C658">
        <f t="shared" si="40"/>
        <v>995.5</v>
      </c>
      <c r="D658">
        <f t="shared" si="41"/>
        <v>1551.5</v>
      </c>
      <c r="J658" s="14"/>
      <c r="K658" s="2"/>
      <c r="M658" s="14"/>
      <c r="N658" s="2"/>
      <c r="W658" s="2">
        <v>2</v>
      </c>
    </row>
    <row r="659" spans="1:23" x14ac:dyDescent="0.25">
      <c r="A659" s="14">
        <v>13.3</v>
      </c>
      <c r="B659" s="2">
        <v>0.5</v>
      </c>
      <c r="C659">
        <f t="shared" si="40"/>
        <v>995.5</v>
      </c>
      <c r="D659">
        <f t="shared" si="41"/>
        <v>1494</v>
      </c>
      <c r="J659" s="14"/>
      <c r="K659" s="2"/>
      <c r="M659" s="14"/>
      <c r="N659" s="2"/>
      <c r="W659" s="2">
        <v>1.5</v>
      </c>
    </row>
    <row r="660" spans="1:23" x14ac:dyDescent="0.25">
      <c r="A660" s="14">
        <v>13.3</v>
      </c>
      <c r="B660" s="2">
        <v>1.5</v>
      </c>
      <c r="C660">
        <f t="shared" si="40"/>
        <v>995.5</v>
      </c>
      <c r="D660">
        <f t="shared" si="41"/>
        <v>1076.5</v>
      </c>
      <c r="J660" s="14"/>
      <c r="K660" s="2"/>
      <c r="M660" s="14"/>
      <c r="N660" s="2"/>
      <c r="W660" s="2">
        <v>7.5</v>
      </c>
    </row>
    <row r="661" spans="1:23" x14ac:dyDescent="0.25">
      <c r="A661" s="14">
        <v>13.3</v>
      </c>
      <c r="B661" s="2">
        <v>1.5</v>
      </c>
      <c r="C661">
        <f t="shared" si="40"/>
        <v>995.5</v>
      </c>
      <c r="D661">
        <f t="shared" si="41"/>
        <v>1076.5</v>
      </c>
      <c r="J661" s="14"/>
      <c r="K661" s="2"/>
      <c r="M661" s="14"/>
      <c r="N661" s="2"/>
      <c r="W661" s="2">
        <v>7</v>
      </c>
    </row>
    <row r="662" spans="1:23" x14ac:dyDescent="0.25">
      <c r="A662" s="14">
        <v>13.3</v>
      </c>
      <c r="B662" s="2">
        <v>0.8</v>
      </c>
      <c r="C662">
        <f t="shared" si="40"/>
        <v>995.5</v>
      </c>
      <c r="D662">
        <f t="shared" si="41"/>
        <v>1361.5</v>
      </c>
      <c r="J662" s="14"/>
      <c r="K662" s="2"/>
      <c r="M662" s="14"/>
      <c r="N662" s="2"/>
      <c r="W662" s="2">
        <v>9</v>
      </c>
    </row>
    <row r="663" spans="1:23" x14ac:dyDescent="0.25">
      <c r="A663" s="14">
        <v>13.3</v>
      </c>
      <c r="B663" s="2">
        <v>0.8</v>
      </c>
      <c r="C663">
        <f t="shared" si="40"/>
        <v>995.5</v>
      </c>
      <c r="D663">
        <f t="shared" si="41"/>
        <v>1361.5</v>
      </c>
      <c r="J663" s="14"/>
      <c r="K663" s="2"/>
      <c r="M663" s="14"/>
      <c r="N663" s="2"/>
      <c r="W663" s="2">
        <v>1</v>
      </c>
    </row>
    <row r="664" spans="1:23" x14ac:dyDescent="0.25">
      <c r="A664" s="14">
        <v>13.3</v>
      </c>
      <c r="B664" s="2">
        <v>0.8</v>
      </c>
      <c r="C664">
        <f t="shared" si="40"/>
        <v>995.5</v>
      </c>
      <c r="D664">
        <f t="shared" si="41"/>
        <v>1361.5</v>
      </c>
      <c r="J664" s="14"/>
      <c r="K664" s="2"/>
      <c r="M664" s="14"/>
      <c r="N664" s="2"/>
      <c r="W664" s="2">
        <v>0.75</v>
      </c>
    </row>
    <row r="665" spans="1:23" x14ac:dyDescent="0.25">
      <c r="A665" s="14">
        <v>13.3</v>
      </c>
      <c r="B665" s="2">
        <v>0.8</v>
      </c>
      <c r="C665">
        <f t="shared" si="40"/>
        <v>995.5</v>
      </c>
      <c r="D665">
        <f t="shared" si="41"/>
        <v>1361.5</v>
      </c>
      <c r="J665" s="14"/>
      <c r="K665" s="2"/>
      <c r="M665" s="14"/>
      <c r="N665" s="2"/>
      <c r="W665" s="2">
        <v>4</v>
      </c>
    </row>
    <row r="666" spans="1:23" x14ac:dyDescent="0.25">
      <c r="A666" s="14">
        <v>13.3</v>
      </c>
      <c r="B666" s="2">
        <v>0.8</v>
      </c>
      <c r="C666">
        <f t="shared" si="40"/>
        <v>995.5</v>
      </c>
      <c r="D666">
        <f t="shared" si="41"/>
        <v>1361.5</v>
      </c>
      <c r="J666" s="14"/>
      <c r="K666" s="2"/>
      <c r="M666" s="14"/>
      <c r="N666" s="2"/>
      <c r="W666" s="2">
        <v>12</v>
      </c>
    </row>
    <row r="667" spans="1:23" x14ac:dyDescent="0.25">
      <c r="A667" s="14">
        <v>13.3</v>
      </c>
      <c r="B667" s="2">
        <v>1</v>
      </c>
      <c r="C667">
        <f t="shared" si="40"/>
        <v>995.5</v>
      </c>
      <c r="D667">
        <f t="shared" si="41"/>
        <v>1261.5</v>
      </c>
      <c r="J667" s="14"/>
      <c r="K667" s="2"/>
      <c r="M667" s="14"/>
      <c r="N667" s="2"/>
      <c r="W667" s="2">
        <v>1</v>
      </c>
    </row>
    <row r="668" spans="1:23" x14ac:dyDescent="0.25">
      <c r="A668" s="14">
        <v>13.3</v>
      </c>
      <c r="B668" s="2">
        <v>1</v>
      </c>
      <c r="C668">
        <f t="shared" si="40"/>
        <v>995.5</v>
      </c>
      <c r="D668">
        <f t="shared" si="41"/>
        <v>1261.5</v>
      </c>
      <c r="J668" s="14"/>
      <c r="K668" s="2"/>
      <c r="M668" s="14"/>
      <c r="N668" s="2"/>
      <c r="W668" s="2">
        <v>5</v>
      </c>
    </row>
    <row r="669" spans="1:23" x14ac:dyDescent="0.25">
      <c r="A669" s="14">
        <v>13.3</v>
      </c>
      <c r="B669" s="2">
        <v>0.6</v>
      </c>
      <c r="C669">
        <f t="shared" si="40"/>
        <v>995.5</v>
      </c>
      <c r="D669">
        <f t="shared" si="41"/>
        <v>1437.5</v>
      </c>
      <c r="J669" s="14"/>
      <c r="K669" s="2"/>
      <c r="M669" s="14"/>
      <c r="N669" s="2"/>
      <c r="W669" s="2">
        <v>0.75</v>
      </c>
    </row>
    <row r="670" spans="1:23" x14ac:dyDescent="0.25">
      <c r="A670" s="14">
        <v>13.3</v>
      </c>
      <c r="B670" s="2">
        <v>2.6</v>
      </c>
      <c r="C670">
        <f t="shared" si="40"/>
        <v>995.5</v>
      </c>
      <c r="D670">
        <f t="shared" si="41"/>
        <v>741.5</v>
      </c>
      <c r="J670" s="14"/>
      <c r="K670" s="2"/>
      <c r="M670" s="14"/>
      <c r="N670" s="2"/>
      <c r="W670" s="2">
        <v>2.5</v>
      </c>
    </row>
    <row r="671" spans="1:23" x14ac:dyDescent="0.25">
      <c r="A671" s="14">
        <v>13.3</v>
      </c>
      <c r="B671" s="2">
        <v>2.25</v>
      </c>
      <c r="C671">
        <f t="shared" si="40"/>
        <v>995.5</v>
      </c>
      <c r="D671">
        <f t="shared" si="41"/>
        <v>811</v>
      </c>
      <c r="J671" s="14"/>
      <c r="K671" s="2"/>
      <c r="M671" s="14"/>
      <c r="N671" s="2"/>
      <c r="W671" s="2">
        <v>0.75</v>
      </c>
    </row>
    <row r="672" spans="1:23" x14ac:dyDescent="0.25">
      <c r="A672" s="14">
        <v>13.3</v>
      </c>
      <c r="B672" s="2">
        <v>1</v>
      </c>
      <c r="C672">
        <f t="shared" si="40"/>
        <v>995.5</v>
      </c>
      <c r="D672">
        <f t="shared" si="41"/>
        <v>1261.5</v>
      </c>
      <c r="J672" s="14"/>
      <c r="K672" s="2"/>
      <c r="M672" s="14"/>
      <c r="N672" s="2"/>
      <c r="W672" s="2">
        <v>1</v>
      </c>
    </row>
    <row r="673" spans="1:23" x14ac:dyDescent="0.25">
      <c r="A673" s="14">
        <v>13.3</v>
      </c>
      <c r="B673" s="2">
        <v>2.5</v>
      </c>
      <c r="C673">
        <f t="shared" si="40"/>
        <v>995.5</v>
      </c>
      <c r="D673">
        <f t="shared" si="41"/>
        <v>772.5</v>
      </c>
      <c r="J673" s="14"/>
      <c r="K673" s="2"/>
      <c r="M673" s="14"/>
      <c r="N673" s="2"/>
      <c r="W673" s="2">
        <v>0.75</v>
      </c>
    </row>
    <row r="674" spans="1:23" x14ac:dyDescent="0.25">
      <c r="A674" s="14">
        <v>13.3</v>
      </c>
      <c r="B674" s="2">
        <v>1.25</v>
      </c>
      <c r="C674">
        <f t="shared" si="40"/>
        <v>995.5</v>
      </c>
      <c r="D674">
        <f t="shared" si="41"/>
        <v>1141.5</v>
      </c>
      <c r="J674" s="14"/>
      <c r="K674" s="2"/>
      <c r="M674" s="14"/>
      <c r="N674" s="2"/>
      <c r="W674" s="2">
        <v>12</v>
      </c>
    </row>
    <row r="675" spans="1:23" x14ac:dyDescent="0.25">
      <c r="A675" s="14">
        <v>13.3</v>
      </c>
      <c r="B675" s="2">
        <v>0.75</v>
      </c>
      <c r="C675">
        <f t="shared" si="40"/>
        <v>995.5</v>
      </c>
      <c r="D675">
        <f t="shared" si="41"/>
        <v>1392.5</v>
      </c>
      <c r="J675" s="14"/>
      <c r="K675" s="2"/>
      <c r="M675" s="14"/>
      <c r="N675" s="2"/>
      <c r="W675" s="2">
        <v>0.25</v>
      </c>
    </row>
    <row r="676" spans="1:23" x14ac:dyDescent="0.25">
      <c r="A676" s="14">
        <v>13.3</v>
      </c>
      <c r="B676" s="2">
        <v>1.25</v>
      </c>
      <c r="C676">
        <f t="shared" si="40"/>
        <v>995.5</v>
      </c>
      <c r="D676">
        <f t="shared" si="41"/>
        <v>1141.5</v>
      </c>
      <c r="J676" s="14"/>
      <c r="K676" s="2"/>
      <c r="M676" s="14"/>
      <c r="N676" s="2"/>
      <c r="W676" s="2">
        <v>2.5</v>
      </c>
    </row>
    <row r="677" spans="1:23" x14ac:dyDescent="0.25">
      <c r="A677" s="14">
        <v>13.3</v>
      </c>
      <c r="B677" s="2">
        <v>0.6</v>
      </c>
      <c r="C677">
        <f t="shared" si="40"/>
        <v>995.5</v>
      </c>
      <c r="D677">
        <f t="shared" si="41"/>
        <v>1437.5</v>
      </c>
      <c r="J677" s="14"/>
      <c r="K677" s="2"/>
      <c r="M677" s="14"/>
      <c r="N677" s="2"/>
      <c r="W677" s="2">
        <v>5</v>
      </c>
    </row>
    <row r="678" spans="1:23" x14ac:dyDescent="0.25">
      <c r="A678" s="14">
        <v>13.3</v>
      </c>
      <c r="B678" s="2">
        <v>0.6</v>
      </c>
      <c r="C678">
        <f t="shared" si="40"/>
        <v>995.5</v>
      </c>
      <c r="D678">
        <f t="shared" si="41"/>
        <v>1437.5</v>
      </c>
      <c r="J678" s="14"/>
      <c r="K678" s="2"/>
      <c r="M678" s="14"/>
      <c r="N678" s="2"/>
      <c r="W678" s="2">
        <v>5</v>
      </c>
    </row>
    <row r="679" spans="1:23" x14ac:dyDescent="0.25">
      <c r="A679" s="14">
        <v>13.3</v>
      </c>
      <c r="B679" s="2">
        <v>0.5</v>
      </c>
      <c r="C679">
        <f t="shared" si="40"/>
        <v>995.5</v>
      </c>
      <c r="D679">
        <f t="shared" si="41"/>
        <v>1494</v>
      </c>
      <c r="J679" s="14"/>
      <c r="K679" s="2"/>
      <c r="M679" s="14"/>
      <c r="N679" s="2"/>
      <c r="W679" s="2">
        <v>2.5</v>
      </c>
    </row>
    <row r="680" spans="1:23" x14ac:dyDescent="0.25">
      <c r="A680" s="14">
        <v>13.3</v>
      </c>
      <c r="B680" s="2">
        <v>0.5</v>
      </c>
      <c r="C680">
        <f t="shared" si="40"/>
        <v>995.5</v>
      </c>
      <c r="D680">
        <f t="shared" si="41"/>
        <v>1494</v>
      </c>
      <c r="J680" s="14"/>
      <c r="K680" s="2"/>
      <c r="M680" s="14"/>
      <c r="N680" s="2"/>
      <c r="W680" s="2">
        <v>2.5</v>
      </c>
    </row>
    <row r="681" spans="1:23" x14ac:dyDescent="0.25">
      <c r="A681" s="14">
        <v>13.3</v>
      </c>
      <c r="B681" s="2">
        <v>2</v>
      </c>
      <c r="C681">
        <f t="shared" si="40"/>
        <v>995.5</v>
      </c>
      <c r="D681">
        <f t="shared" si="41"/>
        <v>904.5</v>
      </c>
      <c r="J681" s="14"/>
      <c r="K681" s="2"/>
      <c r="M681" s="14"/>
      <c r="N681" s="2"/>
      <c r="W681" s="2">
        <v>10</v>
      </c>
    </row>
    <row r="682" spans="1:23" x14ac:dyDescent="0.25">
      <c r="A682" s="14">
        <v>13.3</v>
      </c>
      <c r="B682" s="2">
        <v>0.5</v>
      </c>
      <c r="C682">
        <f t="shared" si="40"/>
        <v>995.5</v>
      </c>
      <c r="D682">
        <f t="shared" si="41"/>
        <v>1494</v>
      </c>
      <c r="J682" s="14"/>
      <c r="K682" s="2"/>
      <c r="M682" s="14"/>
      <c r="N682" s="2"/>
      <c r="W682" s="2">
        <v>3</v>
      </c>
    </row>
    <row r="683" spans="1:23" x14ac:dyDescent="0.25">
      <c r="A683" s="14">
        <v>13.3</v>
      </c>
      <c r="B683" s="2">
        <v>0.5</v>
      </c>
      <c r="C683">
        <f t="shared" si="40"/>
        <v>995.5</v>
      </c>
      <c r="D683">
        <f t="shared" si="41"/>
        <v>1494</v>
      </c>
      <c r="J683" s="14"/>
      <c r="K683" s="2"/>
      <c r="M683" s="14"/>
      <c r="N683" s="2"/>
      <c r="W683" s="2">
        <v>0.5</v>
      </c>
    </row>
    <row r="684" spans="1:23" x14ac:dyDescent="0.25">
      <c r="A684" s="14">
        <v>13.3</v>
      </c>
      <c r="B684" s="2">
        <v>0.7</v>
      </c>
      <c r="C684">
        <f t="shared" si="40"/>
        <v>995.5</v>
      </c>
      <c r="D684">
        <f t="shared" si="41"/>
        <v>1419.5</v>
      </c>
      <c r="J684" s="14"/>
      <c r="K684" s="2"/>
      <c r="M684" s="14"/>
      <c r="N684" s="2"/>
      <c r="W684" s="2">
        <v>2.5</v>
      </c>
    </row>
    <row r="685" spans="1:23" x14ac:dyDescent="0.25">
      <c r="A685" s="14">
        <v>13.3</v>
      </c>
      <c r="B685" s="2">
        <v>0.25</v>
      </c>
      <c r="C685">
        <f t="shared" si="40"/>
        <v>995.5</v>
      </c>
      <c r="D685">
        <f t="shared" si="41"/>
        <v>1615</v>
      </c>
      <c r="J685" s="14"/>
      <c r="K685" s="2"/>
      <c r="M685" s="14"/>
      <c r="N685" s="2"/>
      <c r="W685" s="2">
        <v>5</v>
      </c>
    </row>
    <row r="686" spans="1:23" x14ac:dyDescent="0.25">
      <c r="A686" s="14">
        <v>13.3</v>
      </c>
      <c r="B686" s="2">
        <v>2</v>
      </c>
      <c r="C686">
        <f t="shared" si="40"/>
        <v>995.5</v>
      </c>
      <c r="D686">
        <f t="shared" si="41"/>
        <v>904.5</v>
      </c>
      <c r="J686" s="14"/>
      <c r="K686" s="2"/>
      <c r="M686" s="14"/>
      <c r="N686" s="2"/>
      <c r="W686" s="2">
        <v>1</v>
      </c>
    </row>
    <row r="687" spans="1:23" x14ac:dyDescent="0.25">
      <c r="A687" s="14">
        <v>13.3</v>
      </c>
      <c r="B687" s="2">
        <v>2</v>
      </c>
      <c r="C687">
        <f t="shared" si="40"/>
        <v>995.5</v>
      </c>
      <c r="D687">
        <f t="shared" si="41"/>
        <v>904.5</v>
      </c>
      <c r="J687" s="14"/>
      <c r="K687" s="2"/>
      <c r="M687" s="14"/>
      <c r="N687" s="2"/>
      <c r="W687" s="2">
        <v>6</v>
      </c>
    </row>
    <row r="688" spans="1:23" x14ac:dyDescent="0.25">
      <c r="A688" s="14">
        <v>13.3</v>
      </c>
      <c r="B688" s="2">
        <v>2</v>
      </c>
      <c r="C688">
        <f t="shared" si="40"/>
        <v>995.5</v>
      </c>
      <c r="D688">
        <f t="shared" si="41"/>
        <v>904.5</v>
      </c>
      <c r="J688" s="14"/>
      <c r="K688" s="2"/>
      <c r="M688" s="14"/>
      <c r="N688" s="2"/>
      <c r="W688" s="2">
        <v>5</v>
      </c>
    </row>
    <row r="689" spans="1:23" x14ac:dyDescent="0.25">
      <c r="A689" s="14">
        <v>13.3</v>
      </c>
      <c r="B689" s="2">
        <v>1</v>
      </c>
      <c r="C689">
        <f t="shared" si="40"/>
        <v>995.5</v>
      </c>
      <c r="D689">
        <f t="shared" si="41"/>
        <v>1261.5</v>
      </c>
      <c r="J689" s="14"/>
      <c r="K689" s="2"/>
      <c r="M689" s="14"/>
      <c r="N689" s="2"/>
      <c r="W689" s="2">
        <v>20</v>
      </c>
    </row>
    <row r="690" spans="1:23" x14ac:dyDescent="0.25">
      <c r="A690" s="14">
        <v>13.3</v>
      </c>
      <c r="B690" s="2">
        <v>1</v>
      </c>
      <c r="C690">
        <f t="shared" si="40"/>
        <v>995.5</v>
      </c>
      <c r="D690">
        <f t="shared" si="41"/>
        <v>1261.5</v>
      </c>
      <c r="J690" s="14"/>
      <c r="K690" s="2"/>
      <c r="M690" s="14"/>
      <c r="N690" s="2"/>
      <c r="W690" s="2">
        <v>6</v>
      </c>
    </row>
    <row r="691" spans="1:23" x14ac:dyDescent="0.25">
      <c r="A691" s="14">
        <v>13.3</v>
      </c>
      <c r="B691" s="2">
        <v>0.75</v>
      </c>
      <c r="C691">
        <f t="shared" si="40"/>
        <v>995.5</v>
      </c>
      <c r="D691">
        <f t="shared" si="41"/>
        <v>1392.5</v>
      </c>
      <c r="J691" s="14"/>
      <c r="K691" s="2"/>
      <c r="M691" s="14"/>
      <c r="N691" s="2"/>
      <c r="W691" s="2">
        <v>5</v>
      </c>
    </row>
    <row r="692" spans="1:23" x14ac:dyDescent="0.25">
      <c r="A692" s="14">
        <v>13.3</v>
      </c>
      <c r="B692" s="2">
        <v>0.75</v>
      </c>
      <c r="C692">
        <f t="shared" si="40"/>
        <v>995.5</v>
      </c>
      <c r="D692">
        <f t="shared" si="41"/>
        <v>1392.5</v>
      </c>
      <c r="J692" s="14"/>
      <c r="K692" s="2"/>
      <c r="M692" s="14"/>
      <c r="N692" s="2"/>
      <c r="W692" s="2">
        <v>16</v>
      </c>
    </row>
    <row r="693" spans="1:23" x14ac:dyDescent="0.25">
      <c r="A693" s="14">
        <v>13.3</v>
      </c>
      <c r="B693" s="2">
        <v>1.5</v>
      </c>
      <c r="C693">
        <f t="shared" si="40"/>
        <v>995.5</v>
      </c>
      <c r="D693">
        <f t="shared" si="41"/>
        <v>1076.5</v>
      </c>
      <c r="J693" s="14"/>
      <c r="K693" s="2"/>
      <c r="M693" s="14"/>
      <c r="N693" s="2"/>
      <c r="W693" s="2">
        <v>12.5</v>
      </c>
    </row>
    <row r="694" spans="1:23" x14ac:dyDescent="0.25">
      <c r="A694" s="14">
        <v>13.3</v>
      </c>
      <c r="B694" s="2">
        <v>2</v>
      </c>
      <c r="C694">
        <f t="shared" si="40"/>
        <v>995.5</v>
      </c>
      <c r="D694">
        <f t="shared" si="41"/>
        <v>904.5</v>
      </c>
      <c r="J694" s="14"/>
      <c r="K694" s="2"/>
      <c r="M694" s="14"/>
      <c r="N694" s="2"/>
      <c r="W694" s="2">
        <v>20</v>
      </c>
    </row>
    <row r="695" spans="1:23" x14ac:dyDescent="0.25">
      <c r="A695" s="14">
        <v>13.3</v>
      </c>
      <c r="B695" s="2">
        <v>2</v>
      </c>
      <c r="C695">
        <f t="shared" si="40"/>
        <v>995.5</v>
      </c>
      <c r="D695">
        <f t="shared" si="41"/>
        <v>904.5</v>
      </c>
      <c r="J695" s="14"/>
      <c r="K695" s="2"/>
      <c r="M695" s="14"/>
      <c r="N695" s="2"/>
      <c r="W695" s="2">
        <v>12.5</v>
      </c>
    </row>
    <row r="696" spans="1:23" x14ac:dyDescent="0.25">
      <c r="A696" s="14">
        <v>13.3</v>
      </c>
      <c r="B696" s="2">
        <v>1.8</v>
      </c>
      <c r="C696">
        <f t="shared" si="40"/>
        <v>995.5</v>
      </c>
      <c r="D696">
        <f t="shared" si="41"/>
        <v>997.5</v>
      </c>
      <c r="J696" s="14"/>
      <c r="K696" s="2"/>
      <c r="M696" s="14"/>
      <c r="N696" s="2"/>
      <c r="W696" s="2">
        <v>7</v>
      </c>
    </row>
    <row r="697" spans="1:23" x14ac:dyDescent="0.25">
      <c r="A697" s="14">
        <v>13.3</v>
      </c>
      <c r="B697" s="2">
        <v>1.8</v>
      </c>
      <c r="C697">
        <f t="shared" si="40"/>
        <v>995.5</v>
      </c>
      <c r="D697">
        <f t="shared" si="41"/>
        <v>997.5</v>
      </c>
      <c r="J697" s="14"/>
      <c r="K697" s="2"/>
      <c r="M697" s="14"/>
      <c r="N697" s="2"/>
      <c r="W697" s="2">
        <v>2.5</v>
      </c>
    </row>
    <row r="698" spans="1:23" x14ac:dyDescent="0.25">
      <c r="A698" s="14">
        <v>13.3</v>
      </c>
      <c r="B698" s="2">
        <v>2</v>
      </c>
      <c r="C698">
        <f t="shared" si="40"/>
        <v>995.5</v>
      </c>
      <c r="D698">
        <f t="shared" si="41"/>
        <v>904.5</v>
      </c>
      <c r="J698" s="14"/>
      <c r="K698" s="2"/>
      <c r="M698" s="14"/>
      <c r="N698" s="2"/>
      <c r="W698" s="2">
        <v>12.5</v>
      </c>
    </row>
    <row r="699" spans="1:23" x14ac:dyDescent="0.25">
      <c r="A699" s="14">
        <v>13.3</v>
      </c>
      <c r="B699" s="2">
        <v>2</v>
      </c>
      <c r="C699">
        <f t="shared" si="40"/>
        <v>995.5</v>
      </c>
      <c r="D699">
        <f t="shared" si="41"/>
        <v>904.5</v>
      </c>
      <c r="J699" s="14"/>
      <c r="K699" s="2"/>
      <c r="M699" s="14"/>
      <c r="N699" s="2"/>
      <c r="W699" s="2">
        <v>7</v>
      </c>
    </row>
    <row r="700" spans="1:23" x14ac:dyDescent="0.25">
      <c r="A700" s="14">
        <v>13.3</v>
      </c>
      <c r="B700" s="2">
        <v>1.8</v>
      </c>
      <c r="C700">
        <f t="shared" si="40"/>
        <v>995.5</v>
      </c>
      <c r="D700">
        <f t="shared" si="41"/>
        <v>997.5</v>
      </c>
      <c r="J700" s="14"/>
      <c r="K700" s="2"/>
      <c r="M700" s="14"/>
      <c r="N700" s="2"/>
      <c r="W700" s="2">
        <v>3</v>
      </c>
    </row>
    <row r="701" spans="1:23" x14ac:dyDescent="0.25">
      <c r="A701" s="14">
        <v>13.3</v>
      </c>
      <c r="B701" s="2">
        <v>1.8</v>
      </c>
      <c r="C701">
        <f t="shared" si="40"/>
        <v>995.5</v>
      </c>
      <c r="D701">
        <f t="shared" si="41"/>
        <v>997.5</v>
      </c>
      <c r="J701" s="14"/>
      <c r="K701" s="2"/>
      <c r="M701" s="14"/>
      <c r="N701" s="2"/>
      <c r="W701" s="2">
        <v>9</v>
      </c>
    </row>
    <row r="702" spans="1:23" x14ac:dyDescent="0.25">
      <c r="A702" s="14">
        <v>13.3</v>
      </c>
      <c r="B702" s="2">
        <v>1.8</v>
      </c>
      <c r="C702">
        <f t="shared" si="40"/>
        <v>995.5</v>
      </c>
      <c r="D702">
        <f t="shared" si="41"/>
        <v>997.5</v>
      </c>
      <c r="J702" s="14"/>
      <c r="K702" s="2"/>
      <c r="M702" s="14"/>
      <c r="N702" s="2"/>
      <c r="W702" s="2">
        <v>15</v>
      </c>
    </row>
    <row r="703" spans="1:23" x14ac:dyDescent="0.25">
      <c r="A703" s="14">
        <v>13.3</v>
      </c>
      <c r="B703" s="2">
        <v>1.8</v>
      </c>
      <c r="C703">
        <f t="shared" si="40"/>
        <v>995.5</v>
      </c>
      <c r="D703">
        <f t="shared" si="41"/>
        <v>997.5</v>
      </c>
      <c r="J703" s="14"/>
      <c r="K703" s="2"/>
      <c r="M703" s="14"/>
      <c r="N703" s="2"/>
      <c r="W703" s="2">
        <v>8</v>
      </c>
    </row>
    <row r="704" spans="1:23" x14ac:dyDescent="0.25">
      <c r="A704" s="14">
        <v>13.3</v>
      </c>
      <c r="B704" s="2">
        <v>1.8</v>
      </c>
      <c r="C704">
        <f t="shared" si="40"/>
        <v>995.5</v>
      </c>
      <c r="D704">
        <f t="shared" si="41"/>
        <v>997.5</v>
      </c>
      <c r="J704" s="14"/>
      <c r="K704" s="2"/>
      <c r="M704" s="14"/>
      <c r="N704" s="2"/>
      <c r="W704" s="2">
        <v>5</v>
      </c>
    </row>
    <row r="705" spans="1:23" x14ac:dyDescent="0.25">
      <c r="A705" s="14">
        <v>13.3</v>
      </c>
      <c r="B705" s="2">
        <v>1.2</v>
      </c>
      <c r="C705">
        <f t="shared" si="40"/>
        <v>995.5</v>
      </c>
      <c r="D705">
        <f t="shared" si="41"/>
        <v>1161</v>
      </c>
      <c r="J705" s="14"/>
      <c r="K705" s="2"/>
      <c r="M705" s="14"/>
      <c r="N705" s="2"/>
      <c r="W705" s="2">
        <v>14</v>
      </c>
    </row>
    <row r="706" spans="1:23" x14ac:dyDescent="0.25">
      <c r="A706" s="14">
        <v>13.3</v>
      </c>
      <c r="B706" s="2">
        <v>1.5</v>
      </c>
      <c r="C706">
        <f t="shared" si="40"/>
        <v>995.5</v>
      </c>
      <c r="D706">
        <f t="shared" si="41"/>
        <v>1076.5</v>
      </c>
      <c r="J706" s="14"/>
      <c r="K706" s="2"/>
      <c r="M706" s="14"/>
      <c r="N706" s="2"/>
      <c r="W706" s="2">
        <v>6</v>
      </c>
    </row>
    <row r="707" spans="1:23" x14ac:dyDescent="0.25">
      <c r="A707" s="14">
        <v>13.3</v>
      </c>
      <c r="B707" s="2">
        <v>1.5</v>
      </c>
      <c r="C707">
        <f t="shared" ref="C707:C770" si="44">_xlfn.RANK.AVG(A707,$A$2:$A$1665,0)</f>
        <v>995.5</v>
      </c>
      <c r="D707">
        <f t="shared" ref="D707:D770" si="45">_xlfn.RANK.AVG(B707,$B$2:$B$1665,0)</f>
        <v>1076.5</v>
      </c>
      <c r="J707" s="14"/>
      <c r="K707" s="2"/>
      <c r="M707" s="14"/>
      <c r="N707" s="2"/>
      <c r="W707" s="2">
        <v>12.5</v>
      </c>
    </row>
    <row r="708" spans="1:23" x14ac:dyDescent="0.25">
      <c r="A708" s="14">
        <v>13.3</v>
      </c>
      <c r="B708" s="2">
        <v>3</v>
      </c>
      <c r="C708">
        <f t="shared" si="44"/>
        <v>995.5</v>
      </c>
      <c r="D708">
        <f t="shared" si="45"/>
        <v>671.5</v>
      </c>
      <c r="J708" s="14"/>
      <c r="K708" s="2"/>
      <c r="M708" s="14"/>
      <c r="N708" s="2"/>
      <c r="W708" s="2">
        <v>4</v>
      </c>
    </row>
    <row r="709" spans="1:23" x14ac:dyDescent="0.25">
      <c r="A709" s="14">
        <v>13.3</v>
      </c>
      <c r="B709" s="2">
        <v>1</v>
      </c>
      <c r="C709">
        <f t="shared" si="44"/>
        <v>995.5</v>
      </c>
      <c r="D709">
        <f t="shared" si="45"/>
        <v>1261.5</v>
      </c>
      <c r="J709" s="14"/>
      <c r="K709" s="2"/>
      <c r="M709" s="14"/>
      <c r="N709" s="2"/>
      <c r="W709" s="2">
        <v>2.5</v>
      </c>
    </row>
    <row r="710" spans="1:23" x14ac:dyDescent="0.25">
      <c r="A710" s="14">
        <v>13.3</v>
      </c>
      <c r="B710" s="2">
        <v>2</v>
      </c>
      <c r="C710">
        <f t="shared" si="44"/>
        <v>995.5</v>
      </c>
      <c r="D710">
        <f t="shared" si="45"/>
        <v>904.5</v>
      </c>
      <c r="J710" s="14"/>
      <c r="K710" s="2"/>
      <c r="M710" s="14"/>
      <c r="N710" s="2"/>
      <c r="W710" s="2">
        <v>0.5</v>
      </c>
    </row>
    <row r="711" spans="1:23" x14ac:dyDescent="0.25">
      <c r="A711" s="14">
        <v>13.3</v>
      </c>
      <c r="B711" s="2">
        <v>1.5</v>
      </c>
      <c r="C711">
        <f t="shared" si="44"/>
        <v>995.5</v>
      </c>
      <c r="D711">
        <f t="shared" si="45"/>
        <v>1076.5</v>
      </c>
      <c r="J711" s="14"/>
      <c r="K711" s="2"/>
      <c r="M711" s="14"/>
      <c r="N711" s="2"/>
      <c r="W711" s="2">
        <v>7.5</v>
      </c>
    </row>
    <row r="712" spans="1:23" x14ac:dyDescent="0.25">
      <c r="A712" s="14">
        <v>13.3</v>
      </c>
      <c r="B712" s="2">
        <v>1.5</v>
      </c>
      <c r="C712">
        <f t="shared" si="44"/>
        <v>995.5</v>
      </c>
      <c r="D712">
        <f t="shared" si="45"/>
        <v>1076.5</v>
      </c>
      <c r="J712" s="14"/>
      <c r="K712" s="2"/>
      <c r="M712" s="14"/>
      <c r="N712" s="2"/>
      <c r="W712" s="2">
        <v>20</v>
      </c>
    </row>
    <row r="713" spans="1:23" x14ac:dyDescent="0.25">
      <c r="A713" s="14">
        <v>13.3</v>
      </c>
      <c r="B713" s="2">
        <v>2.5</v>
      </c>
      <c r="C713">
        <f t="shared" si="44"/>
        <v>995.5</v>
      </c>
      <c r="D713">
        <f t="shared" si="45"/>
        <v>772.5</v>
      </c>
      <c r="J713" s="14"/>
      <c r="K713" s="2"/>
      <c r="M713" s="14"/>
      <c r="N713" s="2"/>
      <c r="W713" s="2">
        <v>1.5</v>
      </c>
    </row>
    <row r="714" spans="1:23" x14ac:dyDescent="0.25">
      <c r="A714" s="14">
        <v>13.3</v>
      </c>
      <c r="B714" s="2">
        <v>1.5</v>
      </c>
      <c r="C714">
        <f t="shared" si="44"/>
        <v>995.5</v>
      </c>
      <c r="D714">
        <f t="shared" si="45"/>
        <v>1076.5</v>
      </c>
      <c r="J714" s="14"/>
      <c r="K714" s="2"/>
      <c r="M714" s="14"/>
      <c r="N714" s="2"/>
      <c r="W714" s="2">
        <v>10</v>
      </c>
    </row>
    <row r="715" spans="1:23" x14ac:dyDescent="0.25">
      <c r="A715" s="14">
        <v>13.3</v>
      </c>
      <c r="B715" s="2">
        <v>1.5</v>
      </c>
      <c r="C715">
        <f t="shared" si="44"/>
        <v>995.5</v>
      </c>
      <c r="D715">
        <f t="shared" si="45"/>
        <v>1076.5</v>
      </c>
      <c r="J715" s="14"/>
      <c r="K715" s="2"/>
      <c r="M715" s="14"/>
      <c r="N715" s="2"/>
      <c r="W715" s="2">
        <v>7</v>
      </c>
    </row>
    <row r="716" spans="1:23" x14ac:dyDescent="0.25">
      <c r="A716" s="14">
        <v>13.3</v>
      </c>
      <c r="B716" s="2">
        <v>1.5</v>
      </c>
      <c r="C716">
        <f t="shared" si="44"/>
        <v>995.5</v>
      </c>
      <c r="D716">
        <f t="shared" si="45"/>
        <v>1076.5</v>
      </c>
      <c r="J716" s="14"/>
      <c r="K716" s="2"/>
      <c r="M716" s="14"/>
      <c r="N716" s="2"/>
      <c r="W716" s="2">
        <v>2.5</v>
      </c>
    </row>
    <row r="717" spans="1:23" x14ac:dyDescent="0.25">
      <c r="A717" s="14">
        <v>15.3</v>
      </c>
      <c r="B717" s="2">
        <v>2.25</v>
      </c>
      <c r="C717">
        <f t="shared" si="44"/>
        <v>948.5</v>
      </c>
      <c r="D717">
        <f t="shared" si="45"/>
        <v>811</v>
      </c>
      <c r="J717" s="14"/>
      <c r="K717" s="2"/>
      <c r="M717" s="14"/>
      <c r="N717" s="2"/>
      <c r="W717" s="2">
        <v>10</v>
      </c>
    </row>
    <row r="718" spans="1:23" x14ac:dyDescent="0.25">
      <c r="A718" s="14">
        <v>15.3</v>
      </c>
      <c r="B718" s="2">
        <v>1</v>
      </c>
      <c r="C718">
        <f t="shared" si="44"/>
        <v>948.5</v>
      </c>
      <c r="D718">
        <f t="shared" si="45"/>
        <v>1261.5</v>
      </c>
      <c r="J718" s="14"/>
      <c r="K718" s="2"/>
      <c r="M718" s="14"/>
      <c r="N718" s="2"/>
      <c r="W718" s="2">
        <v>1</v>
      </c>
    </row>
    <row r="719" spans="1:23" x14ac:dyDescent="0.25">
      <c r="A719" s="14">
        <v>15.8</v>
      </c>
      <c r="B719" s="2">
        <v>10.5</v>
      </c>
      <c r="C719">
        <f t="shared" si="44"/>
        <v>935.5</v>
      </c>
      <c r="D719">
        <f t="shared" si="45"/>
        <v>206</v>
      </c>
      <c r="J719" s="14"/>
      <c r="K719" s="2"/>
      <c r="M719" s="14"/>
      <c r="N719" s="2"/>
      <c r="W719" s="2">
        <v>1</v>
      </c>
    </row>
    <row r="720" spans="1:23" x14ac:dyDescent="0.25">
      <c r="A720" s="14">
        <v>15.8</v>
      </c>
      <c r="B720" s="2">
        <v>10</v>
      </c>
      <c r="C720">
        <f t="shared" si="44"/>
        <v>935.5</v>
      </c>
      <c r="D720">
        <f t="shared" si="45"/>
        <v>239.5</v>
      </c>
      <c r="J720" s="14"/>
      <c r="K720" s="2"/>
      <c r="M720" s="14"/>
      <c r="N720" s="2"/>
      <c r="W720" s="2">
        <v>8</v>
      </c>
    </row>
    <row r="721" spans="1:23" x14ac:dyDescent="0.25">
      <c r="A721" s="14">
        <v>15.8</v>
      </c>
      <c r="B721" s="2">
        <v>0.45</v>
      </c>
      <c r="C721">
        <f t="shared" si="44"/>
        <v>935.5</v>
      </c>
      <c r="D721">
        <f t="shared" si="45"/>
        <v>1537</v>
      </c>
      <c r="J721" s="14"/>
      <c r="K721" s="2"/>
      <c r="M721" s="14"/>
      <c r="N721" s="2"/>
      <c r="W721" s="2">
        <v>2</v>
      </c>
    </row>
    <row r="722" spans="1:23" x14ac:dyDescent="0.25">
      <c r="A722" s="14">
        <v>15.8</v>
      </c>
      <c r="B722" s="2">
        <v>1</v>
      </c>
      <c r="C722">
        <f t="shared" si="44"/>
        <v>935.5</v>
      </c>
      <c r="D722">
        <f t="shared" si="45"/>
        <v>1261.5</v>
      </c>
      <c r="J722" s="14"/>
      <c r="K722" s="2"/>
      <c r="M722" s="14"/>
      <c r="N722" s="2"/>
      <c r="W722" s="2">
        <v>2</v>
      </c>
    </row>
    <row r="723" spans="1:23" x14ac:dyDescent="0.25">
      <c r="A723" s="14">
        <v>15.8</v>
      </c>
      <c r="B723" s="2">
        <v>1.25</v>
      </c>
      <c r="C723">
        <f t="shared" si="44"/>
        <v>935.5</v>
      </c>
      <c r="D723">
        <f t="shared" si="45"/>
        <v>1141.5</v>
      </c>
      <c r="J723" s="14"/>
      <c r="K723" s="2"/>
      <c r="M723" s="14"/>
      <c r="N723" s="2"/>
      <c r="W723" s="2">
        <v>7</v>
      </c>
    </row>
    <row r="724" spans="1:23" x14ac:dyDescent="0.25">
      <c r="A724" s="14">
        <v>15.8</v>
      </c>
      <c r="B724" s="2">
        <v>0.25</v>
      </c>
      <c r="C724">
        <f t="shared" si="44"/>
        <v>935.5</v>
      </c>
      <c r="D724">
        <f t="shared" si="45"/>
        <v>1615</v>
      </c>
      <c r="J724" s="14"/>
      <c r="K724" s="2"/>
      <c r="M724" s="14"/>
      <c r="N724" s="2"/>
      <c r="W724" s="2">
        <v>7</v>
      </c>
    </row>
    <row r="725" spans="1:23" x14ac:dyDescent="0.25">
      <c r="A725" s="14">
        <v>15.8</v>
      </c>
      <c r="B725" s="2">
        <v>0.25</v>
      </c>
      <c r="C725">
        <f t="shared" si="44"/>
        <v>935.5</v>
      </c>
      <c r="D725">
        <f t="shared" si="45"/>
        <v>1615</v>
      </c>
      <c r="J725" s="14"/>
      <c r="K725" s="2"/>
      <c r="M725" s="14"/>
      <c r="N725" s="2"/>
      <c r="W725" s="2">
        <v>4</v>
      </c>
    </row>
    <row r="726" spans="1:23" x14ac:dyDescent="0.25">
      <c r="A726" s="14">
        <v>15.8</v>
      </c>
      <c r="B726" s="2">
        <v>0.25</v>
      </c>
      <c r="C726">
        <f t="shared" si="44"/>
        <v>935.5</v>
      </c>
      <c r="D726">
        <f t="shared" si="45"/>
        <v>1615</v>
      </c>
      <c r="J726" s="14"/>
      <c r="K726" s="2"/>
      <c r="M726" s="14"/>
      <c r="N726" s="2"/>
      <c r="W726" s="2">
        <v>7</v>
      </c>
    </row>
    <row r="727" spans="1:23" x14ac:dyDescent="0.25">
      <c r="A727" s="14">
        <v>15.8</v>
      </c>
      <c r="B727" s="2">
        <v>0.75</v>
      </c>
      <c r="C727">
        <f t="shared" si="44"/>
        <v>935.5</v>
      </c>
      <c r="D727">
        <f t="shared" si="45"/>
        <v>1392.5</v>
      </c>
      <c r="J727" s="14"/>
      <c r="K727" s="2"/>
      <c r="M727" s="14"/>
      <c r="N727" s="2"/>
      <c r="W727" s="2">
        <v>3</v>
      </c>
    </row>
    <row r="728" spans="1:23" x14ac:dyDescent="0.25">
      <c r="A728" s="14">
        <v>15.8</v>
      </c>
      <c r="B728" s="2">
        <v>2</v>
      </c>
      <c r="C728">
        <f t="shared" si="44"/>
        <v>935.5</v>
      </c>
      <c r="D728">
        <f t="shared" si="45"/>
        <v>904.5</v>
      </c>
      <c r="J728" s="14"/>
      <c r="K728" s="2"/>
      <c r="M728" s="14"/>
      <c r="N728" s="2"/>
      <c r="W728" s="2">
        <v>6</v>
      </c>
    </row>
    <row r="729" spans="1:23" x14ac:dyDescent="0.25">
      <c r="A729" s="14">
        <v>15.8</v>
      </c>
      <c r="B729" s="2">
        <v>0.3</v>
      </c>
      <c r="C729">
        <f t="shared" si="44"/>
        <v>935.5</v>
      </c>
      <c r="D729">
        <f t="shared" si="45"/>
        <v>1580</v>
      </c>
      <c r="J729" s="14"/>
      <c r="K729" s="2"/>
      <c r="M729" s="14"/>
      <c r="N729" s="2"/>
      <c r="W729" s="2">
        <v>7</v>
      </c>
    </row>
    <row r="730" spans="1:23" x14ac:dyDescent="0.25">
      <c r="A730" s="14">
        <v>15.8</v>
      </c>
      <c r="B730" s="2">
        <v>0.4</v>
      </c>
      <c r="C730">
        <f t="shared" si="44"/>
        <v>935.5</v>
      </c>
      <c r="D730">
        <f t="shared" si="45"/>
        <v>1551.5</v>
      </c>
      <c r="J730" s="14"/>
      <c r="K730" s="2"/>
      <c r="M730" s="14"/>
      <c r="N730" s="2"/>
      <c r="W730" s="2">
        <v>4</v>
      </c>
    </row>
    <row r="731" spans="1:23" x14ac:dyDescent="0.25">
      <c r="A731" s="14">
        <v>15.8</v>
      </c>
      <c r="B731" s="2">
        <v>0.15</v>
      </c>
      <c r="C731">
        <f t="shared" si="44"/>
        <v>935.5</v>
      </c>
      <c r="D731">
        <f t="shared" si="45"/>
        <v>1655.5</v>
      </c>
      <c r="J731" s="14"/>
      <c r="K731" s="2"/>
      <c r="M731" s="14"/>
      <c r="N731" s="2"/>
      <c r="W731" s="2">
        <v>8</v>
      </c>
    </row>
    <row r="732" spans="1:23" x14ac:dyDescent="0.25">
      <c r="A732" s="14">
        <v>15.8</v>
      </c>
      <c r="B732" s="2">
        <v>0.25</v>
      </c>
      <c r="C732">
        <f t="shared" si="44"/>
        <v>935.5</v>
      </c>
      <c r="D732">
        <f t="shared" si="45"/>
        <v>1615</v>
      </c>
      <c r="J732" s="14"/>
      <c r="K732" s="2"/>
      <c r="M732" s="14"/>
      <c r="N732" s="2"/>
      <c r="W732" s="2">
        <v>2</v>
      </c>
    </row>
    <row r="733" spans="1:23" x14ac:dyDescent="0.25">
      <c r="A733" s="14">
        <v>15.8</v>
      </c>
      <c r="B733" s="2">
        <v>0.2</v>
      </c>
      <c r="C733">
        <f t="shared" si="44"/>
        <v>935.5</v>
      </c>
      <c r="D733">
        <f t="shared" si="45"/>
        <v>1645.5</v>
      </c>
      <c r="J733" s="14"/>
      <c r="K733" s="2"/>
      <c r="M733" s="14"/>
      <c r="N733" s="2"/>
      <c r="W733" s="2">
        <v>4</v>
      </c>
    </row>
    <row r="734" spans="1:23" x14ac:dyDescent="0.25">
      <c r="A734" s="14">
        <v>15.8</v>
      </c>
      <c r="B734" s="2">
        <v>0.2</v>
      </c>
      <c r="C734">
        <f t="shared" si="44"/>
        <v>935.5</v>
      </c>
      <c r="D734">
        <f t="shared" si="45"/>
        <v>1645.5</v>
      </c>
      <c r="J734" s="14"/>
      <c r="K734" s="2"/>
      <c r="M734" s="14"/>
      <c r="N734" s="2"/>
      <c r="W734" s="2">
        <v>4.5</v>
      </c>
    </row>
    <row r="735" spans="1:23" x14ac:dyDescent="0.25">
      <c r="A735" s="14">
        <v>15.8</v>
      </c>
      <c r="B735" s="2">
        <v>2</v>
      </c>
      <c r="C735">
        <f t="shared" si="44"/>
        <v>935.5</v>
      </c>
      <c r="D735">
        <f t="shared" si="45"/>
        <v>904.5</v>
      </c>
      <c r="J735" s="14"/>
      <c r="K735" s="2"/>
      <c r="M735" s="14"/>
      <c r="N735" s="2"/>
      <c r="W735" s="2">
        <v>2</v>
      </c>
    </row>
    <row r="736" spans="1:23" x14ac:dyDescent="0.25">
      <c r="A736" s="14">
        <v>15.8</v>
      </c>
      <c r="B736" s="2">
        <v>2</v>
      </c>
      <c r="C736">
        <f t="shared" si="44"/>
        <v>935.5</v>
      </c>
      <c r="D736">
        <f t="shared" si="45"/>
        <v>904.5</v>
      </c>
      <c r="J736" s="14"/>
      <c r="K736" s="2"/>
      <c r="M736" s="14"/>
      <c r="N736" s="2"/>
      <c r="W736" s="2">
        <v>1</v>
      </c>
    </row>
    <row r="737" spans="1:23" x14ac:dyDescent="0.25">
      <c r="A737" s="14">
        <v>15.8</v>
      </c>
      <c r="B737" s="2">
        <v>1.5</v>
      </c>
      <c r="C737">
        <f t="shared" si="44"/>
        <v>935.5</v>
      </c>
      <c r="D737">
        <f t="shared" si="45"/>
        <v>1076.5</v>
      </c>
      <c r="J737" s="14"/>
      <c r="K737" s="2"/>
      <c r="M737" s="14"/>
      <c r="N737" s="2"/>
      <c r="W737" s="2">
        <v>4</v>
      </c>
    </row>
    <row r="738" spans="1:23" x14ac:dyDescent="0.25">
      <c r="A738" s="14">
        <v>15.8</v>
      </c>
      <c r="B738" s="2">
        <v>3.5</v>
      </c>
      <c r="C738">
        <f t="shared" si="44"/>
        <v>935.5</v>
      </c>
      <c r="D738">
        <f t="shared" si="45"/>
        <v>596.5</v>
      </c>
      <c r="J738" s="14"/>
      <c r="K738" s="2"/>
      <c r="M738" s="14"/>
      <c r="N738" s="2"/>
      <c r="W738" s="2">
        <v>1</v>
      </c>
    </row>
    <row r="739" spans="1:23" x14ac:dyDescent="0.25">
      <c r="A739" s="14">
        <v>15.8</v>
      </c>
      <c r="B739" s="2">
        <v>2</v>
      </c>
      <c r="C739">
        <f t="shared" si="44"/>
        <v>935.5</v>
      </c>
      <c r="D739">
        <f t="shared" si="45"/>
        <v>904.5</v>
      </c>
      <c r="J739" s="14"/>
      <c r="K739" s="2"/>
      <c r="M739" s="14"/>
      <c r="N739" s="2"/>
      <c r="W739" s="2">
        <v>3</v>
      </c>
    </row>
    <row r="740" spans="1:23" x14ac:dyDescent="0.25">
      <c r="A740" s="14">
        <v>15.8</v>
      </c>
      <c r="B740" s="2">
        <v>1.8</v>
      </c>
      <c r="C740">
        <f t="shared" si="44"/>
        <v>935.5</v>
      </c>
      <c r="D740">
        <f t="shared" si="45"/>
        <v>997.5</v>
      </c>
      <c r="J740" s="14"/>
      <c r="K740" s="2"/>
      <c r="M740" s="14"/>
      <c r="N740" s="2"/>
      <c r="W740" s="2">
        <v>2</v>
      </c>
    </row>
    <row r="741" spans="1:23" x14ac:dyDescent="0.25">
      <c r="A741" s="14">
        <v>15.8</v>
      </c>
      <c r="B741" s="2">
        <v>0.6</v>
      </c>
      <c r="C741">
        <f t="shared" si="44"/>
        <v>935.5</v>
      </c>
      <c r="D741">
        <f t="shared" si="45"/>
        <v>1437.5</v>
      </c>
      <c r="J741" s="14"/>
      <c r="K741" s="2"/>
      <c r="M741" s="14"/>
      <c r="N741" s="2"/>
      <c r="W741" s="2">
        <v>5</v>
      </c>
    </row>
    <row r="742" spans="1:23" x14ac:dyDescent="0.25">
      <c r="A742" s="14">
        <v>15.8</v>
      </c>
      <c r="B742" s="2">
        <v>1.2</v>
      </c>
      <c r="C742">
        <f t="shared" si="44"/>
        <v>935.5</v>
      </c>
      <c r="D742">
        <f t="shared" si="45"/>
        <v>1161</v>
      </c>
      <c r="J742" s="14"/>
      <c r="K742" s="2"/>
      <c r="M742" s="14"/>
      <c r="N742" s="2"/>
      <c r="W742" s="2">
        <v>2</v>
      </c>
    </row>
    <row r="743" spans="1:23" x14ac:dyDescent="0.25">
      <c r="A743" s="14">
        <v>19.5</v>
      </c>
      <c r="B743" s="2">
        <v>5</v>
      </c>
      <c r="C743">
        <f t="shared" si="44"/>
        <v>922.5</v>
      </c>
      <c r="D743">
        <f t="shared" si="45"/>
        <v>450</v>
      </c>
      <c r="J743" s="14"/>
      <c r="K743" s="2"/>
      <c r="M743" s="14"/>
      <c r="N743" s="2"/>
      <c r="W743" s="2">
        <v>2</v>
      </c>
    </row>
    <row r="744" spans="1:23" x14ac:dyDescent="0.25">
      <c r="A744" s="14">
        <v>19.5</v>
      </c>
      <c r="B744" s="2">
        <v>10</v>
      </c>
      <c r="C744">
        <f t="shared" si="44"/>
        <v>922.5</v>
      </c>
      <c r="D744">
        <f t="shared" si="45"/>
        <v>239.5</v>
      </c>
      <c r="J744" s="14"/>
      <c r="K744" s="2"/>
      <c r="M744" s="14"/>
      <c r="N744" s="2"/>
      <c r="W744" s="2">
        <v>0.5</v>
      </c>
    </row>
    <row r="745" spans="1:23" x14ac:dyDescent="0.25">
      <c r="A745" s="14">
        <v>24.6</v>
      </c>
      <c r="B745" s="2">
        <v>3</v>
      </c>
      <c r="C745">
        <f t="shared" si="44"/>
        <v>915.5</v>
      </c>
      <c r="D745">
        <f t="shared" si="45"/>
        <v>671.5</v>
      </c>
      <c r="J745" s="14"/>
      <c r="K745" s="2"/>
      <c r="M745" s="14"/>
      <c r="N745" s="2"/>
      <c r="W745" s="2">
        <v>2</v>
      </c>
    </row>
    <row r="746" spans="1:23" x14ac:dyDescent="0.25">
      <c r="A746" s="14">
        <v>24.6</v>
      </c>
      <c r="B746" s="2">
        <v>8</v>
      </c>
      <c r="C746">
        <f t="shared" si="44"/>
        <v>915.5</v>
      </c>
      <c r="D746">
        <f t="shared" si="45"/>
        <v>300</v>
      </c>
      <c r="J746" s="14"/>
      <c r="K746" s="2"/>
      <c r="M746" s="14"/>
      <c r="N746" s="2"/>
      <c r="W746" s="2">
        <v>4</v>
      </c>
    </row>
    <row r="747" spans="1:23" x14ac:dyDescent="0.25">
      <c r="A747" s="14">
        <v>24.6</v>
      </c>
      <c r="B747" s="2">
        <v>3.25</v>
      </c>
      <c r="C747">
        <f t="shared" si="44"/>
        <v>915.5</v>
      </c>
      <c r="D747">
        <f t="shared" si="45"/>
        <v>607</v>
      </c>
      <c r="J747" s="14"/>
      <c r="K747" s="2"/>
      <c r="M747" s="14"/>
      <c r="N747" s="2"/>
      <c r="W747" s="2">
        <v>2</v>
      </c>
    </row>
    <row r="748" spans="1:23" x14ac:dyDescent="0.25">
      <c r="A748" s="14">
        <v>24.6</v>
      </c>
      <c r="B748" s="2">
        <v>0.5</v>
      </c>
      <c r="C748">
        <f t="shared" si="44"/>
        <v>915.5</v>
      </c>
      <c r="D748">
        <f t="shared" si="45"/>
        <v>1494</v>
      </c>
      <c r="J748" s="14"/>
      <c r="K748" s="2"/>
      <c r="M748" s="14"/>
      <c r="N748" s="2"/>
      <c r="W748" s="2">
        <v>2</v>
      </c>
    </row>
    <row r="749" spans="1:23" x14ac:dyDescent="0.25">
      <c r="A749" s="14">
        <v>24.6</v>
      </c>
      <c r="B749" s="2">
        <v>0.5</v>
      </c>
      <c r="C749">
        <f t="shared" si="44"/>
        <v>915.5</v>
      </c>
      <c r="D749">
        <f t="shared" si="45"/>
        <v>1494</v>
      </c>
      <c r="J749" s="14"/>
      <c r="K749" s="2"/>
      <c r="M749" s="14"/>
      <c r="N749" s="2"/>
      <c r="W749" s="2">
        <v>3</v>
      </c>
    </row>
    <row r="750" spans="1:23" x14ac:dyDescent="0.25">
      <c r="A750" s="14">
        <v>24.6</v>
      </c>
      <c r="B750" s="2">
        <v>0.7</v>
      </c>
      <c r="C750">
        <f t="shared" si="44"/>
        <v>915.5</v>
      </c>
      <c r="D750">
        <f t="shared" si="45"/>
        <v>1419.5</v>
      </c>
      <c r="J750" s="14"/>
      <c r="K750" s="2"/>
      <c r="M750" s="14"/>
      <c r="N750" s="2"/>
      <c r="W750" s="2">
        <v>3</v>
      </c>
    </row>
    <row r="751" spans="1:23" x14ac:dyDescent="0.25">
      <c r="A751" s="14">
        <v>24.6</v>
      </c>
      <c r="B751" s="2">
        <v>1</v>
      </c>
      <c r="C751">
        <f t="shared" si="44"/>
        <v>915.5</v>
      </c>
      <c r="D751">
        <f t="shared" si="45"/>
        <v>1261.5</v>
      </c>
      <c r="J751" s="14"/>
      <c r="K751" s="2"/>
      <c r="M751" s="14"/>
      <c r="N751" s="2"/>
      <c r="W751" s="2">
        <v>1</v>
      </c>
    </row>
    <row r="752" spans="1:23" x14ac:dyDescent="0.25">
      <c r="A752" s="14">
        <v>24.6</v>
      </c>
      <c r="B752" s="2">
        <v>0.85</v>
      </c>
      <c r="C752">
        <f t="shared" si="44"/>
        <v>915.5</v>
      </c>
      <c r="D752">
        <f t="shared" si="45"/>
        <v>1352</v>
      </c>
      <c r="J752" s="14"/>
      <c r="K752" s="2"/>
      <c r="M752" s="14"/>
      <c r="N752" s="2"/>
      <c r="W752" s="2">
        <v>1</v>
      </c>
    </row>
    <row r="753" spans="1:23" x14ac:dyDescent="0.25">
      <c r="A753" s="14">
        <v>24.6</v>
      </c>
      <c r="B753" s="2">
        <v>2.4</v>
      </c>
      <c r="C753">
        <f t="shared" si="44"/>
        <v>915.5</v>
      </c>
      <c r="D753">
        <f t="shared" si="45"/>
        <v>805.5</v>
      </c>
      <c r="J753" s="14"/>
      <c r="K753" s="2"/>
      <c r="M753" s="14"/>
      <c r="N753" s="2"/>
      <c r="W753" s="2">
        <v>1</v>
      </c>
    </row>
    <row r="754" spans="1:23" x14ac:dyDescent="0.25">
      <c r="A754" s="14">
        <v>24.6</v>
      </c>
      <c r="B754" s="2">
        <v>1.6</v>
      </c>
      <c r="C754">
        <f t="shared" si="44"/>
        <v>915.5</v>
      </c>
      <c r="D754">
        <f t="shared" si="45"/>
        <v>1022.5</v>
      </c>
      <c r="J754" s="14"/>
      <c r="K754" s="2"/>
      <c r="M754" s="14"/>
      <c r="N754" s="2"/>
      <c r="W754" s="2">
        <v>2</v>
      </c>
    </row>
    <row r="755" spans="1:23" x14ac:dyDescent="0.25">
      <c r="A755" s="14">
        <v>24.6</v>
      </c>
      <c r="B755" s="2">
        <v>1</v>
      </c>
      <c r="C755">
        <f t="shared" si="44"/>
        <v>915.5</v>
      </c>
      <c r="D755">
        <f t="shared" si="45"/>
        <v>1261.5</v>
      </c>
      <c r="J755" s="14"/>
      <c r="K755" s="2"/>
      <c r="M755" s="14"/>
      <c r="N755" s="2"/>
      <c r="W755" s="2">
        <v>0.75</v>
      </c>
    </row>
    <row r="756" spans="1:23" x14ac:dyDescent="0.25">
      <c r="A756" s="14">
        <v>24.6</v>
      </c>
      <c r="B756" s="2">
        <v>0.9</v>
      </c>
      <c r="C756">
        <f t="shared" si="44"/>
        <v>915.5</v>
      </c>
      <c r="D756">
        <f t="shared" si="45"/>
        <v>1346</v>
      </c>
      <c r="J756" s="14"/>
      <c r="K756" s="2"/>
      <c r="M756" s="14"/>
      <c r="N756" s="2"/>
      <c r="W756" s="2">
        <v>2</v>
      </c>
    </row>
    <row r="757" spans="1:23" x14ac:dyDescent="0.25">
      <c r="A757" s="15">
        <v>25.4</v>
      </c>
      <c r="B757" s="2">
        <v>1.75</v>
      </c>
      <c r="C757">
        <f t="shared" si="44"/>
        <v>908.5</v>
      </c>
      <c r="D757">
        <f t="shared" si="45"/>
        <v>1009.5</v>
      </c>
      <c r="J757" s="15"/>
      <c r="K757" s="2"/>
      <c r="M757" s="14"/>
      <c r="N757" s="2"/>
      <c r="W757" s="2">
        <v>20</v>
      </c>
    </row>
    <row r="758" spans="1:23" x14ac:dyDescent="0.25">
      <c r="A758" s="15">
        <v>25.4</v>
      </c>
      <c r="B758" s="2">
        <v>3</v>
      </c>
      <c r="C758">
        <f t="shared" si="44"/>
        <v>908.5</v>
      </c>
      <c r="D758">
        <f t="shared" si="45"/>
        <v>671.5</v>
      </c>
      <c r="J758" s="15"/>
      <c r="K758" s="2"/>
      <c r="M758" s="14"/>
      <c r="N758" s="2"/>
      <c r="W758" s="2">
        <v>0.45</v>
      </c>
    </row>
    <row r="759" spans="1:23" x14ac:dyDescent="0.25">
      <c r="A759" s="14">
        <v>26.3</v>
      </c>
      <c r="B759" s="2">
        <v>1.52</v>
      </c>
      <c r="C759">
        <f t="shared" si="44"/>
        <v>901</v>
      </c>
      <c r="D759">
        <f t="shared" si="45"/>
        <v>1026</v>
      </c>
      <c r="J759" s="14"/>
      <c r="K759" s="2"/>
      <c r="M759" s="14"/>
      <c r="N759" s="2"/>
      <c r="W759" s="2">
        <v>0.45</v>
      </c>
    </row>
    <row r="760" spans="1:23" x14ac:dyDescent="0.25">
      <c r="A760" s="14">
        <v>26.3</v>
      </c>
      <c r="B760" s="2">
        <v>4.57</v>
      </c>
      <c r="C760">
        <f t="shared" si="44"/>
        <v>901</v>
      </c>
      <c r="D760">
        <f t="shared" si="45"/>
        <v>493</v>
      </c>
      <c r="J760" s="14"/>
      <c r="K760" s="2"/>
      <c r="M760" s="14"/>
      <c r="N760" s="2"/>
      <c r="W760" s="2">
        <v>0.35</v>
      </c>
    </row>
    <row r="761" spans="1:23" x14ac:dyDescent="0.25">
      <c r="A761" s="14">
        <v>26.3</v>
      </c>
      <c r="B761" s="2">
        <v>0.6</v>
      </c>
      <c r="C761">
        <f t="shared" si="44"/>
        <v>901</v>
      </c>
      <c r="D761">
        <f t="shared" si="45"/>
        <v>1437.5</v>
      </c>
      <c r="J761" s="14"/>
      <c r="K761" s="2"/>
      <c r="M761" s="14"/>
      <c r="N761" s="2"/>
      <c r="W761" s="2">
        <v>0.35</v>
      </c>
    </row>
    <row r="762" spans="1:23" x14ac:dyDescent="0.25">
      <c r="A762" s="14">
        <v>26.3</v>
      </c>
      <c r="B762" s="2">
        <v>0.6</v>
      </c>
      <c r="C762">
        <f t="shared" si="44"/>
        <v>901</v>
      </c>
      <c r="D762">
        <f t="shared" si="45"/>
        <v>1437.5</v>
      </c>
      <c r="J762" s="14"/>
      <c r="K762" s="2"/>
      <c r="M762" s="14"/>
      <c r="N762" s="2"/>
      <c r="W762" s="2">
        <v>0.25</v>
      </c>
    </row>
    <row r="763" spans="1:23" x14ac:dyDescent="0.25">
      <c r="A763" s="14">
        <v>26.3</v>
      </c>
      <c r="B763" s="2">
        <v>0.4</v>
      </c>
      <c r="C763">
        <f t="shared" si="44"/>
        <v>901</v>
      </c>
      <c r="D763">
        <f t="shared" si="45"/>
        <v>1551.5</v>
      </c>
      <c r="J763" s="14"/>
      <c r="K763" s="2"/>
      <c r="M763" s="14"/>
      <c r="N763" s="2"/>
      <c r="W763" s="2">
        <v>0.25</v>
      </c>
    </row>
    <row r="764" spans="1:23" x14ac:dyDescent="0.25">
      <c r="A764" s="14">
        <v>26.3</v>
      </c>
      <c r="B764" s="2">
        <v>0.9</v>
      </c>
      <c r="C764">
        <f t="shared" si="44"/>
        <v>901</v>
      </c>
      <c r="D764">
        <f t="shared" si="45"/>
        <v>1346</v>
      </c>
      <c r="J764" s="14"/>
      <c r="K764" s="2"/>
      <c r="M764" s="14"/>
      <c r="N764" s="2"/>
      <c r="W764" s="2">
        <v>0.1</v>
      </c>
    </row>
    <row r="765" spans="1:23" x14ac:dyDescent="0.25">
      <c r="A765" s="14">
        <v>26.3</v>
      </c>
      <c r="B765" s="2">
        <v>1.5</v>
      </c>
      <c r="C765">
        <f t="shared" si="44"/>
        <v>901</v>
      </c>
      <c r="D765">
        <f t="shared" si="45"/>
        <v>1076.5</v>
      </c>
      <c r="J765" s="14"/>
      <c r="K765" s="2"/>
      <c r="M765" s="14"/>
      <c r="N765" s="2"/>
      <c r="W765" s="2">
        <v>0.25</v>
      </c>
    </row>
    <row r="766" spans="1:23" x14ac:dyDescent="0.25">
      <c r="A766" s="14">
        <v>26.3</v>
      </c>
      <c r="B766" s="2">
        <v>0.6</v>
      </c>
      <c r="C766">
        <f t="shared" si="44"/>
        <v>901</v>
      </c>
      <c r="D766">
        <f t="shared" si="45"/>
        <v>1437.5</v>
      </c>
      <c r="J766" s="14"/>
      <c r="K766" s="2"/>
      <c r="M766" s="14"/>
      <c r="N766" s="2"/>
      <c r="W766" s="2">
        <v>0.25</v>
      </c>
    </row>
    <row r="767" spans="1:23" x14ac:dyDescent="0.25">
      <c r="A767" s="14">
        <v>26.3</v>
      </c>
      <c r="B767" s="2">
        <v>0.6</v>
      </c>
      <c r="C767">
        <f t="shared" si="44"/>
        <v>901</v>
      </c>
      <c r="D767">
        <f t="shared" si="45"/>
        <v>1437.5</v>
      </c>
      <c r="J767" s="14"/>
      <c r="K767" s="2"/>
      <c r="M767" s="14"/>
      <c r="N767" s="2"/>
      <c r="W767" s="2">
        <v>0.25</v>
      </c>
    </row>
    <row r="768" spans="1:23" x14ac:dyDescent="0.25">
      <c r="A768" s="14">
        <v>26.3</v>
      </c>
      <c r="B768" s="2">
        <v>1.7</v>
      </c>
      <c r="C768">
        <f t="shared" si="44"/>
        <v>901</v>
      </c>
      <c r="D768">
        <f t="shared" si="45"/>
        <v>1018</v>
      </c>
      <c r="J768" s="14"/>
      <c r="K768" s="2"/>
      <c r="M768" s="14"/>
      <c r="N768" s="2"/>
      <c r="W768" s="2">
        <v>0.25</v>
      </c>
    </row>
    <row r="769" spans="1:23" x14ac:dyDescent="0.25">
      <c r="A769" s="14">
        <v>26.3</v>
      </c>
      <c r="B769" s="2">
        <v>0.6</v>
      </c>
      <c r="C769">
        <f t="shared" si="44"/>
        <v>901</v>
      </c>
      <c r="D769">
        <f t="shared" si="45"/>
        <v>1437.5</v>
      </c>
      <c r="J769" s="14"/>
      <c r="K769" s="2"/>
      <c r="M769" s="14"/>
      <c r="N769" s="2"/>
      <c r="W769" s="2">
        <v>8</v>
      </c>
    </row>
    <row r="770" spans="1:23" x14ac:dyDescent="0.25">
      <c r="A770" s="14">
        <v>26.3</v>
      </c>
      <c r="B770" s="2">
        <v>3.3</v>
      </c>
      <c r="C770">
        <f t="shared" si="44"/>
        <v>901</v>
      </c>
      <c r="D770">
        <f t="shared" si="45"/>
        <v>606</v>
      </c>
      <c r="J770" s="14"/>
      <c r="K770" s="2"/>
      <c r="M770" s="14"/>
      <c r="N770" s="2"/>
      <c r="W770" s="2">
        <v>2</v>
      </c>
    </row>
    <row r="771" spans="1:23" x14ac:dyDescent="0.25">
      <c r="A771" s="14">
        <v>26.3</v>
      </c>
      <c r="B771" s="2">
        <v>1.5</v>
      </c>
      <c r="C771">
        <f t="shared" ref="C771:C834" si="46">_xlfn.RANK.AVG(A771,$A$2:$A$1665,0)</f>
        <v>901</v>
      </c>
      <c r="D771">
        <f t="shared" ref="D771:D834" si="47">_xlfn.RANK.AVG(B771,$B$2:$B$1665,0)</f>
        <v>1076.5</v>
      </c>
      <c r="J771" s="14"/>
      <c r="K771" s="2"/>
      <c r="M771" s="14"/>
      <c r="N771" s="2"/>
      <c r="W771" s="2">
        <v>10</v>
      </c>
    </row>
    <row r="772" spans="1:23" x14ac:dyDescent="0.25">
      <c r="A772" s="14">
        <v>26.4</v>
      </c>
      <c r="B772" s="2">
        <v>15</v>
      </c>
      <c r="C772">
        <f t="shared" si="46"/>
        <v>837</v>
      </c>
      <c r="D772">
        <f t="shared" si="47"/>
        <v>127.5</v>
      </c>
      <c r="J772" s="14"/>
      <c r="K772" s="2"/>
      <c r="M772" s="14"/>
      <c r="N772" s="2"/>
      <c r="W772" s="2">
        <v>15</v>
      </c>
    </row>
    <row r="773" spans="1:23" x14ac:dyDescent="0.25">
      <c r="A773" s="14">
        <v>26.4</v>
      </c>
      <c r="B773" s="2">
        <v>3</v>
      </c>
      <c r="C773">
        <f t="shared" si="46"/>
        <v>837</v>
      </c>
      <c r="D773">
        <f t="shared" si="47"/>
        <v>671.5</v>
      </c>
      <c r="J773" s="14"/>
      <c r="K773" s="2"/>
      <c r="M773" s="14"/>
      <c r="N773" s="2"/>
      <c r="W773" s="2">
        <v>10</v>
      </c>
    </row>
    <row r="774" spans="1:23" x14ac:dyDescent="0.25">
      <c r="A774" s="14">
        <v>26.4</v>
      </c>
      <c r="B774" s="2">
        <v>7</v>
      </c>
      <c r="C774">
        <f t="shared" si="46"/>
        <v>837</v>
      </c>
      <c r="D774">
        <f t="shared" si="47"/>
        <v>354.5</v>
      </c>
      <c r="J774" s="14"/>
      <c r="K774" s="2"/>
      <c r="M774" s="14"/>
      <c r="N774" s="2"/>
      <c r="W774" s="2">
        <v>1.25</v>
      </c>
    </row>
    <row r="775" spans="1:23" x14ac:dyDescent="0.25">
      <c r="A775" s="14">
        <v>26.4</v>
      </c>
      <c r="B775" s="2">
        <v>3</v>
      </c>
      <c r="C775">
        <f t="shared" si="46"/>
        <v>837</v>
      </c>
      <c r="D775">
        <f t="shared" si="47"/>
        <v>671.5</v>
      </c>
      <c r="J775" s="14"/>
      <c r="K775" s="2"/>
      <c r="M775" s="14"/>
      <c r="N775" s="2"/>
      <c r="W775" s="2">
        <v>1</v>
      </c>
    </row>
    <row r="776" spans="1:23" x14ac:dyDescent="0.25">
      <c r="A776" s="14">
        <v>26.4</v>
      </c>
      <c r="B776" s="2">
        <v>8</v>
      </c>
      <c r="C776">
        <f t="shared" si="46"/>
        <v>837</v>
      </c>
      <c r="D776">
        <f t="shared" si="47"/>
        <v>300</v>
      </c>
      <c r="J776" s="14"/>
      <c r="K776" s="2"/>
      <c r="M776" s="14"/>
      <c r="N776" s="2"/>
      <c r="W776" s="2">
        <v>0.8</v>
      </c>
    </row>
    <row r="777" spans="1:23" x14ac:dyDescent="0.25">
      <c r="A777" s="14">
        <v>26.4</v>
      </c>
      <c r="B777" s="2">
        <v>30</v>
      </c>
      <c r="C777">
        <f t="shared" si="46"/>
        <v>837</v>
      </c>
      <c r="D777">
        <f t="shared" si="47"/>
        <v>39.5</v>
      </c>
      <c r="J777" s="14"/>
      <c r="K777" s="2"/>
      <c r="M777" s="14"/>
      <c r="N777" s="2"/>
      <c r="W777" s="2">
        <v>1</v>
      </c>
    </row>
    <row r="778" spans="1:23" x14ac:dyDescent="0.25">
      <c r="A778" s="14">
        <v>26.4</v>
      </c>
      <c r="B778" s="2">
        <v>7.5</v>
      </c>
      <c r="C778">
        <f t="shared" si="46"/>
        <v>837</v>
      </c>
      <c r="D778">
        <f t="shared" si="47"/>
        <v>327</v>
      </c>
      <c r="J778" s="14"/>
      <c r="K778" s="2"/>
      <c r="M778" s="14"/>
      <c r="N778" s="2"/>
      <c r="W778" s="2">
        <v>0.25</v>
      </c>
    </row>
    <row r="779" spans="1:23" x14ac:dyDescent="0.25">
      <c r="A779" s="14">
        <v>26.4</v>
      </c>
      <c r="B779" s="2">
        <v>34.5</v>
      </c>
      <c r="C779">
        <f t="shared" si="46"/>
        <v>837</v>
      </c>
      <c r="D779">
        <f t="shared" si="47"/>
        <v>33</v>
      </c>
      <c r="J779" s="14"/>
      <c r="K779" s="2"/>
      <c r="M779" s="14"/>
      <c r="N779" s="2"/>
      <c r="W779" s="2">
        <v>0.6</v>
      </c>
    </row>
    <row r="780" spans="1:23" x14ac:dyDescent="0.25">
      <c r="A780" s="14">
        <v>26.4</v>
      </c>
      <c r="B780" s="2">
        <v>4</v>
      </c>
      <c r="C780">
        <f t="shared" si="46"/>
        <v>837</v>
      </c>
      <c r="D780">
        <f t="shared" si="47"/>
        <v>544.5</v>
      </c>
      <c r="J780" s="14"/>
      <c r="K780" s="2"/>
      <c r="M780" s="14"/>
      <c r="N780" s="2"/>
      <c r="W780" s="2">
        <v>0.25</v>
      </c>
    </row>
    <row r="781" spans="1:23" x14ac:dyDescent="0.25">
      <c r="A781" s="14">
        <v>26.4</v>
      </c>
      <c r="B781" s="2">
        <v>20</v>
      </c>
      <c r="C781">
        <f t="shared" si="46"/>
        <v>837</v>
      </c>
      <c r="D781">
        <f t="shared" si="47"/>
        <v>79.5</v>
      </c>
      <c r="J781" s="14"/>
      <c r="K781" s="2"/>
      <c r="M781" s="14"/>
      <c r="N781" s="2"/>
      <c r="W781" s="2">
        <v>0.25</v>
      </c>
    </row>
    <row r="782" spans="1:23" x14ac:dyDescent="0.25">
      <c r="A782" s="14">
        <v>26.4</v>
      </c>
      <c r="B782" s="2">
        <v>10</v>
      </c>
      <c r="C782">
        <f t="shared" si="46"/>
        <v>837</v>
      </c>
      <c r="D782">
        <f t="shared" si="47"/>
        <v>239.5</v>
      </c>
      <c r="J782" s="14"/>
      <c r="K782" s="2"/>
      <c r="M782" s="14"/>
      <c r="N782" s="2"/>
      <c r="W782" s="2">
        <v>1.5</v>
      </c>
    </row>
    <row r="783" spans="1:23" x14ac:dyDescent="0.25">
      <c r="A783" s="14">
        <v>26.4</v>
      </c>
      <c r="B783" s="2">
        <v>28.75</v>
      </c>
      <c r="C783">
        <f t="shared" si="46"/>
        <v>837</v>
      </c>
      <c r="D783">
        <f t="shared" si="47"/>
        <v>45</v>
      </c>
      <c r="J783" s="14"/>
      <c r="K783" s="2"/>
      <c r="M783" s="14"/>
      <c r="N783" s="2"/>
      <c r="W783" s="2">
        <v>1</v>
      </c>
    </row>
    <row r="784" spans="1:23" x14ac:dyDescent="0.25">
      <c r="A784" s="14">
        <v>26.4</v>
      </c>
      <c r="B784" s="2">
        <v>30</v>
      </c>
      <c r="C784">
        <f t="shared" si="46"/>
        <v>837</v>
      </c>
      <c r="D784">
        <f t="shared" si="47"/>
        <v>39.5</v>
      </c>
      <c r="J784" s="14"/>
      <c r="K784" s="2"/>
      <c r="M784" s="14"/>
      <c r="N784" s="2"/>
      <c r="W784" s="2">
        <v>0.5</v>
      </c>
    </row>
    <row r="785" spans="1:23" x14ac:dyDescent="0.25">
      <c r="A785" s="14">
        <v>26.4</v>
      </c>
      <c r="B785" s="2">
        <v>4</v>
      </c>
      <c r="C785">
        <f t="shared" si="46"/>
        <v>837</v>
      </c>
      <c r="D785">
        <f t="shared" si="47"/>
        <v>544.5</v>
      </c>
      <c r="J785" s="14"/>
      <c r="K785" s="2"/>
      <c r="M785" s="14"/>
      <c r="N785" s="2"/>
      <c r="W785" s="2">
        <v>0.5</v>
      </c>
    </row>
    <row r="786" spans="1:23" x14ac:dyDescent="0.25">
      <c r="A786" s="14">
        <v>26.4</v>
      </c>
      <c r="B786" s="2">
        <v>4</v>
      </c>
      <c r="C786">
        <f t="shared" si="46"/>
        <v>837</v>
      </c>
      <c r="D786">
        <f t="shared" si="47"/>
        <v>544.5</v>
      </c>
      <c r="J786" s="14"/>
      <c r="K786" s="2"/>
      <c r="M786" s="14"/>
      <c r="N786" s="2"/>
      <c r="W786" s="2">
        <v>1</v>
      </c>
    </row>
    <row r="787" spans="1:23" x14ac:dyDescent="0.25">
      <c r="A787" s="14">
        <v>26.4</v>
      </c>
      <c r="B787" s="2">
        <v>5</v>
      </c>
      <c r="C787">
        <f t="shared" si="46"/>
        <v>837</v>
      </c>
      <c r="D787">
        <f t="shared" si="47"/>
        <v>450</v>
      </c>
      <c r="J787" s="14"/>
      <c r="K787" s="2"/>
      <c r="M787" s="14"/>
      <c r="N787" s="2"/>
      <c r="W787" s="2">
        <v>0.5</v>
      </c>
    </row>
    <row r="788" spans="1:23" x14ac:dyDescent="0.25">
      <c r="A788" s="14">
        <v>26.4</v>
      </c>
      <c r="B788" s="2">
        <v>5</v>
      </c>
      <c r="C788">
        <f t="shared" si="46"/>
        <v>837</v>
      </c>
      <c r="D788">
        <f t="shared" si="47"/>
        <v>450</v>
      </c>
      <c r="J788" s="14"/>
      <c r="K788" s="2"/>
      <c r="M788" s="14"/>
      <c r="N788" s="2"/>
      <c r="W788" s="2">
        <v>0.5</v>
      </c>
    </row>
    <row r="789" spans="1:23" x14ac:dyDescent="0.25">
      <c r="A789" s="14">
        <v>26.4</v>
      </c>
      <c r="B789" s="2">
        <v>5</v>
      </c>
      <c r="C789">
        <f t="shared" si="46"/>
        <v>837</v>
      </c>
      <c r="D789">
        <f t="shared" si="47"/>
        <v>450</v>
      </c>
      <c r="J789" s="14"/>
      <c r="K789" s="2"/>
      <c r="M789" s="14"/>
      <c r="N789" s="2"/>
      <c r="W789" s="2">
        <v>1.25</v>
      </c>
    </row>
    <row r="790" spans="1:23" x14ac:dyDescent="0.25">
      <c r="A790" s="14">
        <v>26.4</v>
      </c>
      <c r="B790" s="2">
        <v>1.2</v>
      </c>
      <c r="C790">
        <f t="shared" si="46"/>
        <v>837</v>
      </c>
      <c r="D790">
        <f t="shared" si="47"/>
        <v>1161</v>
      </c>
      <c r="J790" s="14"/>
      <c r="K790" s="2"/>
      <c r="M790" s="14"/>
      <c r="N790" s="2"/>
      <c r="W790" s="2">
        <v>1</v>
      </c>
    </row>
    <row r="791" spans="1:23" x14ac:dyDescent="0.25">
      <c r="A791" s="14">
        <v>26.4</v>
      </c>
      <c r="B791" s="2">
        <v>2.6</v>
      </c>
      <c r="C791">
        <f t="shared" si="46"/>
        <v>837</v>
      </c>
      <c r="D791">
        <f t="shared" si="47"/>
        <v>741.5</v>
      </c>
      <c r="J791" s="14"/>
      <c r="K791" s="2"/>
      <c r="M791" s="14"/>
      <c r="N791" s="2"/>
      <c r="W791" s="2">
        <v>2.25</v>
      </c>
    </row>
    <row r="792" spans="1:23" x14ac:dyDescent="0.25">
      <c r="A792" s="14">
        <v>26.4</v>
      </c>
      <c r="B792" s="2">
        <v>2</v>
      </c>
      <c r="C792">
        <f t="shared" si="46"/>
        <v>837</v>
      </c>
      <c r="D792">
        <f t="shared" si="47"/>
        <v>904.5</v>
      </c>
      <c r="J792" s="14"/>
      <c r="K792" s="2"/>
      <c r="M792" s="14"/>
      <c r="N792" s="2"/>
      <c r="W792" s="2">
        <v>1</v>
      </c>
    </row>
    <row r="793" spans="1:23" x14ac:dyDescent="0.25">
      <c r="A793" s="14">
        <v>26.4</v>
      </c>
      <c r="B793" s="2">
        <v>0.8</v>
      </c>
      <c r="C793">
        <f t="shared" si="46"/>
        <v>837</v>
      </c>
      <c r="D793">
        <f t="shared" si="47"/>
        <v>1361.5</v>
      </c>
      <c r="J793" s="14"/>
      <c r="K793" s="2"/>
      <c r="M793" s="14"/>
      <c r="N793" s="2"/>
      <c r="W793" s="2">
        <v>1</v>
      </c>
    </row>
    <row r="794" spans="1:23" x14ac:dyDescent="0.25">
      <c r="A794" s="14">
        <v>26.4</v>
      </c>
      <c r="B794" s="2">
        <v>0.8</v>
      </c>
      <c r="C794">
        <f t="shared" si="46"/>
        <v>837</v>
      </c>
      <c r="D794">
        <f t="shared" si="47"/>
        <v>1361.5</v>
      </c>
      <c r="J794" s="14"/>
      <c r="K794" s="2"/>
      <c r="M794" s="14"/>
      <c r="N794" s="2"/>
      <c r="W794" s="2">
        <v>0.35</v>
      </c>
    </row>
    <row r="795" spans="1:23" x14ac:dyDescent="0.25">
      <c r="A795" s="14">
        <v>26.4</v>
      </c>
      <c r="B795" s="2">
        <v>1.6</v>
      </c>
      <c r="C795">
        <f t="shared" si="46"/>
        <v>837</v>
      </c>
      <c r="D795">
        <f t="shared" si="47"/>
        <v>1022.5</v>
      </c>
      <c r="J795" s="14"/>
      <c r="K795" s="2"/>
      <c r="M795" s="14"/>
      <c r="N795" s="2"/>
      <c r="W795" s="2">
        <v>0.4</v>
      </c>
    </row>
    <row r="796" spans="1:23" x14ac:dyDescent="0.25">
      <c r="A796" s="14">
        <v>26.4</v>
      </c>
      <c r="B796" s="2">
        <v>2.8</v>
      </c>
      <c r="C796">
        <f t="shared" si="46"/>
        <v>837</v>
      </c>
      <c r="D796">
        <f t="shared" si="47"/>
        <v>736.5</v>
      </c>
      <c r="J796" s="14"/>
      <c r="K796" s="2"/>
      <c r="M796" s="14"/>
      <c r="N796" s="2"/>
      <c r="W796" s="2">
        <v>2.25</v>
      </c>
    </row>
    <row r="797" spans="1:23" x14ac:dyDescent="0.25">
      <c r="A797" s="14">
        <v>26.4</v>
      </c>
      <c r="B797" s="2">
        <v>0.25</v>
      </c>
      <c r="C797">
        <f t="shared" si="46"/>
        <v>837</v>
      </c>
      <c r="D797">
        <f t="shared" si="47"/>
        <v>1615</v>
      </c>
      <c r="J797" s="14"/>
      <c r="K797" s="2"/>
      <c r="M797" s="14"/>
      <c r="N797" s="2"/>
      <c r="W797" s="2">
        <v>1.75</v>
      </c>
    </row>
    <row r="798" spans="1:23" x14ac:dyDescent="0.25">
      <c r="A798" s="14">
        <v>26.4</v>
      </c>
      <c r="B798" s="2">
        <v>0.25</v>
      </c>
      <c r="C798">
        <f t="shared" si="46"/>
        <v>837</v>
      </c>
      <c r="D798">
        <f t="shared" si="47"/>
        <v>1615</v>
      </c>
      <c r="J798" s="14"/>
      <c r="K798" s="2"/>
      <c r="M798" s="14"/>
      <c r="N798" s="2"/>
      <c r="W798" s="2">
        <v>2</v>
      </c>
    </row>
    <row r="799" spans="1:23" x14ac:dyDescent="0.25">
      <c r="A799" s="14">
        <v>26.4</v>
      </c>
      <c r="B799" s="2">
        <v>0.25</v>
      </c>
      <c r="C799">
        <f t="shared" si="46"/>
        <v>837</v>
      </c>
      <c r="D799">
        <f t="shared" si="47"/>
        <v>1615</v>
      </c>
      <c r="J799" s="14"/>
      <c r="K799" s="2"/>
      <c r="M799" s="14"/>
      <c r="N799" s="2"/>
      <c r="W799" s="2">
        <v>2</v>
      </c>
    </row>
    <row r="800" spans="1:23" x14ac:dyDescent="0.25">
      <c r="A800" s="14">
        <v>26.4</v>
      </c>
      <c r="B800" s="2">
        <v>1.6</v>
      </c>
      <c r="C800">
        <f t="shared" si="46"/>
        <v>837</v>
      </c>
      <c r="D800">
        <f t="shared" si="47"/>
        <v>1022.5</v>
      </c>
      <c r="J800" s="14"/>
      <c r="K800" s="2"/>
      <c r="M800" s="14"/>
      <c r="N800" s="2"/>
      <c r="W800" s="2">
        <v>4.5</v>
      </c>
    </row>
    <row r="801" spans="1:23" x14ac:dyDescent="0.25">
      <c r="A801" s="14">
        <v>26.4</v>
      </c>
      <c r="B801" s="2">
        <v>1.6</v>
      </c>
      <c r="C801">
        <f t="shared" si="46"/>
        <v>837</v>
      </c>
      <c r="D801">
        <f t="shared" si="47"/>
        <v>1022.5</v>
      </c>
      <c r="J801" s="14"/>
      <c r="K801" s="2"/>
      <c r="M801" s="14"/>
      <c r="N801" s="2"/>
      <c r="W801" s="2">
        <v>5.5</v>
      </c>
    </row>
    <row r="802" spans="1:23" x14ac:dyDescent="0.25">
      <c r="A802" s="14">
        <v>26.4</v>
      </c>
      <c r="B802" s="2">
        <v>0.6</v>
      </c>
      <c r="C802">
        <f t="shared" si="46"/>
        <v>837</v>
      </c>
      <c r="D802">
        <f t="shared" si="47"/>
        <v>1437.5</v>
      </c>
      <c r="J802" s="14"/>
      <c r="K802" s="2"/>
      <c r="M802" s="14"/>
      <c r="N802" s="2"/>
      <c r="W802" s="2">
        <v>10</v>
      </c>
    </row>
    <row r="803" spans="1:23" x14ac:dyDescent="0.25">
      <c r="A803" s="14">
        <v>26.4</v>
      </c>
      <c r="B803" s="2">
        <v>1.2</v>
      </c>
      <c r="C803">
        <f t="shared" si="46"/>
        <v>837</v>
      </c>
      <c r="D803">
        <f t="shared" si="47"/>
        <v>1161</v>
      </c>
      <c r="J803" s="14"/>
      <c r="K803" s="2"/>
      <c r="M803" s="14"/>
      <c r="N803" s="2"/>
      <c r="W803" s="2">
        <v>1.25</v>
      </c>
    </row>
    <row r="804" spans="1:23" x14ac:dyDescent="0.25">
      <c r="A804" s="14">
        <v>26.4</v>
      </c>
      <c r="B804" s="2">
        <v>34.5</v>
      </c>
      <c r="C804">
        <f t="shared" si="46"/>
        <v>837</v>
      </c>
      <c r="D804">
        <f t="shared" si="47"/>
        <v>33</v>
      </c>
      <c r="J804" s="14"/>
      <c r="K804" s="2"/>
      <c r="M804" s="14"/>
      <c r="N804" s="2"/>
      <c r="W804" s="2">
        <v>9</v>
      </c>
    </row>
    <row r="805" spans="1:23" x14ac:dyDescent="0.25">
      <c r="A805" s="14">
        <v>26.4</v>
      </c>
      <c r="B805" s="2">
        <v>34.5</v>
      </c>
      <c r="C805">
        <f t="shared" si="46"/>
        <v>837</v>
      </c>
      <c r="D805">
        <f t="shared" si="47"/>
        <v>33</v>
      </c>
      <c r="J805" s="14"/>
      <c r="K805" s="2"/>
      <c r="M805" s="14"/>
      <c r="N805" s="2"/>
      <c r="W805" s="2">
        <v>7.5</v>
      </c>
    </row>
    <row r="806" spans="1:23" x14ac:dyDescent="0.25">
      <c r="A806" s="14">
        <v>26.4</v>
      </c>
      <c r="B806" s="2">
        <v>35</v>
      </c>
      <c r="C806">
        <f t="shared" si="46"/>
        <v>837</v>
      </c>
      <c r="D806">
        <f t="shared" si="47"/>
        <v>25.5</v>
      </c>
      <c r="J806" s="14"/>
      <c r="K806" s="2"/>
      <c r="M806" s="14"/>
      <c r="N806" s="2"/>
      <c r="W806" s="2">
        <v>3.5</v>
      </c>
    </row>
    <row r="807" spans="1:23" x14ac:dyDescent="0.25">
      <c r="A807" s="14">
        <v>26.4</v>
      </c>
      <c r="B807" s="2">
        <v>20</v>
      </c>
      <c r="C807">
        <f t="shared" si="46"/>
        <v>837</v>
      </c>
      <c r="D807">
        <f t="shared" si="47"/>
        <v>79.5</v>
      </c>
      <c r="J807" s="14"/>
      <c r="K807" s="2"/>
      <c r="M807" s="14"/>
      <c r="N807" s="2"/>
      <c r="W807" s="2">
        <v>1.5</v>
      </c>
    </row>
    <row r="808" spans="1:23" x14ac:dyDescent="0.25">
      <c r="A808" s="14">
        <v>26.4</v>
      </c>
      <c r="B808" s="2">
        <v>15</v>
      </c>
      <c r="C808">
        <f t="shared" si="46"/>
        <v>837</v>
      </c>
      <c r="D808">
        <f t="shared" si="47"/>
        <v>127.5</v>
      </c>
      <c r="J808" s="14"/>
      <c r="K808" s="2"/>
      <c r="M808" s="14"/>
      <c r="N808" s="2"/>
      <c r="W808" s="2">
        <v>1.5</v>
      </c>
    </row>
    <row r="809" spans="1:23" x14ac:dyDescent="0.25">
      <c r="A809" s="14">
        <v>26.4</v>
      </c>
      <c r="B809" s="2">
        <v>5</v>
      </c>
      <c r="C809">
        <f t="shared" si="46"/>
        <v>837</v>
      </c>
      <c r="D809">
        <f t="shared" si="47"/>
        <v>450</v>
      </c>
      <c r="J809" s="14"/>
      <c r="K809" s="2"/>
      <c r="M809" s="14"/>
      <c r="N809" s="2"/>
      <c r="W809" s="2">
        <v>0.5</v>
      </c>
    </row>
    <row r="810" spans="1:23" x14ac:dyDescent="0.25">
      <c r="A810" s="14">
        <v>26.4</v>
      </c>
      <c r="B810" s="2">
        <v>5</v>
      </c>
      <c r="C810">
        <f t="shared" si="46"/>
        <v>837</v>
      </c>
      <c r="D810">
        <f t="shared" si="47"/>
        <v>450</v>
      </c>
      <c r="J810" s="14"/>
      <c r="K810" s="2"/>
      <c r="M810" s="14"/>
      <c r="N810" s="2"/>
      <c r="W810" s="2">
        <v>0.1</v>
      </c>
    </row>
    <row r="811" spans="1:23" x14ac:dyDescent="0.25">
      <c r="A811" s="14">
        <v>26.4</v>
      </c>
      <c r="B811" s="2">
        <v>5</v>
      </c>
      <c r="C811">
        <f t="shared" si="46"/>
        <v>837</v>
      </c>
      <c r="D811">
        <f t="shared" si="47"/>
        <v>450</v>
      </c>
      <c r="J811" s="14"/>
      <c r="K811" s="2"/>
      <c r="M811" s="14"/>
      <c r="N811" s="2"/>
      <c r="W811" s="2">
        <v>0.1</v>
      </c>
    </row>
    <row r="812" spans="1:23" x14ac:dyDescent="0.25">
      <c r="A812" s="14">
        <v>26.4</v>
      </c>
      <c r="B812" s="2">
        <v>6.25</v>
      </c>
      <c r="C812">
        <f t="shared" si="46"/>
        <v>837</v>
      </c>
      <c r="D812">
        <f t="shared" si="47"/>
        <v>370</v>
      </c>
      <c r="J812" s="14"/>
      <c r="K812" s="2"/>
      <c r="M812" s="14"/>
      <c r="N812" s="2"/>
      <c r="W812" s="2">
        <v>0.1</v>
      </c>
    </row>
    <row r="813" spans="1:23" x14ac:dyDescent="0.25">
      <c r="A813" s="14">
        <v>26.4</v>
      </c>
      <c r="B813" s="2">
        <v>2</v>
      </c>
      <c r="C813">
        <f t="shared" si="46"/>
        <v>837</v>
      </c>
      <c r="D813">
        <f t="shared" si="47"/>
        <v>904.5</v>
      </c>
      <c r="J813" s="14"/>
      <c r="K813" s="2"/>
      <c r="M813" s="14"/>
      <c r="N813" s="2"/>
      <c r="W813" s="2">
        <v>15</v>
      </c>
    </row>
    <row r="814" spans="1:23" x14ac:dyDescent="0.25">
      <c r="A814" s="14">
        <v>26.4</v>
      </c>
      <c r="B814" s="2">
        <v>1.75</v>
      </c>
      <c r="C814">
        <f t="shared" si="46"/>
        <v>837</v>
      </c>
      <c r="D814">
        <f t="shared" si="47"/>
        <v>1009.5</v>
      </c>
      <c r="J814" s="14"/>
      <c r="K814" s="2"/>
      <c r="M814" s="14"/>
      <c r="N814" s="2"/>
      <c r="W814" s="2">
        <v>12.5</v>
      </c>
    </row>
    <row r="815" spans="1:23" x14ac:dyDescent="0.25">
      <c r="A815" s="14">
        <v>26.4</v>
      </c>
      <c r="B815" s="2">
        <v>1.75</v>
      </c>
      <c r="C815">
        <f t="shared" si="46"/>
        <v>837</v>
      </c>
      <c r="D815">
        <f t="shared" si="47"/>
        <v>1009.5</v>
      </c>
      <c r="J815" s="14"/>
      <c r="K815" s="2"/>
      <c r="M815" s="14"/>
      <c r="N815" s="2"/>
      <c r="W815" s="2">
        <v>5</v>
      </c>
    </row>
    <row r="816" spans="1:23" x14ac:dyDescent="0.25">
      <c r="A816" s="14">
        <v>26.4</v>
      </c>
      <c r="B816" s="2">
        <v>15</v>
      </c>
      <c r="C816">
        <f t="shared" si="46"/>
        <v>837</v>
      </c>
      <c r="D816">
        <f t="shared" si="47"/>
        <v>127.5</v>
      </c>
      <c r="J816" s="14"/>
      <c r="K816" s="2"/>
      <c r="M816" s="14"/>
      <c r="N816" s="2"/>
      <c r="W816" s="2">
        <v>6</v>
      </c>
    </row>
    <row r="817" spans="1:23" x14ac:dyDescent="0.25">
      <c r="A817" s="14">
        <v>26.4</v>
      </c>
      <c r="B817" s="2">
        <v>4.5</v>
      </c>
      <c r="C817">
        <f t="shared" si="46"/>
        <v>837</v>
      </c>
      <c r="D817">
        <f t="shared" si="47"/>
        <v>499.5</v>
      </c>
      <c r="J817" s="14"/>
      <c r="K817" s="2"/>
      <c r="M817" s="14"/>
      <c r="N817" s="2"/>
      <c r="W817" s="2">
        <v>3</v>
      </c>
    </row>
    <row r="818" spans="1:23" x14ac:dyDescent="0.25">
      <c r="A818" s="14">
        <v>26.4</v>
      </c>
      <c r="B818" s="2">
        <v>15</v>
      </c>
      <c r="C818">
        <f t="shared" si="46"/>
        <v>837</v>
      </c>
      <c r="D818">
        <f t="shared" si="47"/>
        <v>127.5</v>
      </c>
      <c r="J818" s="14"/>
      <c r="K818" s="2"/>
      <c r="M818" s="14"/>
      <c r="N818" s="2"/>
      <c r="W818" s="2">
        <v>0.25</v>
      </c>
    </row>
    <row r="819" spans="1:23" x14ac:dyDescent="0.25">
      <c r="A819" s="14">
        <v>26.4</v>
      </c>
      <c r="B819" s="2">
        <v>3.5</v>
      </c>
      <c r="C819">
        <f t="shared" si="46"/>
        <v>837</v>
      </c>
      <c r="D819">
        <f t="shared" si="47"/>
        <v>596.5</v>
      </c>
      <c r="J819" s="14"/>
      <c r="K819" s="2"/>
      <c r="M819" s="14"/>
      <c r="N819" s="2"/>
      <c r="W819" s="2">
        <v>1</v>
      </c>
    </row>
    <row r="820" spans="1:23" x14ac:dyDescent="0.25">
      <c r="A820" s="14">
        <v>26.4</v>
      </c>
      <c r="B820" s="2">
        <v>4</v>
      </c>
      <c r="C820">
        <f t="shared" si="46"/>
        <v>837</v>
      </c>
      <c r="D820">
        <f t="shared" si="47"/>
        <v>544.5</v>
      </c>
      <c r="J820" s="14"/>
      <c r="K820" s="2"/>
      <c r="M820" s="14"/>
      <c r="N820" s="2"/>
      <c r="W820" s="2">
        <v>0.4</v>
      </c>
    </row>
    <row r="821" spans="1:23" x14ac:dyDescent="0.25">
      <c r="A821" s="14">
        <v>26.4</v>
      </c>
      <c r="B821" s="2">
        <v>5</v>
      </c>
      <c r="C821">
        <f t="shared" si="46"/>
        <v>837</v>
      </c>
      <c r="D821">
        <f t="shared" si="47"/>
        <v>450</v>
      </c>
      <c r="J821" s="14"/>
      <c r="K821" s="2"/>
      <c r="M821" s="14"/>
      <c r="N821" s="2"/>
      <c r="W821" s="2">
        <v>1.25</v>
      </c>
    </row>
    <row r="822" spans="1:23" x14ac:dyDescent="0.25">
      <c r="A822" s="14">
        <v>26.4</v>
      </c>
      <c r="B822" s="2">
        <v>7</v>
      </c>
      <c r="C822">
        <f t="shared" si="46"/>
        <v>837</v>
      </c>
      <c r="D822">
        <f t="shared" si="47"/>
        <v>354.5</v>
      </c>
      <c r="J822" s="14"/>
      <c r="K822" s="2"/>
      <c r="M822" s="14"/>
      <c r="N822" s="2"/>
      <c r="W822" s="2">
        <v>0.8</v>
      </c>
    </row>
    <row r="823" spans="1:23" x14ac:dyDescent="0.25">
      <c r="A823" s="14">
        <v>26.4</v>
      </c>
      <c r="B823" s="2">
        <v>7</v>
      </c>
      <c r="C823">
        <f t="shared" si="46"/>
        <v>837</v>
      </c>
      <c r="D823">
        <f t="shared" si="47"/>
        <v>354.5</v>
      </c>
      <c r="J823" s="14"/>
      <c r="K823" s="2"/>
      <c r="M823" s="14"/>
      <c r="N823" s="2"/>
      <c r="W823" s="2">
        <v>0.3</v>
      </c>
    </row>
    <row r="824" spans="1:23" x14ac:dyDescent="0.25">
      <c r="A824" s="14">
        <v>26.4</v>
      </c>
      <c r="B824" s="2">
        <v>2</v>
      </c>
      <c r="C824">
        <f t="shared" si="46"/>
        <v>837</v>
      </c>
      <c r="D824">
        <f t="shared" si="47"/>
        <v>904.5</v>
      </c>
      <c r="J824" s="14"/>
      <c r="K824" s="2"/>
      <c r="M824" s="14"/>
      <c r="N824" s="2"/>
      <c r="W824" s="2">
        <v>0.15</v>
      </c>
    </row>
    <row r="825" spans="1:23" x14ac:dyDescent="0.25">
      <c r="A825" s="14">
        <v>26.4</v>
      </c>
      <c r="B825" s="2">
        <v>1.75</v>
      </c>
      <c r="C825">
        <f t="shared" si="46"/>
        <v>837</v>
      </c>
      <c r="D825">
        <f t="shared" si="47"/>
        <v>1009.5</v>
      </c>
      <c r="J825" s="14"/>
      <c r="K825" s="2"/>
      <c r="M825" s="14"/>
      <c r="N825" s="2"/>
      <c r="W825" s="2">
        <v>1.25</v>
      </c>
    </row>
    <row r="826" spans="1:23" x14ac:dyDescent="0.25">
      <c r="A826" s="14">
        <v>26.4</v>
      </c>
      <c r="B826" s="2">
        <v>1.75</v>
      </c>
      <c r="C826">
        <f t="shared" si="46"/>
        <v>837</v>
      </c>
      <c r="D826">
        <f t="shared" si="47"/>
        <v>1009.5</v>
      </c>
      <c r="J826" s="14"/>
      <c r="K826" s="2"/>
      <c r="M826" s="14"/>
      <c r="N826" s="2"/>
      <c r="W826" s="2">
        <v>1.25</v>
      </c>
    </row>
    <row r="827" spans="1:23" x14ac:dyDescent="0.25">
      <c r="A827" s="14">
        <v>26.4</v>
      </c>
      <c r="B827" s="2">
        <v>1</v>
      </c>
      <c r="C827">
        <f t="shared" si="46"/>
        <v>837</v>
      </c>
      <c r="D827">
        <f t="shared" si="47"/>
        <v>1261.5</v>
      </c>
      <c r="J827" s="14"/>
      <c r="K827" s="2"/>
      <c r="M827" s="14"/>
      <c r="N827" s="2"/>
      <c r="W827" s="2">
        <v>2.5</v>
      </c>
    </row>
    <row r="828" spans="1:23" x14ac:dyDescent="0.25">
      <c r="A828" s="14">
        <v>26.4</v>
      </c>
      <c r="B828" s="2">
        <v>25</v>
      </c>
      <c r="C828">
        <f t="shared" si="46"/>
        <v>837</v>
      </c>
      <c r="D828">
        <f t="shared" si="47"/>
        <v>52</v>
      </c>
      <c r="J828" s="14"/>
      <c r="K828" s="2"/>
      <c r="M828" s="14"/>
      <c r="N828" s="2"/>
      <c r="W828" s="2">
        <v>1</v>
      </c>
    </row>
    <row r="829" spans="1:23" x14ac:dyDescent="0.25">
      <c r="A829" s="14">
        <v>26.4</v>
      </c>
      <c r="B829" s="2">
        <v>3</v>
      </c>
      <c r="C829">
        <f t="shared" si="46"/>
        <v>837</v>
      </c>
      <c r="D829">
        <f t="shared" si="47"/>
        <v>671.5</v>
      </c>
      <c r="J829" s="14"/>
      <c r="K829" s="2"/>
      <c r="M829" s="14"/>
      <c r="N829" s="2"/>
      <c r="W829" s="2">
        <v>0.6</v>
      </c>
    </row>
    <row r="830" spans="1:23" x14ac:dyDescent="0.25">
      <c r="A830" s="14">
        <v>26.4</v>
      </c>
      <c r="B830" s="2">
        <v>8</v>
      </c>
      <c r="C830">
        <f t="shared" si="46"/>
        <v>837</v>
      </c>
      <c r="D830">
        <f t="shared" si="47"/>
        <v>300</v>
      </c>
      <c r="J830" s="14"/>
      <c r="K830" s="2"/>
      <c r="M830" s="14"/>
      <c r="N830" s="2"/>
      <c r="W830" s="2">
        <v>0.4</v>
      </c>
    </row>
    <row r="831" spans="1:23" x14ac:dyDescent="0.25">
      <c r="A831" s="14">
        <v>26.4</v>
      </c>
      <c r="B831" s="2">
        <v>3</v>
      </c>
      <c r="C831">
        <f t="shared" si="46"/>
        <v>837</v>
      </c>
      <c r="D831">
        <f t="shared" si="47"/>
        <v>671.5</v>
      </c>
      <c r="J831" s="14"/>
      <c r="K831" s="2"/>
      <c r="M831" s="14"/>
      <c r="N831" s="2"/>
      <c r="W831" s="2">
        <v>0.4</v>
      </c>
    </row>
    <row r="832" spans="1:23" x14ac:dyDescent="0.25">
      <c r="A832" s="14">
        <v>26.4</v>
      </c>
      <c r="B832" s="2">
        <v>2</v>
      </c>
      <c r="C832">
        <f t="shared" si="46"/>
        <v>837</v>
      </c>
      <c r="D832">
        <f t="shared" si="47"/>
        <v>904.5</v>
      </c>
      <c r="J832" s="14"/>
      <c r="K832" s="2"/>
      <c r="M832" s="14"/>
      <c r="N832" s="2"/>
      <c r="W832" s="2">
        <v>0.5</v>
      </c>
    </row>
    <row r="833" spans="1:23" x14ac:dyDescent="0.25">
      <c r="A833" s="14">
        <v>26.4</v>
      </c>
      <c r="B833" s="2">
        <v>2</v>
      </c>
      <c r="C833">
        <f t="shared" si="46"/>
        <v>837</v>
      </c>
      <c r="D833">
        <f t="shared" si="47"/>
        <v>904.5</v>
      </c>
      <c r="J833" s="14"/>
      <c r="K833" s="2"/>
      <c r="M833" s="14"/>
      <c r="N833" s="2"/>
      <c r="W833" s="2">
        <v>0.5</v>
      </c>
    </row>
    <row r="834" spans="1:23" x14ac:dyDescent="0.25">
      <c r="A834" s="14">
        <v>26.4</v>
      </c>
      <c r="B834" s="2">
        <v>1</v>
      </c>
      <c r="C834">
        <f t="shared" si="46"/>
        <v>837</v>
      </c>
      <c r="D834">
        <f t="shared" si="47"/>
        <v>1261.5</v>
      </c>
      <c r="J834" s="14"/>
      <c r="K834" s="2"/>
      <c r="M834" s="14"/>
      <c r="N834" s="2"/>
      <c r="W834" s="2">
        <v>0.25</v>
      </c>
    </row>
    <row r="835" spans="1:23" x14ac:dyDescent="0.25">
      <c r="A835" s="14">
        <v>26.4</v>
      </c>
      <c r="B835" s="2">
        <v>2</v>
      </c>
      <c r="C835">
        <f t="shared" ref="C835:C898" si="48">_xlfn.RANK.AVG(A835,$A$2:$A$1665,0)</f>
        <v>837</v>
      </c>
      <c r="D835">
        <f t="shared" ref="D835:D898" si="49">_xlfn.RANK.AVG(B835,$B$2:$B$1665,0)</f>
        <v>904.5</v>
      </c>
      <c r="J835" s="14"/>
      <c r="K835" s="2"/>
      <c r="M835" s="14"/>
      <c r="N835" s="2"/>
      <c r="W835" s="2">
        <v>0.4</v>
      </c>
    </row>
    <row r="836" spans="1:23" x14ac:dyDescent="0.25">
      <c r="A836" s="14">
        <v>26.4</v>
      </c>
      <c r="B836" s="2">
        <v>15</v>
      </c>
      <c r="C836">
        <f t="shared" si="48"/>
        <v>837</v>
      </c>
      <c r="D836">
        <f t="shared" si="49"/>
        <v>127.5</v>
      </c>
      <c r="J836" s="14"/>
      <c r="K836" s="2"/>
      <c r="M836" s="14"/>
      <c r="N836" s="2"/>
      <c r="W836" s="2">
        <v>0.2</v>
      </c>
    </row>
    <row r="837" spans="1:23" x14ac:dyDescent="0.25">
      <c r="A837" s="14">
        <v>26.4</v>
      </c>
      <c r="B837" s="2">
        <v>15</v>
      </c>
      <c r="C837">
        <f t="shared" si="48"/>
        <v>837</v>
      </c>
      <c r="D837">
        <f t="shared" si="49"/>
        <v>127.5</v>
      </c>
      <c r="J837" s="14"/>
      <c r="K837" s="2"/>
      <c r="M837" s="14"/>
      <c r="N837" s="2"/>
      <c r="W837" s="2">
        <v>0.2</v>
      </c>
    </row>
    <row r="838" spans="1:23" x14ac:dyDescent="0.25">
      <c r="A838" s="14">
        <v>26.4</v>
      </c>
      <c r="B838" s="2">
        <v>3</v>
      </c>
      <c r="C838">
        <f t="shared" si="48"/>
        <v>837</v>
      </c>
      <c r="D838">
        <f t="shared" si="49"/>
        <v>671.5</v>
      </c>
      <c r="J838" s="14"/>
      <c r="K838" s="2"/>
      <c r="M838" s="14"/>
      <c r="N838" s="2"/>
      <c r="W838" s="2">
        <v>0.4</v>
      </c>
    </row>
    <row r="839" spans="1:23" x14ac:dyDescent="0.25">
      <c r="A839" s="14">
        <v>26.4</v>
      </c>
      <c r="B839" s="2">
        <v>7</v>
      </c>
      <c r="C839">
        <f t="shared" si="48"/>
        <v>837</v>
      </c>
      <c r="D839">
        <f t="shared" si="49"/>
        <v>354.5</v>
      </c>
      <c r="J839" s="14"/>
      <c r="K839" s="2"/>
      <c r="M839" s="14"/>
      <c r="N839" s="2"/>
      <c r="W839" s="2">
        <v>0.7</v>
      </c>
    </row>
    <row r="840" spans="1:23" x14ac:dyDescent="0.25">
      <c r="A840" s="14">
        <v>26.4</v>
      </c>
      <c r="B840" s="2">
        <v>3</v>
      </c>
      <c r="C840">
        <f t="shared" si="48"/>
        <v>837</v>
      </c>
      <c r="D840">
        <f t="shared" si="49"/>
        <v>671.5</v>
      </c>
      <c r="J840" s="14"/>
      <c r="K840" s="2"/>
      <c r="M840" s="14"/>
      <c r="N840" s="2"/>
      <c r="W840" s="2">
        <v>3</v>
      </c>
    </row>
    <row r="841" spans="1:23" x14ac:dyDescent="0.25">
      <c r="A841" s="14">
        <v>26.4</v>
      </c>
      <c r="B841" s="2">
        <v>3</v>
      </c>
      <c r="C841">
        <f t="shared" si="48"/>
        <v>837</v>
      </c>
      <c r="D841">
        <f t="shared" si="49"/>
        <v>671.5</v>
      </c>
      <c r="J841" s="14"/>
      <c r="K841" s="2"/>
      <c r="M841" s="14"/>
      <c r="N841" s="2"/>
      <c r="W841" s="2">
        <v>6</v>
      </c>
    </row>
    <row r="842" spans="1:23" x14ac:dyDescent="0.25">
      <c r="A842" s="14">
        <v>26.4</v>
      </c>
      <c r="B842" s="2">
        <v>5</v>
      </c>
      <c r="C842">
        <f t="shared" si="48"/>
        <v>837</v>
      </c>
      <c r="D842">
        <f t="shared" si="49"/>
        <v>450</v>
      </c>
      <c r="J842" s="14"/>
      <c r="K842" s="2"/>
      <c r="M842" s="14"/>
      <c r="N842" s="2"/>
      <c r="W842" s="2">
        <v>4.5</v>
      </c>
    </row>
    <row r="843" spans="1:23" x14ac:dyDescent="0.25">
      <c r="A843" s="14">
        <v>26.4</v>
      </c>
      <c r="B843" s="2">
        <v>2</v>
      </c>
      <c r="C843">
        <f t="shared" si="48"/>
        <v>837</v>
      </c>
      <c r="D843">
        <f t="shared" si="49"/>
        <v>904.5</v>
      </c>
      <c r="J843" s="14"/>
      <c r="K843" s="2"/>
      <c r="M843" s="14"/>
      <c r="N843" s="2"/>
      <c r="W843" s="2">
        <v>3</v>
      </c>
    </row>
    <row r="844" spans="1:23" x14ac:dyDescent="0.25">
      <c r="A844" s="14">
        <v>26.4</v>
      </c>
      <c r="B844" s="2">
        <v>5</v>
      </c>
      <c r="C844">
        <f t="shared" si="48"/>
        <v>837</v>
      </c>
      <c r="D844">
        <f t="shared" si="49"/>
        <v>450</v>
      </c>
      <c r="J844" s="14"/>
      <c r="K844" s="2"/>
      <c r="M844" s="14"/>
      <c r="N844" s="2"/>
      <c r="W844" s="2">
        <v>5.5</v>
      </c>
    </row>
    <row r="845" spans="1:23" x14ac:dyDescent="0.25">
      <c r="A845" s="14">
        <v>26.4</v>
      </c>
      <c r="B845" s="2">
        <v>1.5</v>
      </c>
      <c r="C845">
        <f t="shared" si="48"/>
        <v>837</v>
      </c>
      <c r="D845">
        <f t="shared" si="49"/>
        <v>1076.5</v>
      </c>
      <c r="J845" s="14"/>
      <c r="K845" s="2"/>
      <c r="M845" s="14"/>
      <c r="N845" s="2"/>
      <c r="W845" s="2">
        <v>5</v>
      </c>
    </row>
    <row r="846" spans="1:23" x14ac:dyDescent="0.25">
      <c r="A846" s="14">
        <v>26.4</v>
      </c>
      <c r="B846" s="2">
        <v>7.5</v>
      </c>
      <c r="C846">
        <f t="shared" si="48"/>
        <v>837</v>
      </c>
      <c r="D846">
        <f t="shared" si="49"/>
        <v>327</v>
      </c>
      <c r="J846" s="14"/>
      <c r="K846" s="2"/>
      <c r="M846" s="14"/>
      <c r="N846" s="2"/>
      <c r="W846" s="2">
        <v>5</v>
      </c>
    </row>
    <row r="847" spans="1:23" x14ac:dyDescent="0.25">
      <c r="A847" s="14">
        <v>26.4</v>
      </c>
      <c r="B847" s="2">
        <v>7.5</v>
      </c>
      <c r="C847">
        <f t="shared" si="48"/>
        <v>837</v>
      </c>
      <c r="D847">
        <f t="shared" si="49"/>
        <v>327</v>
      </c>
      <c r="J847" s="14"/>
      <c r="K847" s="2"/>
      <c r="M847" s="14"/>
      <c r="N847" s="2"/>
      <c r="W847" s="2">
        <v>2.5</v>
      </c>
    </row>
    <row r="848" spans="1:23" x14ac:dyDescent="0.25">
      <c r="A848" s="14">
        <v>26.4</v>
      </c>
      <c r="B848" s="2">
        <v>12.5</v>
      </c>
      <c r="C848">
        <f t="shared" si="48"/>
        <v>837</v>
      </c>
      <c r="D848">
        <f t="shared" si="49"/>
        <v>172.5</v>
      </c>
      <c r="J848" s="14"/>
      <c r="K848" s="2"/>
      <c r="M848" s="14"/>
      <c r="N848" s="2"/>
      <c r="W848" s="2">
        <v>2.5</v>
      </c>
    </row>
    <row r="849" spans="1:23" x14ac:dyDescent="0.25">
      <c r="A849" s="14">
        <v>26.4</v>
      </c>
      <c r="B849" s="2">
        <v>15</v>
      </c>
      <c r="C849">
        <f t="shared" si="48"/>
        <v>837</v>
      </c>
      <c r="D849">
        <f t="shared" si="49"/>
        <v>127.5</v>
      </c>
      <c r="J849" s="14"/>
      <c r="K849" s="2"/>
      <c r="M849" s="14"/>
      <c r="N849" s="2"/>
      <c r="W849" s="2">
        <v>2.5</v>
      </c>
    </row>
    <row r="850" spans="1:23" x14ac:dyDescent="0.25">
      <c r="A850" s="14">
        <v>26.4</v>
      </c>
      <c r="B850" s="2">
        <v>15</v>
      </c>
      <c r="C850">
        <f t="shared" si="48"/>
        <v>837</v>
      </c>
      <c r="D850">
        <f t="shared" si="49"/>
        <v>127.5</v>
      </c>
      <c r="J850" s="14"/>
      <c r="K850" s="2"/>
      <c r="M850" s="14"/>
      <c r="N850" s="2"/>
      <c r="W850" s="2">
        <v>4</v>
      </c>
    </row>
    <row r="851" spans="1:23" x14ac:dyDescent="0.25">
      <c r="A851" s="14">
        <v>26.4</v>
      </c>
      <c r="B851" s="2">
        <v>20</v>
      </c>
      <c r="C851">
        <f t="shared" si="48"/>
        <v>837</v>
      </c>
      <c r="D851">
        <f t="shared" si="49"/>
        <v>79.5</v>
      </c>
      <c r="J851" s="14"/>
      <c r="K851" s="2"/>
      <c r="M851" s="14"/>
      <c r="N851" s="2"/>
      <c r="W851" s="2">
        <v>3</v>
      </c>
    </row>
    <row r="852" spans="1:23" x14ac:dyDescent="0.25">
      <c r="A852" s="14">
        <v>26.4</v>
      </c>
      <c r="B852" s="2">
        <v>4</v>
      </c>
      <c r="C852">
        <f t="shared" si="48"/>
        <v>837</v>
      </c>
      <c r="D852">
        <f t="shared" si="49"/>
        <v>544.5</v>
      </c>
      <c r="J852" s="14"/>
      <c r="K852" s="2"/>
      <c r="M852" s="14"/>
      <c r="N852" s="2"/>
      <c r="W852" s="2">
        <v>5.5</v>
      </c>
    </row>
    <row r="853" spans="1:23" x14ac:dyDescent="0.25">
      <c r="A853" s="14">
        <v>26.4</v>
      </c>
      <c r="B853" s="2">
        <v>20</v>
      </c>
      <c r="C853">
        <f t="shared" si="48"/>
        <v>837</v>
      </c>
      <c r="D853">
        <f t="shared" si="49"/>
        <v>79.5</v>
      </c>
      <c r="J853" s="14"/>
      <c r="K853" s="2"/>
      <c r="M853" s="14"/>
      <c r="N853" s="2"/>
      <c r="W853" s="2">
        <v>7</v>
      </c>
    </row>
    <row r="854" spans="1:23" x14ac:dyDescent="0.25">
      <c r="A854" s="14">
        <v>26.4</v>
      </c>
      <c r="B854" s="2">
        <v>4</v>
      </c>
      <c r="C854">
        <f t="shared" si="48"/>
        <v>837</v>
      </c>
      <c r="D854">
        <f t="shared" si="49"/>
        <v>544.5</v>
      </c>
      <c r="J854" s="14"/>
      <c r="K854" s="2"/>
      <c r="M854" s="14"/>
      <c r="N854" s="2"/>
      <c r="W854" s="2">
        <v>3</v>
      </c>
    </row>
    <row r="855" spans="1:23" x14ac:dyDescent="0.25">
      <c r="A855" s="14">
        <v>26.4</v>
      </c>
      <c r="B855" s="2">
        <v>22</v>
      </c>
      <c r="C855">
        <f t="shared" si="48"/>
        <v>837</v>
      </c>
      <c r="D855">
        <f t="shared" si="49"/>
        <v>60</v>
      </c>
      <c r="J855" s="14"/>
      <c r="K855" s="2"/>
      <c r="M855" s="14"/>
      <c r="N855" s="2"/>
      <c r="W855" s="2">
        <v>3</v>
      </c>
    </row>
    <row r="856" spans="1:23" x14ac:dyDescent="0.25">
      <c r="A856" s="14">
        <v>26.4</v>
      </c>
      <c r="B856" s="2">
        <v>26</v>
      </c>
      <c r="C856">
        <f t="shared" si="48"/>
        <v>837</v>
      </c>
      <c r="D856">
        <f t="shared" si="49"/>
        <v>47.5</v>
      </c>
      <c r="J856" s="14"/>
      <c r="K856" s="2"/>
      <c r="M856" s="14"/>
      <c r="N856" s="2"/>
      <c r="W856" s="2">
        <v>3.75</v>
      </c>
    </row>
    <row r="857" spans="1:23" x14ac:dyDescent="0.25">
      <c r="A857" s="14">
        <v>26.4</v>
      </c>
      <c r="B857" s="2">
        <v>29</v>
      </c>
      <c r="C857">
        <f t="shared" si="48"/>
        <v>837</v>
      </c>
      <c r="D857">
        <f t="shared" si="49"/>
        <v>44</v>
      </c>
      <c r="J857" s="14"/>
      <c r="K857" s="2"/>
      <c r="M857" s="14"/>
      <c r="N857" s="2"/>
      <c r="W857" s="2">
        <v>2</v>
      </c>
    </row>
    <row r="858" spans="1:23" x14ac:dyDescent="0.25">
      <c r="A858" s="14">
        <v>26.4</v>
      </c>
      <c r="B858" s="2">
        <v>30</v>
      </c>
      <c r="C858">
        <f t="shared" si="48"/>
        <v>837</v>
      </c>
      <c r="D858">
        <f t="shared" si="49"/>
        <v>39.5</v>
      </c>
      <c r="J858" s="14"/>
      <c r="K858" s="2"/>
      <c r="M858" s="14"/>
      <c r="N858" s="2"/>
      <c r="W858" s="2">
        <v>1.5</v>
      </c>
    </row>
    <row r="859" spans="1:23" x14ac:dyDescent="0.25">
      <c r="A859" s="14">
        <v>26.4</v>
      </c>
      <c r="B859" s="2">
        <v>11</v>
      </c>
      <c r="C859">
        <f t="shared" si="48"/>
        <v>837</v>
      </c>
      <c r="D859">
        <f t="shared" si="49"/>
        <v>203</v>
      </c>
      <c r="J859" s="14"/>
      <c r="K859" s="2"/>
      <c r="M859" s="14"/>
      <c r="N859" s="2"/>
      <c r="W859" s="2">
        <v>2</v>
      </c>
    </row>
    <row r="860" spans="1:23" x14ac:dyDescent="0.25">
      <c r="A860" s="14">
        <v>26.4</v>
      </c>
      <c r="B860" s="2">
        <v>6</v>
      </c>
      <c r="C860">
        <f t="shared" si="48"/>
        <v>837</v>
      </c>
      <c r="D860">
        <f t="shared" si="49"/>
        <v>384.5</v>
      </c>
      <c r="J860" s="14"/>
      <c r="K860" s="2"/>
      <c r="M860" s="14"/>
      <c r="N860" s="2"/>
      <c r="W860" s="2">
        <v>1</v>
      </c>
    </row>
    <row r="861" spans="1:23" x14ac:dyDescent="0.25">
      <c r="A861" s="14">
        <v>26.4</v>
      </c>
      <c r="B861" s="2">
        <v>8</v>
      </c>
      <c r="C861">
        <f t="shared" si="48"/>
        <v>837</v>
      </c>
      <c r="D861">
        <f t="shared" si="49"/>
        <v>300</v>
      </c>
      <c r="J861" s="14"/>
      <c r="K861" s="2"/>
      <c r="M861" s="14"/>
      <c r="N861" s="2"/>
      <c r="W861" s="2">
        <v>2</v>
      </c>
    </row>
    <row r="862" spans="1:23" x14ac:dyDescent="0.25">
      <c r="A862" s="14">
        <v>26.4</v>
      </c>
      <c r="B862" s="2">
        <v>10</v>
      </c>
      <c r="C862">
        <f t="shared" si="48"/>
        <v>837</v>
      </c>
      <c r="D862">
        <f t="shared" si="49"/>
        <v>239.5</v>
      </c>
      <c r="J862" s="14"/>
      <c r="K862" s="2"/>
      <c r="M862" s="14"/>
      <c r="N862" s="2"/>
      <c r="W862" s="2">
        <v>3.5</v>
      </c>
    </row>
    <row r="863" spans="1:23" x14ac:dyDescent="0.25">
      <c r="A863" s="14">
        <v>26.4</v>
      </c>
      <c r="B863" s="2">
        <v>12</v>
      </c>
      <c r="C863">
        <f t="shared" si="48"/>
        <v>837</v>
      </c>
      <c r="D863">
        <f t="shared" si="49"/>
        <v>192</v>
      </c>
      <c r="J863" s="14"/>
      <c r="K863" s="2"/>
      <c r="M863" s="14"/>
      <c r="N863" s="2"/>
      <c r="W863" s="2">
        <v>1</v>
      </c>
    </row>
    <row r="864" spans="1:23" x14ac:dyDescent="0.25">
      <c r="A864" s="14">
        <v>26.4</v>
      </c>
      <c r="B864" s="2">
        <v>20</v>
      </c>
      <c r="C864">
        <f t="shared" si="48"/>
        <v>837</v>
      </c>
      <c r="D864">
        <f t="shared" si="49"/>
        <v>79.5</v>
      </c>
      <c r="J864" s="14"/>
      <c r="K864" s="2"/>
      <c r="M864" s="14"/>
      <c r="N864" s="2"/>
      <c r="W864" s="2">
        <v>3</v>
      </c>
    </row>
    <row r="865" spans="1:23" x14ac:dyDescent="0.25">
      <c r="A865" s="14">
        <v>26.4</v>
      </c>
      <c r="B865" s="2">
        <v>5</v>
      </c>
      <c r="C865">
        <f t="shared" si="48"/>
        <v>837</v>
      </c>
      <c r="D865">
        <f t="shared" si="49"/>
        <v>450</v>
      </c>
      <c r="J865" s="14"/>
      <c r="K865" s="2"/>
      <c r="M865" s="14"/>
      <c r="N865" s="2"/>
      <c r="W865" s="2">
        <v>4</v>
      </c>
    </row>
    <row r="866" spans="1:23" x14ac:dyDescent="0.25">
      <c r="A866" s="14">
        <v>26.4</v>
      </c>
      <c r="B866" s="2">
        <v>12</v>
      </c>
      <c r="C866">
        <f t="shared" si="48"/>
        <v>837</v>
      </c>
      <c r="D866">
        <f t="shared" si="49"/>
        <v>192</v>
      </c>
      <c r="J866" s="14"/>
      <c r="K866" s="2"/>
      <c r="M866" s="14"/>
      <c r="N866" s="2"/>
      <c r="W866" s="2">
        <v>2</v>
      </c>
    </row>
    <row r="867" spans="1:23" x14ac:dyDescent="0.25">
      <c r="A867" s="14">
        <v>26.4</v>
      </c>
      <c r="B867" s="2">
        <v>7.5</v>
      </c>
      <c r="C867">
        <f t="shared" si="48"/>
        <v>837</v>
      </c>
      <c r="D867">
        <f t="shared" si="49"/>
        <v>327</v>
      </c>
      <c r="J867" s="14"/>
      <c r="K867" s="2"/>
      <c r="M867" s="14"/>
      <c r="N867" s="2"/>
      <c r="W867" s="2">
        <v>3</v>
      </c>
    </row>
    <row r="868" spans="1:23" x14ac:dyDescent="0.25">
      <c r="A868" s="14">
        <v>26.4</v>
      </c>
      <c r="B868" s="2">
        <v>7.5</v>
      </c>
      <c r="C868">
        <f t="shared" si="48"/>
        <v>837</v>
      </c>
      <c r="D868">
        <f t="shared" si="49"/>
        <v>327</v>
      </c>
      <c r="J868" s="14"/>
      <c r="K868" s="2"/>
      <c r="M868" s="14"/>
      <c r="N868" s="2"/>
      <c r="W868" s="2">
        <v>3</v>
      </c>
    </row>
    <row r="869" spans="1:23" x14ac:dyDescent="0.25">
      <c r="A869" s="14">
        <v>26.4</v>
      </c>
      <c r="B869" s="2">
        <v>12</v>
      </c>
      <c r="C869">
        <f t="shared" si="48"/>
        <v>837</v>
      </c>
      <c r="D869">
        <f t="shared" si="49"/>
        <v>192</v>
      </c>
      <c r="J869" s="14"/>
      <c r="K869" s="2"/>
      <c r="M869" s="14"/>
      <c r="N869" s="2"/>
      <c r="W869" s="2">
        <v>5</v>
      </c>
    </row>
    <row r="870" spans="1:23" x14ac:dyDescent="0.25">
      <c r="A870" s="14">
        <v>26.4</v>
      </c>
      <c r="B870" s="2">
        <v>12</v>
      </c>
      <c r="C870">
        <f t="shared" si="48"/>
        <v>837</v>
      </c>
      <c r="D870">
        <f t="shared" si="49"/>
        <v>192</v>
      </c>
      <c r="J870" s="14"/>
      <c r="K870" s="2"/>
      <c r="M870" s="14"/>
      <c r="N870" s="2"/>
      <c r="W870" s="2">
        <v>3.5</v>
      </c>
    </row>
    <row r="871" spans="1:23" x14ac:dyDescent="0.25">
      <c r="A871" s="14">
        <v>26.4</v>
      </c>
      <c r="B871" s="2">
        <v>7.5</v>
      </c>
      <c r="C871">
        <f t="shared" si="48"/>
        <v>837</v>
      </c>
      <c r="D871">
        <f t="shared" si="49"/>
        <v>327</v>
      </c>
      <c r="J871" s="14"/>
      <c r="K871" s="2"/>
      <c r="M871" s="14"/>
      <c r="N871" s="2"/>
      <c r="W871" s="2">
        <v>0.25</v>
      </c>
    </row>
    <row r="872" spans="1:23" x14ac:dyDescent="0.25">
      <c r="A872" s="14">
        <v>26.4</v>
      </c>
      <c r="B872" s="2">
        <v>3.75</v>
      </c>
      <c r="C872">
        <f t="shared" si="48"/>
        <v>837</v>
      </c>
      <c r="D872">
        <f t="shared" si="49"/>
        <v>584</v>
      </c>
      <c r="J872" s="14"/>
      <c r="K872" s="2"/>
      <c r="M872" s="14"/>
      <c r="N872" s="2"/>
      <c r="W872" s="2">
        <v>2.5</v>
      </c>
    </row>
    <row r="873" spans="1:23" x14ac:dyDescent="0.25">
      <c r="A873" s="14">
        <v>26.4</v>
      </c>
      <c r="B873" s="2">
        <v>3.75</v>
      </c>
      <c r="C873">
        <f t="shared" si="48"/>
        <v>837</v>
      </c>
      <c r="D873">
        <f t="shared" si="49"/>
        <v>584</v>
      </c>
      <c r="J873" s="14"/>
      <c r="K873" s="2"/>
      <c r="M873" s="14"/>
      <c r="N873" s="2"/>
      <c r="W873" s="2">
        <v>22.2</v>
      </c>
    </row>
    <row r="874" spans="1:23" x14ac:dyDescent="0.25">
      <c r="A874" s="14">
        <v>26.4</v>
      </c>
      <c r="B874" s="2">
        <v>3.75</v>
      </c>
      <c r="C874">
        <f t="shared" si="48"/>
        <v>837</v>
      </c>
      <c r="D874">
        <f t="shared" si="49"/>
        <v>584</v>
      </c>
      <c r="J874" s="14"/>
      <c r="K874" s="2"/>
      <c r="M874" s="14"/>
      <c r="N874" s="2"/>
      <c r="W874" s="2">
        <v>0.25</v>
      </c>
    </row>
    <row r="875" spans="1:23" x14ac:dyDescent="0.25">
      <c r="A875" s="14">
        <v>26.4</v>
      </c>
      <c r="B875" s="2">
        <v>8.75</v>
      </c>
      <c r="C875">
        <f t="shared" si="48"/>
        <v>837</v>
      </c>
      <c r="D875">
        <f t="shared" si="49"/>
        <v>285</v>
      </c>
      <c r="J875" s="14"/>
      <c r="K875" s="2"/>
      <c r="M875" s="14"/>
      <c r="N875" s="2"/>
      <c r="W875" s="2">
        <v>0.25</v>
      </c>
    </row>
    <row r="876" spans="1:23" x14ac:dyDescent="0.25">
      <c r="A876" s="14">
        <v>26.4</v>
      </c>
      <c r="B876" s="2">
        <v>14</v>
      </c>
      <c r="C876">
        <f t="shared" si="48"/>
        <v>837</v>
      </c>
      <c r="D876">
        <f t="shared" si="49"/>
        <v>152</v>
      </c>
      <c r="J876" s="14"/>
      <c r="K876" s="2"/>
      <c r="M876" s="14"/>
      <c r="N876" s="2"/>
      <c r="W876" s="2">
        <v>1.5</v>
      </c>
    </row>
    <row r="877" spans="1:23" x14ac:dyDescent="0.25">
      <c r="A877" s="14">
        <v>26.4</v>
      </c>
      <c r="B877" s="2">
        <v>14.75</v>
      </c>
      <c r="C877">
        <f t="shared" si="48"/>
        <v>837</v>
      </c>
      <c r="D877">
        <f t="shared" si="49"/>
        <v>148</v>
      </c>
      <c r="J877" s="14"/>
      <c r="K877" s="2"/>
      <c r="M877" s="14"/>
      <c r="N877" s="2"/>
      <c r="W877" s="2">
        <v>3</v>
      </c>
    </row>
    <row r="878" spans="1:23" x14ac:dyDescent="0.25">
      <c r="A878" s="14">
        <v>26.4</v>
      </c>
      <c r="B878" s="2">
        <v>16</v>
      </c>
      <c r="C878">
        <f t="shared" si="48"/>
        <v>837</v>
      </c>
      <c r="D878">
        <f t="shared" si="49"/>
        <v>105</v>
      </c>
      <c r="J878" s="14"/>
      <c r="K878" s="2"/>
      <c r="M878" s="14"/>
      <c r="N878" s="2"/>
      <c r="W878" s="2">
        <v>3</v>
      </c>
    </row>
    <row r="879" spans="1:23" x14ac:dyDescent="0.25">
      <c r="A879" s="14">
        <v>26.4</v>
      </c>
      <c r="B879" s="2">
        <v>14</v>
      </c>
      <c r="C879">
        <f t="shared" si="48"/>
        <v>837</v>
      </c>
      <c r="D879">
        <f t="shared" si="49"/>
        <v>152</v>
      </c>
      <c r="J879" s="14"/>
      <c r="K879" s="2"/>
      <c r="M879" s="14"/>
      <c r="N879" s="2"/>
      <c r="W879" s="2">
        <v>0.75</v>
      </c>
    </row>
    <row r="880" spans="1:23" x14ac:dyDescent="0.25">
      <c r="A880" s="14">
        <v>26.4</v>
      </c>
      <c r="B880" s="2">
        <v>2.5</v>
      </c>
      <c r="C880">
        <f t="shared" si="48"/>
        <v>837</v>
      </c>
      <c r="D880">
        <f t="shared" si="49"/>
        <v>772.5</v>
      </c>
      <c r="J880" s="14"/>
      <c r="K880" s="2"/>
      <c r="M880" s="14"/>
      <c r="N880" s="2"/>
      <c r="W880" s="2">
        <v>2</v>
      </c>
    </row>
    <row r="881" spans="1:23" x14ac:dyDescent="0.25">
      <c r="A881" s="14">
        <v>26.4</v>
      </c>
      <c r="B881" s="2">
        <v>4</v>
      </c>
      <c r="C881">
        <f t="shared" si="48"/>
        <v>837</v>
      </c>
      <c r="D881">
        <f t="shared" si="49"/>
        <v>544.5</v>
      </c>
      <c r="J881" s="14"/>
      <c r="K881" s="2"/>
      <c r="M881" s="14"/>
      <c r="N881" s="2"/>
      <c r="W881" s="2">
        <v>11</v>
      </c>
    </row>
    <row r="882" spans="1:23" x14ac:dyDescent="0.25">
      <c r="A882" s="14">
        <v>26.4</v>
      </c>
      <c r="B882" s="2">
        <v>3.5</v>
      </c>
      <c r="C882">
        <f t="shared" si="48"/>
        <v>837</v>
      </c>
      <c r="D882">
        <f t="shared" si="49"/>
        <v>596.5</v>
      </c>
      <c r="J882" s="14"/>
      <c r="K882" s="2"/>
      <c r="M882" s="14"/>
      <c r="N882" s="2"/>
      <c r="W882" s="2">
        <v>1.5</v>
      </c>
    </row>
    <row r="883" spans="1:23" x14ac:dyDescent="0.25">
      <c r="A883" s="14">
        <v>26.4</v>
      </c>
      <c r="B883" s="2">
        <v>3</v>
      </c>
      <c r="C883">
        <f t="shared" si="48"/>
        <v>837</v>
      </c>
      <c r="D883">
        <f t="shared" si="49"/>
        <v>671.5</v>
      </c>
      <c r="J883" s="14"/>
      <c r="K883" s="2"/>
      <c r="M883" s="14"/>
      <c r="N883" s="2"/>
      <c r="W883" s="2">
        <v>3</v>
      </c>
    </row>
    <row r="884" spans="1:23" x14ac:dyDescent="0.25">
      <c r="A884" s="14">
        <v>26.4</v>
      </c>
      <c r="B884" s="2">
        <v>6</v>
      </c>
      <c r="C884">
        <f t="shared" si="48"/>
        <v>837</v>
      </c>
      <c r="D884">
        <f t="shared" si="49"/>
        <v>384.5</v>
      </c>
      <c r="J884" s="14"/>
      <c r="K884" s="2"/>
      <c r="M884" s="14"/>
      <c r="N884" s="2"/>
      <c r="W884" s="2">
        <v>1.5</v>
      </c>
    </row>
    <row r="885" spans="1:23" x14ac:dyDescent="0.25">
      <c r="A885" s="14">
        <v>26.4</v>
      </c>
      <c r="B885" s="2">
        <v>5</v>
      </c>
      <c r="C885">
        <f t="shared" si="48"/>
        <v>837</v>
      </c>
      <c r="D885">
        <f t="shared" si="49"/>
        <v>450</v>
      </c>
      <c r="J885" s="14"/>
      <c r="K885" s="2"/>
      <c r="M885" s="14"/>
      <c r="N885" s="2"/>
      <c r="W885" s="2">
        <v>3</v>
      </c>
    </row>
    <row r="886" spans="1:23" x14ac:dyDescent="0.25">
      <c r="A886" s="14">
        <v>26.4</v>
      </c>
      <c r="B886" s="2">
        <v>7</v>
      </c>
      <c r="C886">
        <f t="shared" si="48"/>
        <v>837</v>
      </c>
      <c r="D886">
        <f t="shared" si="49"/>
        <v>354.5</v>
      </c>
      <c r="J886" s="14"/>
      <c r="K886" s="2"/>
      <c r="M886" s="14"/>
      <c r="N886" s="2"/>
      <c r="W886" s="2">
        <v>6</v>
      </c>
    </row>
    <row r="887" spans="1:23" x14ac:dyDescent="0.25">
      <c r="A887" s="15">
        <v>27</v>
      </c>
      <c r="B887" s="2">
        <v>33</v>
      </c>
      <c r="C887">
        <f t="shared" si="48"/>
        <v>749.5</v>
      </c>
      <c r="D887">
        <f t="shared" si="49"/>
        <v>35</v>
      </c>
      <c r="J887" s="15"/>
      <c r="K887" s="2"/>
      <c r="M887" s="14"/>
      <c r="N887" s="2"/>
      <c r="W887" s="2">
        <v>2.5</v>
      </c>
    </row>
    <row r="888" spans="1:23" x14ac:dyDescent="0.25">
      <c r="A888" s="15">
        <v>27</v>
      </c>
      <c r="B888" s="2">
        <v>21</v>
      </c>
      <c r="C888">
        <f t="shared" si="48"/>
        <v>749.5</v>
      </c>
      <c r="D888">
        <f t="shared" si="49"/>
        <v>62</v>
      </c>
      <c r="J888" s="15"/>
      <c r="K888" s="2"/>
      <c r="M888" s="14"/>
      <c r="N888" s="2"/>
      <c r="W888" s="2">
        <v>2.5</v>
      </c>
    </row>
    <row r="889" spans="1:23" x14ac:dyDescent="0.25">
      <c r="A889" s="15">
        <v>27</v>
      </c>
      <c r="B889" s="2">
        <v>9</v>
      </c>
      <c r="C889">
        <f t="shared" si="48"/>
        <v>749.5</v>
      </c>
      <c r="D889">
        <f t="shared" si="49"/>
        <v>279</v>
      </c>
      <c r="J889" s="15"/>
      <c r="K889" s="2"/>
      <c r="M889" s="14"/>
      <c r="N889" s="2"/>
      <c r="W889" s="2">
        <v>2.5</v>
      </c>
    </row>
    <row r="890" spans="1:23" x14ac:dyDescent="0.25">
      <c r="A890" s="15">
        <v>27</v>
      </c>
      <c r="B890" s="2">
        <v>2.8</v>
      </c>
      <c r="C890">
        <f t="shared" si="48"/>
        <v>749.5</v>
      </c>
      <c r="D890">
        <f t="shared" si="49"/>
        <v>736.5</v>
      </c>
      <c r="J890" s="15"/>
      <c r="K890" s="2"/>
      <c r="M890" s="14"/>
      <c r="N890" s="2"/>
      <c r="W890" s="2">
        <v>5</v>
      </c>
    </row>
    <row r="891" spans="1:23" x14ac:dyDescent="0.25">
      <c r="A891" s="15">
        <v>27</v>
      </c>
      <c r="B891" s="2">
        <v>3</v>
      </c>
      <c r="C891">
        <f t="shared" si="48"/>
        <v>749.5</v>
      </c>
      <c r="D891">
        <f t="shared" si="49"/>
        <v>671.5</v>
      </c>
      <c r="J891" s="15"/>
      <c r="K891" s="2"/>
      <c r="M891" s="14"/>
      <c r="N891" s="2"/>
      <c r="W891" s="2">
        <v>1</v>
      </c>
    </row>
    <row r="892" spans="1:23" x14ac:dyDescent="0.25">
      <c r="A892" s="15">
        <v>27</v>
      </c>
      <c r="B892" s="2">
        <v>3</v>
      </c>
      <c r="C892">
        <f t="shared" si="48"/>
        <v>749.5</v>
      </c>
      <c r="D892">
        <f t="shared" si="49"/>
        <v>671.5</v>
      </c>
      <c r="J892" s="15"/>
      <c r="K892" s="2"/>
      <c r="M892" s="14"/>
      <c r="N892" s="2"/>
      <c r="W892" s="2">
        <v>5</v>
      </c>
    </row>
    <row r="893" spans="1:23" x14ac:dyDescent="0.25">
      <c r="A893" s="15">
        <v>27</v>
      </c>
      <c r="B893" s="2">
        <v>3</v>
      </c>
      <c r="C893">
        <f t="shared" si="48"/>
        <v>749.5</v>
      </c>
      <c r="D893">
        <f t="shared" si="49"/>
        <v>671.5</v>
      </c>
      <c r="J893" s="15"/>
      <c r="K893" s="2"/>
      <c r="M893" s="14"/>
      <c r="N893" s="2"/>
      <c r="W893" s="2">
        <v>0.55000000000000004</v>
      </c>
    </row>
    <row r="894" spans="1:23" x14ac:dyDescent="0.25">
      <c r="A894" s="15">
        <v>27</v>
      </c>
      <c r="B894" s="2">
        <v>4</v>
      </c>
      <c r="C894">
        <f t="shared" si="48"/>
        <v>749.5</v>
      </c>
      <c r="D894">
        <f t="shared" si="49"/>
        <v>544.5</v>
      </c>
      <c r="J894" s="15"/>
      <c r="K894" s="2"/>
      <c r="M894" s="14"/>
      <c r="N894" s="2"/>
      <c r="W894" s="2">
        <v>2.4500000000000002</v>
      </c>
    </row>
    <row r="895" spans="1:23" x14ac:dyDescent="0.25">
      <c r="A895" s="15">
        <v>27</v>
      </c>
      <c r="B895" s="2">
        <v>3</v>
      </c>
      <c r="C895">
        <f t="shared" si="48"/>
        <v>749.5</v>
      </c>
      <c r="D895">
        <f t="shared" si="49"/>
        <v>671.5</v>
      </c>
      <c r="J895" s="15"/>
      <c r="K895" s="2"/>
      <c r="M895" s="14"/>
      <c r="N895" s="2"/>
      <c r="W895" s="2">
        <v>3</v>
      </c>
    </row>
    <row r="896" spans="1:23" x14ac:dyDescent="0.25">
      <c r="A896" s="15">
        <v>27</v>
      </c>
      <c r="B896" s="2">
        <v>8</v>
      </c>
      <c r="C896">
        <f t="shared" si="48"/>
        <v>749.5</v>
      </c>
      <c r="D896">
        <f t="shared" si="49"/>
        <v>300</v>
      </c>
      <c r="J896" s="15"/>
      <c r="K896" s="2"/>
      <c r="M896" s="14"/>
      <c r="N896" s="2"/>
      <c r="W896" s="2">
        <v>2.5</v>
      </c>
    </row>
    <row r="897" spans="1:23" x14ac:dyDescent="0.25">
      <c r="A897" s="15">
        <v>27</v>
      </c>
      <c r="B897" s="2">
        <v>1.5</v>
      </c>
      <c r="C897">
        <f t="shared" si="48"/>
        <v>749.5</v>
      </c>
      <c r="D897">
        <f t="shared" si="49"/>
        <v>1076.5</v>
      </c>
      <c r="J897" s="15"/>
      <c r="K897" s="2"/>
      <c r="M897" s="14"/>
      <c r="N897" s="2"/>
      <c r="W897" s="2">
        <v>2</v>
      </c>
    </row>
    <row r="898" spans="1:23" x14ac:dyDescent="0.25">
      <c r="A898" s="15">
        <v>27</v>
      </c>
      <c r="B898" s="2">
        <v>0.5</v>
      </c>
      <c r="C898">
        <f t="shared" si="48"/>
        <v>749.5</v>
      </c>
      <c r="D898">
        <f t="shared" si="49"/>
        <v>1494</v>
      </c>
      <c r="J898" s="15"/>
      <c r="K898" s="2"/>
      <c r="M898" s="14"/>
      <c r="N898" s="2"/>
      <c r="W898" s="2">
        <v>9</v>
      </c>
    </row>
    <row r="899" spans="1:23" x14ac:dyDescent="0.25">
      <c r="A899" s="15">
        <v>27</v>
      </c>
      <c r="B899" s="2">
        <v>1</v>
      </c>
      <c r="C899">
        <f t="shared" ref="C899:C962" si="50">_xlfn.RANK.AVG(A899,$A$2:$A$1665,0)</f>
        <v>749.5</v>
      </c>
      <c r="D899">
        <f t="shared" ref="D899:D962" si="51">_xlfn.RANK.AVG(B899,$B$2:$B$1665,0)</f>
        <v>1261.5</v>
      </c>
      <c r="J899" s="15"/>
      <c r="K899" s="2"/>
      <c r="M899" s="14"/>
      <c r="N899" s="2"/>
      <c r="W899" s="2">
        <v>0.5</v>
      </c>
    </row>
    <row r="900" spans="1:23" x14ac:dyDescent="0.25">
      <c r="A900" s="15">
        <v>27</v>
      </c>
      <c r="B900" s="2">
        <v>1.5</v>
      </c>
      <c r="C900">
        <f t="shared" si="50"/>
        <v>749.5</v>
      </c>
      <c r="D900">
        <f t="shared" si="51"/>
        <v>1076.5</v>
      </c>
      <c r="J900" s="15"/>
      <c r="K900" s="2"/>
      <c r="M900" s="14"/>
      <c r="N900" s="2"/>
      <c r="W900" s="2">
        <v>1</v>
      </c>
    </row>
    <row r="901" spans="1:23" x14ac:dyDescent="0.25">
      <c r="A901" s="15">
        <v>27</v>
      </c>
      <c r="B901" s="2">
        <v>3.5</v>
      </c>
      <c r="C901">
        <f t="shared" si="50"/>
        <v>749.5</v>
      </c>
      <c r="D901">
        <f t="shared" si="51"/>
        <v>596.5</v>
      </c>
      <c r="J901" s="15"/>
      <c r="K901" s="2"/>
      <c r="M901" s="14"/>
      <c r="N901" s="2"/>
      <c r="W901" s="2">
        <v>1.5</v>
      </c>
    </row>
    <row r="902" spans="1:23" x14ac:dyDescent="0.25">
      <c r="A902" s="15">
        <v>27</v>
      </c>
      <c r="B902" s="2">
        <v>0.5</v>
      </c>
      <c r="C902">
        <f t="shared" si="50"/>
        <v>749.5</v>
      </c>
      <c r="D902">
        <f t="shared" si="51"/>
        <v>1494</v>
      </c>
      <c r="J902" s="15"/>
      <c r="K902" s="2"/>
      <c r="M902" s="14"/>
      <c r="N902" s="2"/>
      <c r="W902" s="2">
        <v>3</v>
      </c>
    </row>
    <row r="903" spans="1:23" x14ac:dyDescent="0.25">
      <c r="A903" s="15">
        <v>27</v>
      </c>
      <c r="B903" s="2">
        <v>4</v>
      </c>
      <c r="C903">
        <f t="shared" si="50"/>
        <v>749.5</v>
      </c>
      <c r="D903">
        <f t="shared" si="51"/>
        <v>544.5</v>
      </c>
      <c r="J903" s="15"/>
      <c r="K903" s="2"/>
      <c r="M903" s="14"/>
      <c r="N903" s="2"/>
      <c r="W903" s="2">
        <v>0.7</v>
      </c>
    </row>
    <row r="904" spans="1:23" x14ac:dyDescent="0.25">
      <c r="A904" s="15">
        <v>27</v>
      </c>
      <c r="B904" s="2">
        <v>1.5</v>
      </c>
      <c r="C904">
        <f t="shared" si="50"/>
        <v>749.5</v>
      </c>
      <c r="D904">
        <f t="shared" si="51"/>
        <v>1076.5</v>
      </c>
      <c r="J904" s="15"/>
      <c r="K904" s="2"/>
      <c r="M904" s="14"/>
      <c r="N904" s="2"/>
      <c r="W904" s="2">
        <v>0.7</v>
      </c>
    </row>
    <row r="905" spans="1:23" x14ac:dyDescent="0.25">
      <c r="A905" s="15">
        <v>27</v>
      </c>
      <c r="B905" s="2">
        <v>3.75</v>
      </c>
      <c r="C905">
        <f t="shared" si="50"/>
        <v>749.5</v>
      </c>
      <c r="D905">
        <f t="shared" si="51"/>
        <v>584</v>
      </c>
      <c r="J905" s="15"/>
      <c r="K905" s="2"/>
      <c r="M905" s="14"/>
      <c r="N905" s="2"/>
      <c r="W905" s="2">
        <v>0.7</v>
      </c>
    </row>
    <row r="906" spans="1:23" x14ac:dyDescent="0.25">
      <c r="A906" s="15">
        <v>27</v>
      </c>
      <c r="B906" s="2">
        <v>5.5</v>
      </c>
      <c r="C906">
        <f t="shared" si="50"/>
        <v>749.5</v>
      </c>
      <c r="D906">
        <f t="shared" si="51"/>
        <v>403</v>
      </c>
      <c r="J906" s="15"/>
      <c r="K906" s="2"/>
      <c r="M906" s="14"/>
      <c r="N906" s="2"/>
      <c r="W906" s="2">
        <v>2.4</v>
      </c>
    </row>
    <row r="907" spans="1:23" x14ac:dyDescent="0.25">
      <c r="A907" s="15">
        <v>27</v>
      </c>
      <c r="B907" s="2">
        <v>3.5</v>
      </c>
      <c r="C907">
        <f t="shared" si="50"/>
        <v>749.5</v>
      </c>
      <c r="D907">
        <f t="shared" si="51"/>
        <v>596.5</v>
      </c>
      <c r="J907" s="15"/>
      <c r="K907" s="2"/>
      <c r="M907" s="14"/>
      <c r="N907" s="2"/>
      <c r="W907" s="2">
        <v>2</v>
      </c>
    </row>
    <row r="908" spans="1:23" x14ac:dyDescent="0.25">
      <c r="A908" s="15">
        <v>27</v>
      </c>
      <c r="B908" s="2">
        <v>3.75</v>
      </c>
      <c r="C908">
        <f t="shared" si="50"/>
        <v>749.5</v>
      </c>
      <c r="D908">
        <f t="shared" si="51"/>
        <v>584</v>
      </c>
      <c r="J908" s="15"/>
      <c r="K908" s="2"/>
      <c r="M908" s="14"/>
      <c r="N908" s="2"/>
      <c r="W908" s="2">
        <v>2.25</v>
      </c>
    </row>
    <row r="909" spans="1:23" x14ac:dyDescent="0.25">
      <c r="A909" s="15">
        <v>27</v>
      </c>
      <c r="B909" s="2">
        <v>1.4</v>
      </c>
      <c r="C909">
        <f t="shared" si="50"/>
        <v>749.5</v>
      </c>
      <c r="D909">
        <f t="shared" si="51"/>
        <v>1128</v>
      </c>
      <c r="J909" s="15"/>
      <c r="K909" s="2"/>
      <c r="M909" s="14"/>
      <c r="N909" s="2"/>
      <c r="W909" s="2">
        <v>0.25</v>
      </c>
    </row>
    <row r="910" spans="1:23" x14ac:dyDescent="0.25">
      <c r="A910" s="15">
        <v>27</v>
      </c>
      <c r="B910" s="2">
        <v>1.4</v>
      </c>
      <c r="C910">
        <f t="shared" si="50"/>
        <v>749.5</v>
      </c>
      <c r="D910">
        <f t="shared" si="51"/>
        <v>1128</v>
      </c>
      <c r="J910" s="15"/>
      <c r="K910" s="2"/>
      <c r="M910" s="14"/>
      <c r="N910" s="2"/>
      <c r="W910" s="2">
        <v>2.25</v>
      </c>
    </row>
    <row r="911" spans="1:23" x14ac:dyDescent="0.25">
      <c r="A911" s="15">
        <v>27</v>
      </c>
      <c r="B911" s="2">
        <v>1.5</v>
      </c>
      <c r="C911">
        <f t="shared" si="50"/>
        <v>749.5</v>
      </c>
      <c r="D911">
        <f t="shared" si="51"/>
        <v>1076.5</v>
      </c>
      <c r="J911" s="15"/>
      <c r="K911" s="2"/>
      <c r="M911" s="14"/>
      <c r="N911" s="2"/>
      <c r="W911" s="2">
        <v>1.75</v>
      </c>
    </row>
    <row r="912" spans="1:23" x14ac:dyDescent="0.25">
      <c r="A912" s="15">
        <v>27</v>
      </c>
      <c r="B912" s="2">
        <v>1.5</v>
      </c>
      <c r="C912">
        <f t="shared" si="50"/>
        <v>749.5</v>
      </c>
      <c r="D912">
        <f t="shared" si="51"/>
        <v>1076.5</v>
      </c>
      <c r="J912" s="15"/>
      <c r="K912" s="2"/>
      <c r="M912" s="14"/>
      <c r="N912" s="2"/>
      <c r="W912" s="2">
        <v>3.75</v>
      </c>
    </row>
    <row r="913" spans="1:23" x14ac:dyDescent="0.25">
      <c r="A913" s="15">
        <v>27</v>
      </c>
      <c r="B913" s="2">
        <v>1</v>
      </c>
      <c r="C913">
        <f t="shared" si="50"/>
        <v>749.5</v>
      </c>
      <c r="D913">
        <f t="shared" si="51"/>
        <v>1261.5</v>
      </c>
      <c r="J913" s="15"/>
      <c r="K913" s="2"/>
      <c r="M913" s="14"/>
      <c r="N913" s="2"/>
      <c r="W913" s="2">
        <v>1.5</v>
      </c>
    </row>
    <row r="914" spans="1:23" x14ac:dyDescent="0.25">
      <c r="A914" s="15">
        <v>27</v>
      </c>
      <c r="B914" s="2">
        <v>1.25</v>
      </c>
      <c r="C914">
        <f t="shared" si="50"/>
        <v>749.5</v>
      </c>
      <c r="D914">
        <f t="shared" si="51"/>
        <v>1141.5</v>
      </c>
      <c r="J914" s="15"/>
      <c r="K914" s="2"/>
      <c r="M914" s="14"/>
      <c r="N914" s="2"/>
      <c r="W914" s="2">
        <v>1.5</v>
      </c>
    </row>
    <row r="915" spans="1:23" x14ac:dyDescent="0.25">
      <c r="A915" s="15">
        <v>27</v>
      </c>
      <c r="B915" s="2">
        <v>1.75</v>
      </c>
      <c r="C915">
        <f t="shared" si="50"/>
        <v>749.5</v>
      </c>
      <c r="D915">
        <f t="shared" si="51"/>
        <v>1009.5</v>
      </c>
      <c r="J915" s="15"/>
      <c r="K915" s="2"/>
      <c r="M915" s="14"/>
      <c r="N915" s="2"/>
      <c r="W915" s="2">
        <v>1.5</v>
      </c>
    </row>
    <row r="916" spans="1:23" x14ac:dyDescent="0.25">
      <c r="A916" s="15">
        <v>27</v>
      </c>
      <c r="B916" s="2">
        <v>1</v>
      </c>
      <c r="C916">
        <f t="shared" si="50"/>
        <v>749.5</v>
      </c>
      <c r="D916">
        <f t="shared" si="51"/>
        <v>1261.5</v>
      </c>
      <c r="J916" s="15"/>
      <c r="K916" s="2"/>
      <c r="M916" s="14"/>
      <c r="N916" s="2"/>
      <c r="W916" s="2">
        <v>2.5</v>
      </c>
    </row>
    <row r="917" spans="1:23" x14ac:dyDescent="0.25">
      <c r="A917" s="15">
        <v>27</v>
      </c>
      <c r="B917" s="2">
        <v>1</v>
      </c>
      <c r="C917">
        <f t="shared" si="50"/>
        <v>749.5</v>
      </c>
      <c r="D917">
        <f t="shared" si="51"/>
        <v>1261.5</v>
      </c>
      <c r="J917" s="15"/>
      <c r="K917" s="2"/>
      <c r="M917" s="14"/>
      <c r="N917" s="2"/>
      <c r="W917" s="2">
        <v>3</v>
      </c>
    </row>
    <row r="918" spans="1:23" x14ac:dyDescent="0.25">
      <c r="A918" s="15">
        <v>27</v>
      </c>
      <c r="B918" s="2">
        <v>1</v>
      </c>
      <c r="C918">
        <f t="shared" si="50"/>
        <v>749.5</v>
      </c>
      <c r="D918">
        <f t="shared" si="51"/>
        <v>1261.5</v>
      </c>
      <c r="J918" s="15"/>
      <c r="K918" s="2"/>
      <c r="M918" s="14"/>
      <c r="N918" s="2"/>
      <c r="W918" s="2">
        <v>0.75</v>
      </c>
    </row>
    <row r="919" spans="1:23" x14ac:dyDescent="0.25">
      <c r="A919" s="15">
        <v>27</v>
      </c>
      <c r="B919" s="2">
        <v>1.5</v>
      </c>
      <c r="C919">
        <f t="shared" si="50"/>
        <v>749.5</v>
      </c>
      <c r="D919">
        <f t="shared" si="51"/>
        <v>1076.5</v>
      </c>
      <c r="J919" s="15"/>
      <c r="K919" s="2"/>
      <c r="M919" s="14"/>
      <c r="N919" s="2"/>
    </row>
    <row r="920" spans="1:23" x14ac:dyDescent="0.25">
      <c r="A920" s="15">
        <v>27</v>
      </c>
      <c r="B920" s="2">
        <v>1</v>
      </c>
      <c r="C920">
        <f t="shared" si="50"/>
        <v>749.5</v>
      </c>
      <c r="D920">
        <f t="shared" si="51"/>
        <v>1261.5</v>
      </c>
      <c r="J920" s="15"/>
      <c r="K920" s="2"/>
      <c r="M920" s="14"/>
      <c r="N920" s="2"/>
    </row>
    <row r="921" spans="1:23" x14ac:dyDescent="0.25">
      <c r="A921" s="15">
        <v>27</v>
      </c>
      <c r="B921" s="2">
        <v>2</v>
      </c>
      <c r="C921">
        <f t="shared" si="50"/>
        <v>749.5</v>
      </c>
      <c r="D921">
        <f t="shared" si="51"/>
        <v>904.5</v>
      </c>
      <c r="J921" s="15"/>
      <c r="K921" s="2"/>
      <c r="M921" s="14"/>
      <c r="N921" s="2"/>
    </row>
    <row r="922" spans="1:23" x14ac:dyDescent="0.25">
      <c r="A922" s="15">
        <v>27</v>
      </c>
      <c r="B922" s="2">
        <v>4</v>
      </c>
      <c r="C922">
        <f t="shared" si="50"/>
        <v>749.5</v>
      </c>
      <c r="D922">
        <f t="shared" si="51"/>
        <v>544.5</v>
      </c>
      <c r="J922" s="15"/>
      <c r="K922" s="2"/>
      <c r="M922" s="14"/>
      <c r="N922" s="2"/>
    </row>
    <row r="923" spans="1:23" x14ac:dyDescent="0.25">
      <c r="A923" s="15">
        <v>27</v>
      </c>
      <c r="B923" s="2">
        <v>6</v>
      </c>
      <c r="C923">
        <f t="shared" si="50"/>
        <v>749.5</v>
      </c>
      <c r="D923">
        <f t="shared" si="51"/>
        <v>384.5</v>
      </c>
      <c r="J923" s="15"/>
      <c r="K923" s="2"/>
      <c r="M923" s="14"/>
      <c r="N923" s="2"/>
    </row>
    <row r="924" spans="1:23" x14ac:dyDescent="0.25">
      <c r="A924" s="15">
        <v>27</v>
      </c>
      <c r="B924" s="2">
        <v>5</v>
      </c>
      <c r="C924">
        <f t="shared" si="50"/>
        <v>749.5</v>
      </c>
      <c r="D924">
        <f t="shared" si="51"/>
        <v>450</v>
      </c>
      <c r="J924" s="15"/>
      <c r="K924" s="2"/>
      <c r="M924" s="14"/>
      <c r="N924" s="2"/>
    </row>
    <row r="925" spans="1:23" x14ac:dyDescent="0.25">
      <c r="A925" s="15">
        <v>27</v>
      </c>
      <c r="B925" s="2">
        <v>6</v>
      </c>
      <c r="C925">
        <f t="shared" si="50"/>
        <v>749.5</v>
      </c>
      <c r="D925">
        <f t="shared" si="51"/>
        <v>384.5</v>
      </c>
      <c r="J925" s="15"/>
      <c r="K925" s="2"/>
      <c r="M925" s="14"/>
      <c r="N925" s="2"/>
    </row>
    <row r="926" spans="1:23" x14ac:dyDescent="0.25">
      <c r="A926" s="15">
        <v>27</v>
      </c>
      <c r="B926" s="2">
        <v>3</v>
      </c>
      <c r="C926">
        <f t="shared" si="50"/>
        <v>749.5</v>
      </c>
      <c r="D926">
        <f t="shared" si="51"/>
        <v>671.5</v>
      </c>
      <c r="J926" s="15"/>
      <c r="K926" s="2"/>
      <c r="M926" s="14"/>
      <c r="N926" s="2"/>
    </row>
    <row r="927" spans="1:23" x14ac:dyDescent="0.25">
      <c r="A927" s="15">
        <v>27</v>
      </c>
      <c r="B927" s="2">
        <v>6</v>
      </c>
      <c r="C927">
        <f t="shared" si="50"/>
        <v>749.5</v>
      </c>
      <c r="D927">
        <f t="shared" si="51"/>
        <v>384.5</v>
      </c>
      <c r="J927" s="15"/>
      <c r="K927" s="2"/>
      <c r="M927" s="14"/>
      <c r="N927" s="2"/>
    </row>
    <row r="928" spans="1:23" x14ac:dyDescent="0.25">
      <c r="A928" s="15">
        <v>27</v>
      </c>
      <c r="B928" s="2">
        <v>3</v>
      </c>
      <c r="C928">
        <f t="shared" si="50"/>
        <v>749.5</v>
      </c>
      <c r="D928">
        <f t="shared" si="51"/>
        <v>671.5</v>
      </c>
      <c r="J928" s="15"/>
      <c r="K928" s="2"/>
      <c r="M928" s="14"/>
      <c r="N928" s="2"/>
    </row>
    <row r="929" spans="1:14" x14ac:dyDescent="0.25">
      <c r="A929" s="15">
        <v>27</v>
      </c>
      <c r="B929" s="2">
        <v>6</v>
      </c>
      <c r="C929">
        <f t="shared" si="50"/>
        <v>749.5</v>
      </c>
      <c r="D929">
        <f t="shared" si="51"/>
        <v>384.5</v>
      </c>
      <c r="J929" s="15"/>
      <c r="K929" s="2"/>
      <c r="M929" s="14"/>
      <c r="N929" s="2"/>
    </row>
    <row r="930" spans="1:14" x14ac:dyDescent="0.25">
      <c r="A930" s="15">
        <v>27</v>
      </c>
      <c r="B930" s="2">
        <v>2</v>
      </c>
      <c r="C930">
        <f t="shared" si="50"/>
        <v>749.5</v>
      </c>
      <c r="D930">
        <f t="shared" si="51"/>
        <v>904.5</v>
      </c>
      <c r="J930" s="15"/>
      <c r="K930" s="2"/>
      <c r="M930" s="14"/>
      <c r="N930" s="2"/>
    </row>
    <row r="931" spans="1:14" x14ac:dyDescent="0.25">
      <c r="A931" s="15">
        <v>27</v>
      </c>
      <c r="B931" s="2">
        <v>7</v>
      </c>
      <c r="C931">
        <f t="shared" si="50"/>
        <v>749.5</v>
      </c>
      <c r="D931">
        <f t="shared" si="51"/>
        <v>354.5</v>
      </c>
      <c r="J931" s="15"/>
      <c r="K931" s="2"/>
      <c r="M931" s="14"/>
      <c r="N931" s="2"/>
    </row>
    <row r="932" spans="1:14" x14ac:dyDescent="0.25">
      <c r="A932" s="15">
        <v>27</v>
      </c>
      <c r="B932" s="2">
        <v>3</v>
      </c>
      <c r="C932">
        <f t="shared" si="50"/>
        <v>749.5</v>
      </c>
      <c r="D932">
        <f t="shared" si="51"/>
        <v>671.5</v>
      </c>
      <c r="J932" s="15"/>
      <c r="K932" s="2"/>
      <c r="M932" s="14"/>
      <c r="N932" s="2"/>
    </row>
    <row r="933" spans="1:14" x14ac:dyDescent="0.25">
      <c r="A933" s="15">
        <v>27</v>
      </c>
      <c r="B933" s="2">
        <v>3</v>
      </c>
      <c r="C933">
        <f t="shared" si="50"/>
        <v>749.5</v>
      </c>
      <c r="D933">
        <f t="shared" si="51"/>
        <v>671.5</v>
      </c>
      <c r="J933" s="15"/>
      <c r="K933" s="2"/>
      <c r="M933" s="14"/>
      <c r="N933" s="2"/>
    </row>
    <row r="934" spans="1:14" x14ac:dyDescent="0.25">
      <c r="A934" s="15">
        <v>27</v>
      </c>
      <c r="B934" s="2">
        <v>1</v>
      </c>
      <c r="C934">
        <f t="shared" si="50"/>
        <v>749.5</v>
      </c>
      <c r="D934">
        <f t="shared" si="51"/>
        <v>1261.5</v>
      </c>
      <c r="J934" s="15"/>
      <c r="K934" s="2"/>
      <c r="M934" s="14"/>
      <c r="N934" s="2"/>
    </row>
    <row r="935" spans="1:14" x14ac:dyDescent="0.25">
      <c r="A935" s="15">
        <v>27</v>
      </c>
      <c r="B935" s="2">
        <v>15</v>
      </c>
      <c r="C935">
        <f t="shared" si="50"/>
        <v>749.5</v>
      </c>
      <c r="D935">
        <f t="shared" si="51"/>
        <v>127.5</v>
      </c>
      <c r="J935" s="15"/>
      <c r="K935" s="2"/>
      <c r="M935" s="14"/>
      <c r="N935" s="2"/>
    </row>
    <row r="936" spans="1:14" x14ac:dyDescent="0.25">
      <c r="A936" s="15">
        <v>27</v>
      </c>
      <c r="B936" s="2">
        <v>2</v>
      </c>
      <c r="C936">
        <f t="shared" si="50"/>
        <v>749.5</v>
      </c>
      <c r="D936">
        <f t="shared" si="51"/>
        <v>904.5</v>
      </c>
      <c r="J936" s="15"/>
      <c r="K936" s="2"/>
      <c r="M936" s="14"/>
      <c r="N936" s="2"/>
    </row>
    <row r="937" spans="1:14" x14ac:dyDescent="0.25">
      <c r="A937" s="15">
        <v>27</v>
      </c>
      <c r="B937" s="2">
        <v>5.5</v>
      </c>
      <c r="C937">
        <f t="shared" si="50"/>
        <v>749.5</v>
      </c>
      <c r="D937">
        <f t="shared" si="51"/>
        <v>403</v>
      </c>
      <c r="J937" s="15"/>
      <c r="K937" s="2"/>
      <c r="M937" s="14"/>
      <c r="N937" s="2"/>
    </row>
    <row r="938" spans="1:14" x14ac:dyDescent="0.25">
      <c r="A938" s="15">
        <v>27</v>
      </c>
      <c r="B938" s="2">
        <v>4.5</v>
      </c>
      <c r="C938">
        <f t="shared" si="50"/>
        <v>749.5</v>
      </c>
      <c r="D938">
        <f t="shared" si="51"/>
        <v>499.5</v>
      </c>
      <c r="J938" s="15"/>
      <c r="K938" s="2"/>
      <c r="M938" s="14"/>
      <c r="N938" s="2"/>
    </row>
    <row r="939" spans="1:14" x14ac:dyDescent="0.25">
      <c r="A939" s="15">
        <v>27</v>
      </c>
      <c r="B939" s="2">
        <v>3</v>
      </c>
      <c r="C939">
        <f t="shared" si="50"/>
        <v>749.5</v>
      </c>
      <c r="D939">
        <f t="shared" si="51"/>
        <v>671.5</v>
      </c>
      <c r="J939" s="15"/>
      <c r="K939" s="2"/>
      <c r="M939" s="14"/>
      <c r="N939" s="2"/>
    </row>
    <row r="940" spans="1:14" x14ac:dyDescent="0.25">
      <c r="A940" s="15">
        <v>27</v>
      </c>
      <c r="B940" s="2">
        <v>2</v>
      </c>
      <c r="C940">
        <f t="shared" si="50"/>
        <v>749.5</v>
      </c>
      <c r="D940">
        <f t="shared" si="51"/>
        <v>904.5</v>
      </c>
      <c r="J940" s="15"/>
      <c r="K940" s="2"/>
      <c r="M940" s="14"/>
      <c r="N940" s="2"/>
    </row>
    <row r="941" spans="1:14" x14ac:dyDescent="0.25">
      <c r="A941" s="15">
        <v>27</v>
      </c>
      <c r="B941" s="2">
        <v>2</v>
      </c>
      <c r="C941">
        <f t="shared" si="50"/>
        <v>749.5</v>
      </c>
      <c r="D941">
        <f t="shared" si="51"/>
        <v>904.5</v>
      </c>
      <c r="J941" s="15"/>
      <c r="K941" s="2"/>
      <c r="M941" s="14"/>
      <c r="N941" s="2"/>
    </row>
    <row r="942" spans="1:14" x14ac:dyDescent="0.25">
      <c r="A942" s="15">
        <v>27</v>
      </c>
      <c r="B942" s="2">
        <v>2</v>
      </c>
      <c r="C942">
        <f t="shared" si="50"/>
        <v>749.5</v>
      </c>
      <c r="D942">
        <f t="shared" si="51"/>
        <v>904.5</v>
      </c>
      <c r="J942" s="15"/>
      <c r="K942" s="2"/>
      <c r="M942" s="14"/>
      <c r="N942" s="2"/>
    </row>
    <row r="943" spans="1:14" x14ac:dyDescent="0.25">
      <c r="A943" s="15">
        <v>27</v>
      </c>
      <c r="B943" s="2">
        <v>1</v>
      </c>
      <c r="C943">
        <f t="shared" si="50"/>
        <v>749.5</v>
      </c>
      <c r="D943">
        <f t="shared" si="51"/>
        <v>1261.5</v>
      </c>
      <c r="J943" s="15"/>
      <c r="K943" s="2"/>
      <c r="M943" s="14"/>
      <c r="N943" s="2"/>
    </row>
    <row r="944" spans="1:14" x14ac:dyDescent="0.25">
      <c r="A944" s="15">
        <v>27</v>
      </c>
      <c r="B944" s="2">
        <v>1</v>
      </c>
      <c r="C944">
        <f t="shared" si="50"/>
        <v>749.5</v>
      </c>
      <c r="D944">
        <f t="shared" si="51"/>
        <v>1261.5</v>
      </c>
      <c r="J944" s="15"/>
      <c r="K944" s="2"/>
      <c r="M944" s="14"/>
      <c r="N944" s="2"/>
    </row>
    <row r="945" spans="1:14" x14ac:dyDescent="0.25">
      <c r="A945" s="15">
        <v>27</v>
      </c>
      <c r="B945" s="2">
        <v>1</v>
      </c>
      <c r="C945">
        <f t="shared" si="50"/>
        <v>749.5</v>
      </c>
      <c r="D945">
        <f t="shared" si="51"/>
        <v>1261.5</v>
      </c>
      <c r="J945" s="15"/>
      <c r="K945" s="2"/>
      <c r="M945" s="14"/>
      <c r="N945" s="2"/>
    </row>
    <row r="946" spans="1:14" x14ac:dyDescent="0.25">
      <c r="A946" s="15">
        <v>27</v>
      </c>
      <c r="B946" s="2">
        <v>1.5</v>
      </c>
      <c r="C946">
        <f t="shared" si="50"/>
        <v>749.5</v>
      </c>
      <c r="D946">
        <f t="shared" si="51"/>
        <v>1076.5</v>
      </c>
      <c r="J946" s="15"/>
      <c r="K946" s="2"/>
      <c r="M946" s="14"/>
      <c r="N946" s="2"/>
    </row>
    <row r="947" spans="1:14" x14ac:dyDescent="0.25">
      <c r="A947" s="14">
        <v>30</v>
      </c>
      <c r="B947" s="2">
        <v>1</v>
      </c>
      <c r="C947">
        <f t="shared" si="50"/>
        <v>709.5</v>
      </c>
      <c r="D947">
        <f t="shared" si="51"/>
        <v>1261.5</v>
      </c>
      <c r="J947" s="14"/>
      <c r="K947" s="2"/>
      <c r="M947" s="14"/>
      <c r="N947" s="2"/>
    </row>
    <row r="948" spans="1:14" x14ac:dyDescent="0.25">
      <c r="A948" s="14">
        <v>30</v>
      </c>
      <c r="B948" s="2">
        <v>3</v>
      </c>
      <c r="C948">
        <f t="shared" si="50"/>
        <v>709.5</v>
      </c>
      <c r="D948">
        <f t="shared" si="51"/>
        <v>671.5</v>
      </c>
      <c r="J948" s="14"/>
      <c r="K948" s="2"/>
      <c r="M948" s="14"/>
      <c r="N948" s="2"/>
    </row>
    <row r="949" spans="1:14" x14ac:dyDescent="0.25">
      <c r="A949" s="14">
        <v>30</v>
      </c>
      <c r="B949" s="2">
        <v>5</v>
      </c>
      <c r="C949">
        <f t="shared" si="50"/>
        <v>709.5</v>
      </c>
      <c r="D949">
        <f t="shared" si="51"/>
        <v>450</v>
      </c>
      <c r="J949" s="14"/>
      <c r="K949" s="2"/>
      <c r="M949" s="14"/>
      <c r="N949" s="2"/>
    </row>
    <row r="950" spans="1:14" x14ac:dyDescent="0.25">
      <c r="A950" s="14">
        <v>30</v>
      </c>
      <c r="B950" s="2">
        <v>5</v>
      </c>
      <c r="C950">
        <f t="shared" si="50"/>
        <v>709.5</v>
      </c>
      <c r="D950">
        <f t="shared" si="51"/>
        <v>450</v>
      </c>
      <c r="J950" s="14"/>
      <c r="K950" s="2"/>
      <c r="M950" s="14"/>
      <c r="N950" s="2"/>
    </row>
    <row r="951" spans="1:14" x14ac:dyDescent="0.25">
      <c r="A951" s="14">
        <v>30</v>
      </c>
      <c r="B951" s="2">
        <v>4</v>
      </c>
      <c r="C951">
        <f t="shared" si="50"/>
        <v>709.5</v>
      </c>
      <c r="D951">
        <f t="shared" si="51"/>
        <v>544.5</v>
      </c>
      <c r="J951" s="14"/>
      <c r="K951" s="2"/>
      <c r="M951" s="14"/>
      <c r="N951" s="2"/>
    </row>
    <row r="952" spans="1:14" x14ac:dyDescent="0.25">
      <c r="A952" s="14">
        <v>30</v>
      </c>
      <c r="B952" s="2">
        <v>3</v>
      </c>
      <c r="C952">
        <f t="shared" si="50"/>
        <v>709.5</v>
      </c>
      <c r="D952">
        <f t="shared" si="51"/>
        <v>671.5</v>
      </c>
      <c r="J952" s="14"/>
      <c r="K952" s="2"/>
      <c r="M952" s="14"/>
      <c r="N952" s="2"/>
    </row>
    <row r="953" spans="1:14" x14ac:dyDescent="0.25">
      <c r="A953" s="14">
        <v>30</v>
      </c>
      <c r="B953" s="2">
        <v>5</v>
      </c>
      <c r="C953">
        <f t="shared" si="50"/>
        <v>709.5</v>
      </c>
      <c r="D953">
        <f t="shared" si="51"/>
        <v>450</v>
      </c>
      <c r="J953" s="14"/>
      <c r="K953" s="2"/>
      <c r="M953" s="14"/>
      <c r="N953" s="2"/>
    </row>
    <row r="954" spans="1:14" x14ac:dyDescent="0.25">
      <c r="A954" s="14">
        <v>30</v>
      </c>
      <c r="B954" s="2">
        <v>5</v>
      </c>
      <c r="C954">
        <f t="shared" si="50"/>
        <v>709.5</v>
      </c>
      <c r="D954">
        <f t="shared" si="51"/>
        <v>450</v>
      </c>
      <c r="J954" s="14"/>
      <c r="K954" s="2"/>
      <c r="M954" s="14"/>
      <c r="N954" s="2"/>
    </row>
    <row r="955" spans="1:14" x14ac:dyDescent="0.25">
      <c r="A955" s="14">
        <v>30</v>
      </c>
      <c r="B955" s="2">
        <v>3</v>
      </c>
      <c r="C955">
        <f t="shared" si="50"/>
        <v>709.5</v>
      </c>
      <c r="D955">
        <f t="shared" si="51"/>
        <v>671.5</v>
      </c>
      <c r="J955" s="14"/>
      <c r="K955" s="2"/>
      <c r="M955" s="14"/>
      <c r="N955" s="2"/>
    </row>
    <row r="956" spans="1:14" x14ac:dyDescent="0.25">
      <c r="A956" s="14">
        <v>30</v>
      </c>
      <c r="B956" s="2">
        <v>3</v>
      </c>
      <c r="C956">
        <f t="shared" si="50"/>
        <v>709.5</v>
      </c>
      <c r="D956">
        <f t="shared" si="51"/>
        <v>671.5</v>
      </c>
      <c r="J956" s="14"/>
      <c r="K956" s="2"/>
      <c r="M956" s="14"/>
      <c r="N956" s="2"/>
    </row>
    <row r="957" spans="1:14" x14ac:dyDescent="0.25">
      <c r="A957" s="14">
        <v>30</v>
      </c>
      <c r="B957" s="2">
        <v>4</v>
      </c>
      <c r="C957">
        <f t="shared" si="50"/>
        <v>709.5</v>
      </c>
      <c r="D957">
        <f t="shared" si="51"/>
        <v>544.5</v>
      </c>
      <c r="J957" s="14"/>
      <c r="K957" s="2"/>
      <c r="M957" s="14"/>
      <c r="N957" s="2"/>
    </row>
    <row r="958" spans="1:14" x14ac:dyDescent="0.25">
      <c r="A958" s="14">
        <v>30</v>
      </c>
      <c r="B958" s="2">
        <v>4</v>
      </c>
      <c r="C958">
        <f t="shared" si="50"/>
        <v>709.5</v>
      </c>
      <c r="D958">
        <f t="shared" si="51"/>
        <v>544.5</v>
      </c>
      <c r="J958" s="14"/>
      <c r="K958" s="2"/>
      <c r="M958" s="14"/>
      <c r="N958" s="2"/>
    </row>
    <row r="959" spans="1:14" x14ac:dyDescent="0.25">
      <c r="A959" s="14">
        <v>30</v>
      </c>
      <c r="B959" s="2">
        <v>4</v>
      </c>
      <c r="C959">
        <f t="shared" si="50"/>
        <v>709.5</v>
      </c>
      <c r="D959">
        <f t="shared" si="51"/>
        <v>544.5</v>
      </c>
      <c r="J959" s="14"/>
      <c r="K959" s="2"/>
      <c r="M959" s="14"/>
      <c r="N959" s="2"/>
    </row>
    <row r="960" spans="1:14" x14ac:dyDescent="0.25">
      <c r="A960" s="14">
        <v>30</v>
      </c>
      <c r="B960" s="2">
        <v>3</v>
      </c>
      <c r="C960">
        <f t="shared" si="50"/>
        <v>709.5</v>
      </c>
      <c r="D960">
        <f t="shared" si="51"/>
        <v>671.5</v>
      </c>
      <c r="J960" s="14"/>
      <c r="K960" s="2"/>
      <c r="M960" s="14"/>
      <c r="N960" s="2"/>
    </row>
    <row r="961" spans="1:14" x14ac:dyDescent="0.25">
      <c r="A961" s="14">
        <v>30</v>
      </c>
      <c r="B961" s="2">
        <v>3</v>
      </c>
      <c r="C961">
        <f t="shared" si="50"/>
        <v>709.5</v>
      </c>
      <c r="D961">
        <f t="shared" si="51"/>
        <v>671.5</v>
      </c>
      <c r="J961" s="14"/>
      <c r="K961" s="2"/>
      <c r="M961" s="14"/>
      <c r="N961" s="2"/>
    </row>
    <row r="962" spans="1:14" x14ac:dyDescent="0.25">
      <c r="A962" s="14">
        <v>30</v>
      </c>
      <c r="B962" s="2">
        <v>3</v>
      </c>
      <c r="C962">
        <f t="shared" si="50"/>
        <v>709.5</v>
      </c>
      <c r="D962">
        <f t="shared" si="51"/>
        <v>671.5</v>
      </c>
      <c r="J962" s="14"/>
      <c r="K962" s="2"/>
      <c r="M962" s="14"/>
      <c r="N962" s="2"/>
    </row>
    <row r="963" spans="1:14" x14ac:dyDescent="0.25">
      <c r="A963" s="14">
        <v>30</v>
      </c>
      <c r="B963" s="2">
        <v>3</v>
      </c>
      <c r="C963">
        <f t="shared" ref="C963:C1026" si="52">_xlfn.RANK.AVG(A963,$A$2:$A$1665,0)</f>
        <v>709.5</v>
      </c>
      <c r="D963">
        <f t="shared" ref="D963:D1026" si="53">_xlfn.RANK.AVG(B963,$B$2:$B$1665,0)</f>
        <v>671.5</v>
      </c>
      <c r="J963" s="14"/>
      <c r="K963" s="2"/>
      <c r="M963" s="14"/>
      <c r="N963" s="2"/>
    </row>
    <row r="964" spans="1:14" x14ac:dyDescent="0.25">
      <c r="A964" s="14">
        <v>30</v>
      </c>
      <c r="B964" s="2">
        <v>12</v>
      </c>
      <c r="C964">
        <f t="shared" si="52"/>
        <v>709.5</v>
      </c>
      <c r="D964">
        <f t="shared" si="53"/>
        <v>192</v>
      </c>
      <c r="J964" s="14"/>
      <c r="K964" s="2"/>
      <c r="M964" s="14"/>
      <c r="N964" s="2"/>
    </row>
    <row r="965" spans="1:14" x14ac:dyDescent="0.25">
      <c r="A965" s="14">
        <v>30</v>
      </c>
      <c r="B965" s="2">
        <v>3</v>
      </c>
      <c r="C965">
        <f t="shared" si="52"/>
        <v>709.5</v>
      </c>
      <c r="D965">
        <f t="shared" si="53"/>
        <v>671.5</v>
      </c>
      <c r="J965" s="14"/>
      <c r="K965" s="2"/>
      <c r="M965" s="14"/>
      <c r="N965" s="2"/>
    </row>
    <row r="966" spans="1:14" x14ac:dyDescent="0.25">
      <c r="A966" s="14">
        <v>30</v>
      </c>
      <c r="B966" s="2">
        <v>3</v>
      </c>
      <c r="C966">
        <f t="shared" si="52"/>
        <v>709.5</v>
      </c>
      <c r="D966">
        <f t="shared" si="53"/>
        <v>671.5</v>
      </c>
      <c r="J966" s="14"/>
      <c r="K966" s="2"/>
      <c r="M966" s="14"/>
      <c r="N966" s="2"/>
    </row>
    <row r="967" spans="1:14" x14ac:dyDescent="0.25">
      <c r="A967" s="14">
        <v>31</v>
      </c>
      <c r="B967" s="2">
        <v>0.4</v>
      </c>
      <c r="C967">
        <f t="shared" si="52"/>
        <v>696.5</v>
      </c>
      <c r="D967">
        <f t="shared" si="53"/>
        <v>1551.5</v>
      </c>
      <c r="J967" s="14"/>
      <c r="K967" s="2"/>
      <c r="M967" s="14"/>
      <c r="N967" s="2"/>
    </row>
    <row r="968" spans="1:14" x14ac:dyDescent="0.25">
      <c r="A968" s="14">
        <v>31</v>
      </c>
      <c r="B968" s="2">
        <v>0.55000000000000004</v>
      </c>
      <c r="C968">
        <f t="shared" si="52"/>
        <v>696.5</v>
      </c>
      <c r="D968">
        <f t="shared" si="53"/>
        <v>1451.5</v>
      </c>
      <c r="J968" s="14"/>
      <c r="K968" s="2"/>
      <c r="M968" s="14"/>
      <c r="N968" s="2"/>
    </row>
    <row r="969" spans="1:14" x14ac:dyDescent="0.25">
      <c r="A969" s="14">
        <v>31</v>
      </c>
      <c r="B969" s="2">
        <v>0.4</v>
      </c>
      <c r="C969">
        <f t="shared" si="52"/>
        <v>696.5</v>
      </c>
      <c r="D969">
        <f t="shared" si="53"/>
        <v>1551.5</v>
      </c>
      <c r="J969" s="14"/>
      <c r="K969" s="2"/>
      <c r="M969" s="14"/>
      <c r="N969" s="2"/>
    </row>
    <row r="970" spans="1:14" x14ac:dyDescent="0.25">
      <c r="A970" s="14">
        <v>31</v>
      </c>
      <c r="B970" s="2">
        <v>0.25</v>
      </c>
      <c r="C970">
        <f t="shared" si="52"/>
        <v>696.5</v>
      </c>
      <c r="D970">
        <f t="shared" si="53"/>
        <v>1615</v>
      </c>
      <c r="J970" s="14"/>
      <c r="K970" s="2"/>
      <c r="M970" s="14"/>
      <c r="N970" s="2"/>
    </row>
    <row r="971" spans="1:14" x14ac:dyDescent="0.25">
      <c r="A971" s="14">
        <v>31</v>
      </c>
      <c r="B971" s="2">
        <v>0.2</v>
      </c>
      <c r="C971">
        <f t="shared" si="52"/>
        <v>696.5</v>
      </c>
      <c r="D971">
        <f t="shared" si="53"/>
        <v>1645.5</v>
      </c>
      <c r="J971" s="14"/>
      <c r="K971" s="2"/>
      <c r="M971" s="14"/>
      <c r="N971" s="2"/>
    </row>
    <row r="972" spans="1:14" x14ac:dyDescent="0.25">
      <c r="A972" s="14">
        <v>31</v>
      </c>
      <c r="B972" s="2">
        <v>0.25</v>
      </c>
      <c r="C972">
        <f t="shared" si="52"/>
        <v>696.5</v>
      </c>
      <c r="D972">
        <f t="shared" si="53"/>
        <v>1615</v>
      </c>
      <c r="J972" s="14"/>
      <c r="K972" s="2"/>
      <c r="M972" s="14"/>
      <c r="N972" s="2"/>
    </row>
    <row r="973" spans="1:14" x14ac:dyDescent="0.25">
      <c r="A973" s="14">
        <v>41.6</v>
      </c>
      <c r="B973" s="2">
        <v>20</v>
      </c>
      <c r="C973">
        <f t="shared" si="52"/>
        <v>688.5</v>
      </c>
      <c r="D973">
        <f t="shared" si="53"/>
        <v>79.5</v>
      </c>
      <c r="J973" s="14"/>
      <c r="K973" s="2"/>
      <c r="M973" s="14"/>
      <c r="N973" s="2"/>
    </row>
    <row r="974" spans="1:14" x14ac:dyDescent="0.25">
      <c r="A974" s="14">
        <v>41.6</v>
      </c>
      <c r="B974" s="2">
        <v>18</v>
      </c>
      <c r="C974">
        <f t="shared" si="52"/>
        <v>688.5</v>
      </c>
      <c r="D974">
        <f t="shared" si="53"/>
        <v>97.5</v>
      </c>
      <c r="J974" s="14"/>
      <c r="K974" s="2"/>
      <c r="M974" s="14"/>
      <c r="N974" s="2"/>
    </row>
    <row r="975" spans="1:14" x14ac:dyDescent="0.25">
      <c r="A975" s="14">
        <v>41.6</v>
      </c>
      <c r="B975" s="2">
        <v>10</v>
      </c>
      <c r="C975">
        <f t="shared" si="52"/>
        <v>688.5</v>
      </c>
      <c r="D975">
        <f t="shared" si="53"/>
        <v>239.5</v>
      </c>
      <c r="J975" s="14"/>
      <c r="K975" s="2"/>
      <c r="M975" s="14"/>
      <c r="N975" s="2"/>
    </row>
    <row r="976" spans="1:14" x14ac:dyDescent="0.25">
      <c r="A976" s="14">
        <v>41.6</v>
      </c>
      <c r="B976" s="2">
        <v>12</v>
      </c>
      <c r="C976">
        <f t="shared" si="52"/>
        <v>688.5</v>
      </c>
      <c r="D976">
        <f t="shared" si="53"/>
        <v>192</v>
      </c>
      <c r="J976" s="14"/>
      <c r="K976" s="2"/>
      <c r="M976" s="14"/>
      <c r="N976" s="2"/>
    </row>
    <row r="977" spans="1:14" x14ac:dyDescent="0.25">
      <c r="A977" s="14">
        <v>41.6</v>
      </c>
      <c r="B977" s="2">
        <v>10</v>
      </c>
      <c r="C977">
        <f t="shared" si="52"/>
        <v>688.5</v>
      </c>
      <c r="D977">
        <f t="shared" si="53"/>
        <v>239.5</v>
      </c>
      <c r="J977" s="14"/>
      <c r="K977" s="2"/>
      <c r="M977" s="14"/>
      <c r="N977" s="2"/>
    </row>
    <row r="978" spans="1:14" x14ac:dyDescent="0.25">
      <c r="A978" s="14">
        <v>41.6</v>
      </c>
      <c r="B978" s="2">
        <v>15</v>
      </c>
      <c r="C978">
        <f t="shared" si="52"/>
        <v>688.5</v>
      </c>
      <c r="D978">
        <f t="shared" si="53"/>
        <v>127.5</v>
      </c>
      <c r="J978" s="14"/>
      <c r="K978" s="2"/>
      <c r="M978" s="14"/>
      <c r="N978" s="2"/>
    </row>
    <row r="979" spans="1:14" x14ac:dyDescent="0.25">
      <c r="A979" s="14">
        <v>41.6</v>
      </c>
      <c r="B979" s="2">
        <v>9</v>
      </c>
      <c r="C979">
        <f t="shared" si="52"/>
        <v>688.5</v>
      </c>
      <c r="D979">
        <f t="shared" si="53"/>
        <v>279</v>
      </c>
      <c r="J979" s="14"/>
      <c r="K979" s="2"/>
      <c r="M979" s="14"/>
      <c r="N979" s="2"/>
    </row>
    <row r="980" spans="1:14" x14ac:dyDescent="0.25">
      <c r="A980" s="14">
        <v>41.6</v>
      </c>
      <c r="B980" s="2">
        <v>12</v>
      </c>
      <c r="C980">
        <f t="shared" si="52"/>
        <v>688.5</v>
      </c>
      <c r="D980">
        <f t="shared" si="53"/>
        <v>192</v>
      </c>
      <c r="J980" s="14"/>
      <c r="K980" s="2"/>
      <c r="M980" s="14"/>
      <c r="N980" s="2"/>
    </row>
    <row r="981" spans="1:14" x14ac:dyDescent="0.25">
      <c r="A981" s="14">
        <v>41.6</v>
      </c>
      <c r="B981" s="2">
        <v>10</v>
      </c>
      <c r="C981">
        <f t="shared" si="52"/>
        <v>688.5</v>
      </c>
      <c r="D981">
        <f t="shared" si="53"/>
        <v>239.5</v>
      </c>
      <c r="J981" s="14"/>
      <c r="K981" s="2"/>
      <c r="M981" s="14"/>
      <c r="N981" s="2"/>
    </row>
    <row r="982" spans="1:14" x14ac:dyDescent="0.25">
      <c r="A982" s="14">
        <v>41.6</v>
      </c>
      <c r="B982" s="2">
        <v>4</v>
      </c>
      <c r="C982">
        <f t="shared" si="52"/>
        <v>688.5</v>
      </c>
      <c r="D982">
        <f t="shared" si="53"/>
        <v>544.5</v>
      </c>
      <c r="J982" s="14"/>
      <c r="K982" s="2"/>
      <c r="M982" s="14"/>
      <c r="N982" s="2"/>
    </row>
    <row r="983" spans="1:14" x14ac:dyDescent="0.25">
      <c r="A983" s="14">
        <v>45</v>
      </c>
      <c r="B983" s="2">
        <v>14</v>
      </c>
      <c r="C983">
        <f t="shared" si="52"/>
        <v>669</v>
      </c>
      <c r="D983">
        <f t="shared" si="53"/>
        <v>152</v>
      </c>
      <c r="J983" s="14"/>
      <c r="K983" s="2"/>
      <c r="M983" s="14"/>
      <c r="N983" s="2"/>
    </row>
    <row r="984" spans="1:14" x14ac:dyDescent="0.25">
      <c r="A984" s="14">
        <v>45</v>
      </c>
      <c r="B984" s="2">
        <v>3</v>
      </c>
      <c r="C984">
        <f t="shared" si="52"/>
        <v>669</v>
      </c>
      <c r="D984">
        <f t="shared" si="53"/>
        <v>671.5</v>
      </c>
      <c r="J984" s="14"/>
      <c r="K984" s="2"/>
      <c r="M984" s="14"/>
      <c r="N984" s="2"/>
    </row>
    <row r="985" spans="1:14" x14ac:dyDescent="0.25">
      <c r="A985" s="14">
        <v>45</v>
      </c>
      <c r="B985" s="2">
        <v>2</v>
      </c>
      <c r="C985">
        <f t="shared" si="52"/>
        <v>669</v>
      </c>
      <c r="D985">
        <f t="shared" si="53"/>
        <v>904.5</v>
      </c>
      <c r="J985" s="14"/>
      <c r="K985" s="2"/>
      <c r="M985" s="14"/>
      <c r="N985" s="2"/>
    </row>
    <row r="986" spans="1:14" x14ac:dyDescent="0.25">
      <c r="A986" s="14">
        <v>45</v>
      </c>
      <c r="B986" s="2">
        <v>2</v>
      </c>
      <c r="C986">
        <f t="shared" si="52"/>
        <v>669</v>
      </c>
      <c r="D986">
        <f t="shared" si="53"/>
        <v>904.5</v>
      </c>
      <c r="J986" s="14"/>
      <c r="K986" s="2"/>
      <c r="M986" s="14"/>
      <c r="N986" s="2"/>
    </row>
    <row r="987" spans="1:14" x14ac:dyDescent="0.25">
      <c r="A987" s="14">
        <v>45</v>
      </c>
      <c r="B987" s="2">
        <v>4</v>
      </c>
      <c r="C987">
        <f t="shared" si="52"/>
        <v>669</v>
      </c>
      <c r="D987">
        <f t="shared" si="53"/>
        <v>544.5</v>
      </c>
      <c r="J987" s="14"/>
      <c r="K987" s="2"/>
      <c r="M987" s="14"/>
      <c r="N987" s="2"/>
    </row>
    <row r="988" spans="1:14" x14ac:dyDescent="0.25">
      <c r="A988" s="14">
        <v>45</v>
      </c>
      <c r="B988" s="2">
        <v>2</v>
      </c>
      <c r="C988">
        <f t="shared" si="52"/>
        <v>669</v>
      </c>
      <c r="D988">
        <f t="shared" si="53"/>
        <v>904.5</v>
      </c>
      <c r="J988" s="14"/>
      <c r="K988" s="2"/>
      <c r="M988" s="14"/>
      <c r="N988" s="2"/>
    </row>
    <row r="989" spans="1:14" x14ac:dyDescent="0.25">
      <c r="A989" s="14">
        <v>45</v>
      </c>
      <c r="B989" s="2">
        <v>2</v>
      </c>
      <c r="C989">
        <f t="shared" si="52"/>
        <v>669</v>
      </c>
      <c r="D989">
        <f t="shared" si="53"/>
        <v>904.5</v>
      </c>
      <c r="J989" s="14"/>
      <c r="K989" s="2"/>
      <c r="M989" s="14"/>
      <c r="N989" s="2"/>
    </row>
    <row r="990" spans="1:14" x14ac:dyDescent="0.25">
      <c r="A990" s="14">
        <v>45</v>
      </c>
      <c r="B990" s="2">
        <v>2</v>
      </c>
      <c r="C990">
        <f t="shared" si="52"/>
        <v>669</v>
      </c>
      <c r="D990">
        <f t="shared" si="53"/>
        <v>904.5</v>
      </c>
      <c r="J990" s="14"/>
      <c r="K990" s="2"/>
      <c r="M990" s="14"/>
      <c r="N990" s="2"/>
    </row>
    <row r="991" spans="1:14" x14ac:dyDescent="0.25">
      <c r="A991" s="14">
        <v>45</v>
      </c>
      <c r="B991" s="2">
        <v>2</v>
      </c>
      <c r="C991">
        <f t="shared" si="52"/>
        <v>669</v>
      </c>
      <c r="D991">
        <f t="shared" si="53"/>
        <v>904.5</v>
      </c>
      <c r="J991" s="14"/>
      <c r="K991" s="2"/>
      <c r="M991" s="14"/>
      <c r="N991" s="2"/>
    </row>
    <row r="992" spans="1:14" x14ac:dyDescent="0.25">
      <c r="A992" s="14">
        <v>45</v>
      </c>
      <c r="B992" s="2">
        <v>2</v>
      </c>
      <c r="C992">
        <f t="shared" si="52"/>
        <v>669</v>
      </c>
      <c r="D992">
        <f t="shared" si="53"/>
        <v>904.5</v>
      </c>
      <c r="J992" s="14"/>
      <c r="K992" s="2"/>
      <c r="M992" s="14"/>
      <c r="N992" s="2"/>
    </row>
    <row r="993" spans="1:14" x14ac:dyDescent="0.25">
      <c r="A993" s="14">
        <v>45</v>
      </c>
      <c r="B993" s="2">
        <v>2</v>
      </c>
      <c r="C993">
        <f t="shared" si="52"/>
        <v>669</v>
      </c>
      <c r="D993">
        <f t="shared" si="53"/>
        <v>904.5</v>
      </c>
      <c r="J993" s="14"/>
      <c r="K993" s="2"/>
      <c r="M993" s="14"/>
      <c r="N993" s="2"/>
    </row>
    <row r="994" spans="1:14" x14ac:dyDescent="0.25">
      <c r="A994" s="14">
        <v>45</v>
      </c>
      <c r="B994" s="2">
        <v>1</v>
      </c>
      <c r="C994">
        <f t="shared" si="52"/>
        <v>669</v>
      </c>
      <c r="D994">
        <f t="shared" si="53"/>
        <v>1261.5</v>
      </c>
      <c r="J994" s="14"/>
      <c r="K994" s="2"/>
      <c r="M994" s="14"/>
      <c r="N994" s="2"/>
    </row>
    <row r="995" spans="1:14" x14ac:dyDescent="0.25">
      <c r="A995" s="14">
        <v>45</v>
      </c>
      <c r="B995" s="2">
        <v>0.5</v>
      </c>
      <c r="C995">
        <f t="shared" si="52"/>
        <v>669</v>
      </c>
      <c r="D995">
        <f t="shared" si="53"/>
        <v>1494</v>
      </c>
      <c r="J995" s="14"/>
      <c r="K995" s="2"/>
      <c r="M995" s="14"/>
      <c r="N995" s="2"/>
    </row>
    <row r="996" spans="1:14" x14ac:dyDescent="0.25">
      <c r="A996" s="14">
        <v>45</v>
      </c>
      <c r="B996" s="2">
        <v>0.5</v>
      </c>
      <c r="C996">
        <f t="shared" si="52"/>
        <v>669</v>
      </c>
      <c r="D996">
        <f t="shared" si="53"/>
        <v>1494</v>
      </c>
      <c r="J996" s="14"/>
      <c r="K996" s="2"/>
      <c r="M996" s="14"/>
      <c r="N996" s="2"/>
    </row>
    <row r="997" spans="1:14" x14ac:dyDescent="0.25">
      <c r="A997" s="14">
        <v>45</v>
      </c>
      <c r="B997" s="2">
        <v>1</v>
      </c>
      <c r="C997">
        <f t="shared" si="52"/>
        <v>669</v>
      </c>
      <c r="D997">
        <f t="shared" si="53"/>
        <v>1261.5</v>
      </c>
      <c r="J997" s="14"/>
      <c r="K997" s="2"/>
      <c r="M997" s="14"/>
      <c r="N997" s="2"/>
    </row>
    <row r="998" spans="1:14" x14ac:dyDescent="0.25">
      <c r="A998" s="14">
        <v>45</v>
      </c>
      <c r="B998" s="2">
        <v>3</v>
      </c>
      <c r="C998">
        <f t="shared" si="52"/>
        <v>669</v>
      </c>
      <c r="D998">
        <f t="shared" si="53"/>
        <v>671.5</v>
      </c>
      <c r="J998" s="14"/>
      <c r="K998" s="2"/>
      <c r="M998" s="14"/>
      <c r="N998" s="2"/>
    </row>
    <row r="999" spans="1:14" x14ac:dyDescent="0.25">
      <c r="A999" s="14">
        <v>45</v>
      </c>
      <c r="B999" s="2">
        <v>1</v>
      </c>
      <c r="C999">
        <f t="shared" si="52"/>
        <v>669</v>
      </c>
      <c r="D999">
        <f t="shared" si="53"/>
        <v>1261.5</v>
      </c>
      <c r="J999" s="14"/>
      <c r="K999" s="2"/>
      <c r="M999" s="14"/>
      <c r="N999" s="2"/>
    </row>
    <row r="1000" spans="1:14" x14ac:dyDescent="0.25">
      <c r="A1000" s="14">
        <v>45</v>
      </c>
      <c r="B1000" s="2">
        <v>1</v>
      </c>
      <c r="C1000">
        <f t="shared" si="52"/>
        <v>669</v>
      </c>
      <c r="D1000">
        <f t="shared" si="53"/>
        <v>1261.5</v>
      </c>
      <c r="J1000" s="14"/>
      <c r="K1000" s="2"/>
      <c r="M1000" s="14"/>
      <c r="N1000" s="2"/>
    </row>
    <row r="1001" spans="1:14" x14ac:dyDescent="0.25">
      <c r="A1001" s="14">
        <v>45</v>
      </c>
      <c r="B1001" s="2">
        <v>1</v>
      </c>
      <c r="C1001">
        <f t="shared" si="52"/>
        <v>669</v>
      </c>
      <c r="D1001">
        <f t="shared" si="53"/>
        <v>1261.5</v>
      </c>
      <c r="J1001" s="14"/>
      <c r="K1001" s="2"/>
      <c r="M1001" s="14"/>
      <c r="N1001" s="2"/>
    </row>
    <row r="1002" spans="1:14" x14ac:dyDescent="0.25">
      <c r="A1002" s="14">
        <v>45</v>
      </c>
      <c r="B1002" s="2">
        <v>0.5</v>
      </c>
      <c r="C1002">
        <f t="shared" si="52"/>
        <v>669</v>
      </c>
      <c r="D1002">
        <f t="shared" si="53"/>
        <v>1494</v>
      </c>
      <c r="J1002" s="14"/>
      <c r="K1002" s="2"/>
      <c r="M1002" s="14"/>
      <c r="N1002" s="2"/>
    </row>
    <row r="1003" spans="1:14" x14ac:dyDescent="0.25">
      <c r="A1003" s="14">
        <v>45</v>
      </c>
      <c r="B1003" s="2">
        <v>2</v>
      </c>
      <c r="C1003">
        <f t="shared" si="52"/>
        <v>669</v>
      </c>
      <c r="D1003">
        <f t="shared" si="53"/>
        <v>904.5</v>
      </c>
      <c r="J1003" s="14"/>
      <c r="K1003" s="2"/>
      <c r="M1003" s="14"/>
      <c r="N1003" s="2"/>
    </row>
    <row r="1004" spans="1:14" x14ac:dyDescent="0.25">
      <c r="A1004" s="14">
        <v>45</v>
      </c>
      <c r="B1004" s="2">
        <v>1</v>
      </c>
      <c r="C1004">
        <f t="shared" si="52"/>
        <v>669</v>
      </c>
      <c r="D1004">
        <f t="shared" si="53"/>
        <v>1261.5</v>
      </c>
      <c r="J1004" s="14"/>
      <c r="K1004" s="2"/>
      <c r="M1004" s="14"/>
      <c r="N1004" s="2"/>
    </row>
    <row r="1005" spans="1:14" x14ac:dyDescent="0.25">
      <c r="A1005" s="14">
        <v>45</v>
      </c>
      <c r="B1005" s="2">
        <v>3</v>
      </c>
      <c r="C1005">
        <f t="shared" si="52"/>
        <v>669</v>
      </c>
      <c r="D1005">
        <f t="shared" si="53"/>
        <v>671.5</v>
      </c>
      <c r="J1005" s="14"/>
      <c r="K1005" s="2"/>
      <c r="M1005" s="14"/>
      <c r="N1005" s="2"/>
    </row>
    <row r="1006" spans="1:14" x14ac:dyDescent="0.25">
      <c r="A1006" s="14">
        <v>45</v>
      </c>
      <c r="B1006" s="2">
        <v>4</v>
      </c>
      <c r="C1006">
        <f t="shared" si="52"/>
        <v>669</v>
      </c>
      <c r="D1006">
        <f t="shared" si="53"/>
        <v>544.5</v>
      </c>
      <c r="J1006" s="14"/>
      <c r="K1006" s="2"/>
      <c r="M1006" s="14"/>
      <c r="N1006" s="2"/>
    </row>
    <row r="1007" spans="1:14" x14ac:dyDescent="0.25">
      <c r="A1007" s="14">
        <v>45</v>
      </c>
      <c r="B1007" s="2">
        <v>0.5</v>
      </c>
      <c r="C1007">
        <f t="shared" si="52"/>
        <v>669</v>
      </c>
      <c r="D1007">
        <f t="shared" si="53"/>
        <v>1494</v>
      </c>
      <c r="J1007" s="14"/>
      <c r="K1007" s="2"/>
      <c r="M1007" s="14"/>
      <c r="N1007" s="2"/>
    </row>
    <row r="1008" spans="1:14" x14ac:dyDescent="0.25">
      <c r="A1008" s="14">
        <v>45</v>
      </c>
      <c r="B1008" s="2">
        <v>0.5</v>
      </c>
      <c r="C1008">
        <f t="shared" si="52"/>
        <v>669</v>
      </c>
      <c r="D1008">
        <f t="shared" si="53"/>
        <v>1494</v>
      </c>
      <c r="J1008" s="14"/>
      <c r="K1008" s="2"/>
      <c r="M1008" s="14"/>
      <c r="N1008" s="2"/>
    </row>
    <row r="1009" spans="1:14" x14ac:dyDescent="0.25">
      <c r="A1009" s="14">
        <v>45</v>
      </c>
      <c r="B1009" s="2">
        <v>1</v>
      </c>
      <c r="C1009">
        <f t="shared" si="52"/>
        <v>669</v>
      </c>
      <c r="D1009">
        <f t="shared" si="53"/>
        <v>1261.5</v>
      </c>
      <c r="J1009" s="14"/>
      <c r="K1009" s="2"/>
      <c r="M1009" s="14"/>
      <c r="N1009" s="2"/>
    </row>
    <row r="1010" spans="1:14" x14ac:dyDescent="0.25">
      <c r="A1010" s="14">
        <v>45</v>
      </c>
      <c r="B1010" s="2">
        <v>0.5</v>
      </c>
      <c r="C1010">
        <f t="shared" si="52"/>
        <v>669</v>
      </c>
      <c r="D1010">
        <f t="shared" si="53"/>
        <v>1494</v>
      </c>
      <c r="J1010" s="14"/>
      <c r="K1010" s="2"/>
      <c r="M1010" s="14"/>
      <c r="N1010" s="2"/>
    </row>
    <row r="1011" spans="1:14" x14ac:dyDescent="0.25">
      <c r="A1011" s="14">
        <v>45</v>
      </c>
      <c r="B1011" s="2">
        <v>0.5</v>
      </c>
      <c r="C1011">
        <f t="shared" si="52"/>
        <v>669</v>
      </c>
      <c r="D1011">
        <f t="shared" si="53"/>
        <v>1494</v>
      </c>
      <c r="J1011" s="14"/>
      <c r="K1011" s="2"/>
      <c r="M1011" s="14"/>
      <c r="N1011" s="2"/>
    </row>
    <row r="1012" spans="1:14" x14ac:dyDescent="0.25">
      <c r="A1012" s="14">
        <v>46</v>
      </c>
      <c r="B1012" s="2">
        <v>5</v>
      </c>
      <c r="C1012">
        <f t="shared" si="52"/>
        <v>645.5</v>
      </c>
      <c r="D1012">
        <f t="shared" si="53"/>
        <v>450</v>
      </c>
      <c r="J1012" s="14"/>
      <c r="K1012" s="2"/>
      <c r="M1012" s="14"/>
      <c r="N1012" s="2"/>
    </row>
    <row r="1013" spans="1:14" x14ac:dyDescent="0.25">
      <c r="A1013" s="14">
        <v>46</v>
      </c>
      <c r="B1013" s="2">
        <v>5</v>
      </c>
      <c r="C1013">
        <f t="shared" si="52"/>
        <v>645.5</v>
      </c>
      <c r="D1013">
        <f t="shared" si="53"/>
        <v>450</v>
      </c>
      <c r="J1013" s="14"/>
      <c r="K1013" s="2"/>
      <c r="M1013" s="14"/>
      <c r="N1013" s="2"/>
    </row>
    <row r="1014" spans="1:14" x14ac:dyDescent="0.25">
      <c r="A1014" s="14">
        <v>46</v>
      </c>
      <c r="B1014" s="2">
        <v>1.5</v>
      </c>
      <c r="C1014">
        <f t="shared" si="52"/>
        <v>645.5</v>
      </c>
      <c r="D1014">
        <f t="shared" si="53"/>
        <v>1076.5</v>
      </c>
      <c r="J1014" s="14"/>
      <c r="K1014" s="2"/>
      <c r="M1014" s="14"/>
      <c r="N1014" s="2"/>
    </row>
    <row r="1015" spans="1:14" x14ac:dyDescent="0.25">
      <c r="A1015" s="14">
        <v>46</v>
      </c>
      <c r="B1015" s="2">
        <v>1.5</v>
      </c>
      <c r="C1015">
        <f t="shared" si="52"/>
        <v>645.5</v>
      </c>
      <c r="D1015">
        <f t="shared" si="53"/>
        <v>1076.5</v>
      </c>
      <c r="J1015" s="14"/>
      <c r="K1015" s="2"/>
      <c r="M1015" s="14"/>
      <c r="N1015" s="2"/>
    </row>
    <row r="1016" spans="1:14" x14ac:dyDescent="0.25">
      <c r="A1016" s="14">
        <v>46</v>
      </c>
      <c r="B1016" s="2">
        <v>4</v>
      </c>
      <c r="C1016">
        <f t="shared" si="52"/>
        <v>645.5</v>
      </c>
      <c r="D1016">
        <f t="shared" si="53"/>
        <v>544.5</v>
      </c>
      <c r="J1016" s="14"/>
      <c r="K1016" s="2"/>
      <c r="M1016" s="14"/>
      <c r="N1016" s="2"/>
    </row>
    <row r="1017" spans="1:14" x14ac:dyDescent="0.25">
      <c r="A1017" s="14">
        <v>46</v>
      </c>
      <c r="B1017" s="2">
        <v>12</v>
      </c>
      <c r="C1017">
        <f t="shared" si="52"/>
        <v>645.5</v>
      </c>
      <c r="D1017">
        <f t="shared" si="53"/>
        <v>192</v>
      </c>
      <c r="J1017" s="14"/>
      <c r="K1017" s="2"/>
      <c r="M1017" s="14"/>
      <c r="N1017" s="2"/>
    </row>
    <row r="1018" spans="1:14" x14ac:dyDescent="0.25">
      <c r="A1018" s="14">
        <v>46</v>
      </c>
      <c r="B1018" s="2">
        <v>2</v>
      </c>
      <c r="C1018">
        <f t="shared" si="52"/>
        <v>645.5</v>
      </c>
      <c r="D1018">
        <f t="shared" si="53"/>
        <v>904.5</v>
      </c>
      <c r="J1018" s="14"/>
      <c r="K1018" s="2"/>
      <c r="M1018" s="14"/>
      <c r="N1018" s="2"/>
    </row>
    <row r="1019" spans="1:14" x14ac:dyDescent="0.25">
      <c r="A1019" s="14">
        <v>46</v>
      </c>
      <c r="B1019" s="2">
        <v>4</v>
      </c>
      <c r="C1019">
        <f t="shared" si="52"/>
        <v>645.5</v>
      </c>
      <c r="D1019">
        <f t="shared" si="53"/>
        <v>544.5</v>
      </c>
      <c r="J1019" s="14"/>
      <c r="K1019" s="2"/>
      <c r="M1019" s="14"/>
      <c r="N1019" s="2"/>
    </row>
    <row r="1020" spans="1:14" x14ac:dyDescent="0.25">
      <c r="A1020" s="14">
        <v>46</v>
      </c>
      <c r="B1020" s="2">
        <v>2</v>
      </c>
      <c r="C1020">
        <f t="shared" si="52"/>
        <v>645.5</v>
      </c>
      <c r="D1020">
        <f t="shared" si="53"/>
        <v>904.5</v>
      </c>
      <c r="J1020" s="14"/>
      <c r="K1020" s="2"/>
      <c r="M1020" s="14"/>
      <c r="N1020" s="2"/>
    </row>
    <row r="1021" spans="1:14" x14ac:dyDescent="0.25">
      <c r="A1021" s="14">
        <v>46</v>
      </c>
      <c r="B1021" s="2">
        <v>7</v>
      </c>
      <c r="C1021">
        <f t="shared" si="52"/>
        <v>645.5</v>
      </c>
      <c r="D1021">
        <f t="shared" si="53"/>
        <v>354.5</v>
      </c>
      <c r="J1021" s="14"/>
      <c r="K1021" s="2"/>
      <c r="M1021" s="14"/>
      <c r="N1021" s="2"/>
    </row>
    <row r="1022" spans="1:14" x14ac:dyDescent="0.25">
      <c r="A1022" s="14">
        <v>46</v>
      </c>
      <c r="B1022" s="2">
        <v>1</v>
      </c>
      <c r="C1022">
        <f t="shared" si="52"/>
        <v>645.5</v>
      </c>
      <c r="D1022">
        <f t="shared" si="53"/>
        <v>1261.5</v>
      </c>
      <c r="J1022" s="14"/>
      <c r="K1022" s="2"/>
      <c r="M1022" s="14"/>
      <c r="N1022" s="2"/>
    </row>
    <row r="1023" spans="1:14" x14ac:dyDescent="0.25">
      <c r="A1023" s="14">
        <v>46</v>
      </c>
      <c r="B1023" s="2">
        <v>2</v>
      </c>
      <c r="C1023">
        <f t="shared" si="52"/>
        <v>645.5</v>
      </c>
      <c r="D1023">
        <f t="shared" si="53"/>
        <v>904.5</v>
      </c>
      <c r="J1023" s="14"/>
      <c r="K1023" s="2"/>
      <c r="M1023" s="14"/>
      <c r="N1023" s="2"/>
    </row>
    <row r="1024" spans="1:14" x14ac:dyDescent="0.25">
      <c r="A1024" s="14">
        <v>46</v>
      </c>
      <c r="B1024" s="2">
        <v>11</v>
      </c>
      <c r="C1024">
        <f t="shared" si="52"/>
        <v>645.5</v>
      </c>
      <c r="D1024">
        <f t="shared" si="53"/>
        <v>203</v>
      </c>
      <c r="J1024" s="14"/>
      <c r="K1024" s="2"/>
      <c r="M1024" s="14"/>
      <c r="N1024" s="2"/>
    </row>
    <row r="1025" spans="1:14" x14ac:dyDescent="0.25">
      <c r="A1025" s="14">
        <v>46</v>
      </c>
      <c r="B1025" s="2">
        <v>3.5</v>
      </c>
      <c r="C1025">
        <f t="shared" si="52"/>
        <v>645.5</v>
      </c>
      <c r="D1025">
        <f t="shared" si="53"/>
        <v>596.5</v>
      </c>
      <c r="J1025" s="14"/>
      <c r="K1025" s="2"/>
      <c r="M1025" s="14"/>
      <c r="N1025" s="2"/>
    </row>
    <row r="1026" spans="1:14" x14ac:dyDescent="0.25">
      <c r="A1026" s="14">
        <v>46</v>
      </c>
      <c r="B1026" s="2">
        <v>3.5</v>
      </c>
      <c r="C1026">
        <f t="shared" si="52"/>
        <v>645.5</v>
      </c>
      <c r="D1026">
        <f t="shared" si="53"/>
        <v>596.5</v>
      </c>
      <c r="J1026" s="14"/>
      <c r="K1026" s="2"/>
      <c r="M1026" s="14"/>
      <c r="N1026" s="2"/>
    </row>
    <row r="1027" spans="1:14" x14ac:dyDescent="0.25">
      <c r="A1027" s="14">
        <v>46</v>
      </c>
      <c r="B1027" s="2">
        <v>1.5</v>
      </c>
      <c r="C1027">
        <f t="shared" ref="C1027:C1090" si="54">_xlfn.RANK.AVG(A1027,$A$2:$A$1665,0)</f>
        <v>645.5</v>
      </c>
      <c r="D1027">
        <f t="shared" ref="D1027:D1090" si="55">_xlfn.RANK.AVG(B1027,$B$2:$B$1665,0)</f>
        <v>1076.5</v>
      </c>
      <c r="J1027" s="14"/>
      <c r="K1027" s="2"/>
      <c r="M1027" s="15"/>
      <c r="N1027" s="2"/>
    </row>
    <row r="1028" spans="1:14" x14ac:dyDescent="0.25">
      <c r="A1028" s="14">
        <v>46</v>
      </c>
      <c r="B1028" s="2">
        <v>1.5</v>
      </c>
      <c r="C1028">
        <f t="shared" si="54"/>
        <v>645.5</v>
      </c>
      <c r="D1028">
        <f t="shared" si="55"/>
        <v>1076.5</v>
      </c>
      <c r="J1028" s="14"/>
      <c r="K1028" s="2"/>
      <c r="M1028" s="15"/>
      <c r="N1028" s="2"/>
    </row>
    <row r="1029" spans="1:14" x14ac:dyDescent="0.25">
      <c r="A1029" s="14">
        <v>46</v>
      </c>
      <c r="B1029" s="2">
        <v>4</v>
      </c>
      <c r="C1029">
        <f t="shared" si="54"/>
        <v>645.5</v>
      </c>
      <c r="D1029">
        <f t="shared" si="55"/>
        <v>544.5</v>
      </c>
      <c r="J1029" s="14"/>
      <c r="K1029" s="2"/>
      <c r="M1029" s="15"/>
      <c r="N1029" s="2"/>
    </row>
    <row r="1030" spans="1:14" x14ac:dyDescent="0.25">
      <c r="A1030" s="14">
        <v>54.6</v>
      </c>
      <c r="B1030" s="2">
        <v>1</v>
      </c>
      <c r="C1030">
        <f t="shared" si="54"/>
        <v>629.5</v>
      </c>
      <c r="D1030">
        <f t="shared" si="55"/>
        <v>1261.5</v>
      </c>
      <c r="J1030" s="14"/>
      <c r="K1030" s="2"/>
      <c r="M1030" s="15"/>
      <c r="N1030" s="2"/>
    </row>
    <row r="1031" spans="1:14" x14ac:dyDescent="0.25">
      <c r="A1031" s="14">
        <v>54.6</v>
      </c>
      <c r="B1031" s="2">
        <v>1.5</v>
      </c>
      <c r="C1031">
        <f t="shared" si="54"/>
        <v>629.5</v>
      </c>
      <c r="D1031">
        <f t="shared" si="55"/>
        <v>1076.5</v>
      </c>
      <c r="J1031" s="14"/>
      <c r="K1031" s="2"/>
      <c r="M1031" s="14"/>
      <c r="N1031" s="2"/>
    </row>
    <row r="1032" spans="1:14" x14ac:dyDescent="0.25">
      <c r="A1032" s="14">
        <v>54.6</v>
      </c>
      <c r="B1032" s="2">
        <v>1</v>
      </c>
      <c r="C1032">
        <f t="shared" si="54"/>
        <v>629.5</v>
      </c>
      <c r="D1032">
        <f t="shared" si="55"/>
        <v>1261.5</v>
      </c>
      <c r="J1032" s="14"/>
      <c r="K1032" s="2"/>
      <c r="M1032" s="14"/>
      <c r="N1032" s="2"/>
    </row>
    <row r="1033" spans="1:14" x14ac:dyDescent="0.25">
      <c r="A1033" s="14">
        <v>54.6</v>
      </c>
      <c r="B1033" s="2">
        <v>0.3</v>
      </c>
      <c r="C1033">
        <f t="shared" si="54"/>
        <v>629.5</v>
      </c>
      <c r="D1033">
        <f t="shared" si="55"/>
        <v>1580</v>
      </c>
      <c r="J1033" s="14"/>
      <c r="K1033" s="2"/>
      <c r="M1033" s="14"/>
      <c r="N1033" s="2"/>
    </row>
    <row r="1034" spans="1:14" x14ac:dyDescent="0.25">
      <c r="A1034" s="14">
        <v>54.6</v>
      </c>
      <c r="B1034" s="2">
        <v>0.3</v>
      </c>
      <c r="C1034">
        <f t="shared" si="54"/>
        <v>629.5</v>
      </c>
      <c r="D1034">
        <f t="shared" si="55"/>
        <v>1580</v>
      </c>
      <c r="J1034" s="14"/>
      <c r="K1034" s="2"/>
      <c r="M1034" s="14"/>
      <c r="N1034" s="2"/>
    </row>
    <row r="1035" spans="1:14" x14ac:dyDescent="0.25">
      <c r="A1035" s="14">
        <v>54.6</v>
      </c>
      <c r="B1035" s="2">
        <v>0.4</v>
      </c>
      <c r="C1035">
        <f t="shared" si="54"/>
        <v>629.5</v>
      </c>
      <c r="D1035">
        <f t="shared" si="55"/>
        <v>1551.5</v>
      </c>
      <c r="J1035" s="14"/>
      <c r="K1035" s="2"/>
      <c r="M1035" s="14"/>
      <c r="N1035" s="2"/>
    </row>
    <row r="1036" spans="1:14" x14ac:dyDescent="0.25">
      <c r="A1036" s="14">
        <v>54.6</v>
      </c>
      <c r="B1036" s="2">
        <v>0.3</v>
      </c>
      <c r="C1036">
        <f t="shared" si="54"/>
        <v>629.5</v>
      </c>
      <c r="D1036">
        <f t="shared" si="55"/>
        <v>1580</v>
      </c>
      <c r="J1036" s="14"/>
      <c r="K1036" s="2"/>
      <c r="M1036" s="14"/>
      <c r="N1036" s="2"/>
    </row>
    <row r="1037" spans="1:14" x14ac:dyDescent="0.25">
      <c r="A1037" s="14">
        <v>54.6</v>
      </c>
      <c r="B1037" s="2">
        <v>0.5</v>
      </c>
      <c r="C1037">
        <f t="shared" si="54"/>
        <v>629.5</v>
      </c>
      <c r="D1037">
        <f t="shared" si="55"/>
        <v>1494</v>
      </c>
      <c r="J1037" s="14"/>
      <c r="K1037" s="2"/>
      <c r="M1037" s="14"/>
      <c r="N1037" s="2"/>
    </row>
    <row r="1038" spans="1:14" x14ac:dyDescent="0.25">
      <c r="A1038" s="14">
        <v>54.6</v>
      </c>
      <c r="B1038" s="2">
        <v>0.5</v>
      </c>
      <c r="C1038">
        <f t="shared" si="54"/>
        <v>629.5</v>
      </c>
      <c r="D1038">
        <f t="shared" si="55"/>
        <v>1494</v>
      </c>
      <c r="J1038" s="14"/>
      <c r="K1038" s="2"/>
      <c r="M1038" s="14"/>
      <c r="N1038" s="2"/>
    </row>
    <row r="1039" spans="1:14" x14ac:dyDescent="0.25">
      <c r="A1039" s="14">
        <v>54.6</v>
      </c>
      <c r="B1039" s="2">
        <v>0.5</v>
      </c>
      <c r="C1039">
        <f t="shared" si="54"/>
        <v>629.5</v>
      </c>
      <c r="D1039">
        <f t="shared" si="55"/>
        <v>1494</v>
      </c>
      <c r="J1039" s="14"/>
      <c r="K1039" s="2"/>
      <c r="M1039" s="14"/>
      <c r="N1039" s="2"/>
    </row>
    <row r="1040" spans="1:14" x14ac:dyDescent="0.25">
      <c r="A1040" s="14">
        <v>54.6</v>
      </c>
      <c r="B1040" s="2">
        <v>0.5</v>
      </c>
      <c r="C1040">
        <f t="shared" si="54"/>
        <v>629.5</v>
      </c>
      <c r="D1040">
        <f t="shared" si="55"/>
        <v>1494</v>
      </c>
      <c r="J1040" s="14"/>
      <c r="K1040" s="2"/>
      <c r="M1040" s="14"/>
      <c r="N1040" s="2"/>
    </row>
    <row r="1041" spans="1:14" x14ac:dyDescent="0.25">
      <c r="A1041" s="14">
        <v>54.6</v>
      </c>
      <c r="B1041" s="2">
        <v>0.5</v>
      </c>
      <c r="C1041">
        <f t="shared" si="54"/>
        <v>629.5</v>
      </c>
      <c r="D1041">
        <f t="shared" si="55"/>
        <v>1494</v>
      </c>
      <c r="J1041" s="14"/>
      <c r="K1041" s="2"/>
      <c r="M1041" s="14"/>
      <c r="N1041" s="2"/>
    </row>
    <row r="1042" spans="1:14" x14ac:dyDescent="0.25">
      <c r="A1042" s="14">
        <v>54.6</v>
      </c>
      <c r="B1042" s="2">
        <v>0.5</v>
      </c>
      <c r="C1042">
        <f t="shared" si="54"/>
        <v>629.5</v>
      </c>
      <c r="D1042">
        <f t="shared" si="55"/>
        <v>1494</v>
      </c>
      <c r="J1042" s="14"/>
      <c r="K1042" s="2"/>
      <c r="M1042" s="14"/>
      <c r="N1042" s="2"/>
    </row>
    <row r="1043" spans="1:14" x14ac:dyDescent="0.25">
      <c r="A1043" s="14">
        <v>54.6</v>
      </c>
      <c r="B1043" s="2">
        <v>0.25</v>
      </c>
      <c r="C1043">
        <f t="shared" si="54"/>
        <v>629.5</v>
      </c>
      <c r="D1043">
        <f t="shared" si="55"/>
        <v>1615</v>
      </c>
      <c r="J1043" s="14"/>
      <c r="K1043" s="2"/>
      <c r="M1043" s="14"/>
      <c r="N1043" s="2"/>
    </row>
    <row r="1044" spans="1:14" x14ac:dyDescent="0.25">
      <c r="A1044" s="14">
        <v>61.6</v>
      </c>
      <c r="B1044" s="2">
        <v>8</v>
      </c>
      <c r="C1044">
        <f t="shared" si="54"/>
        <v>600.5</v>
      </c>
      <c r="D1044">
        <f t="shared" si="55"/>
        <v>300</v>
      </c>
      <c r="J1044" s="14"/>
      <c r="K1044" s="2"/>
      <c r="M1044" s="14"/>
      <c r="N1044" s="2"/>
    </row>
    <row r="1045" spans="1:14" x14ac:dyDescent="0.25">
      <c r="A1045" s="14">
        <v>61.6</v>
      </c>
      <c r="B1045" s="2">
        <v>12</v>
      </c>
      <c r="C1045">
        <f t="shared" si="54"/>
        <v>600.5</v>
      </c>
      <c r="D1045">
        <f t="shared" si="55"/>
        <v>192</v>
      </c>
      <c r="J1045" s="14"/>
      <c r="K1045" s="2"/>
      <c r="M1045" s="14"/>
      <c r="N1045" s="2"/>
    </row>
    <row r="1046" spans="1:14" x14ac:dyDescent="0.25">
      <c r="A1046" s="14">
        <v>61.6</v>
      </c>
      <c r="B1046" s="2">
        <v>10</v>
      </c>
      <c r="C1046">
        <f t="shared" si="54"/>
        <v>600.5</v>
      </c>
      <c r="D1046">
        <f t="shared" si="55"/>
        <v>239.5</v>
      </c>
      <c r="J1046" s="14"/>
      <c r="K1046" s="2"/>
      <c r="M1046" s="14"/>
      <c r="N1046" s="2"/>
    </row>
    <row r="1047" spans="1:14" x14ac:dyDescent="0.25">
      <c r="A1047" s="14">
        <v>61.6</v>
      </c>
      <c r="B1047" s="2">
        <v>26</v>
      </c>
      <c r="C1047">
        <f t="shared" si="54"/>
        <v>600.5</v>
      </c>
      <c r="D1047">
        <f t="shared" si="55"/>
        <v>47.5</v>
      </c>
      <c r="J1047" s="14"/>
      <c r="K1047" s="2"/>
      <c r="M1047" s="14"/>
      <c r="N1047" s="2"/>
    </row>
    <row r="1048" spans="1:14" x14ac:dyDescent="0.25">
      <c r="A1048" s="14">
        <v>61.6</v>
      </c>
      <c r="B1048" s="2">
        <v>6</v>
      </c>
      <c r="C1048">
        <f t="shared" si="54"/>
        <v>600.5</v>
      </c>
      <c r="D1048">
        <f t="shared" si="55"/>
        <v>384.5</v>
      </c>
      <c r="J1048" s="14"/>
      <c r="K1048" s="2"/>
      <c r="M1048" s="14"/>
      <c r="N1048" s="2"/>
    </row>
    <row r="1049" spans="1:14" x14ac:dyDescent="0.25">
      <c r="A1049" s="14">
        <v>61.6</v>
      </c>
      <c r="B1049" s="2">
        <v>6</v>
      </c>
      <c r="C1049">
        <f t="shared" si="54"/>
        <v>600.5</v>
      </c>
      <c r="D1049">
        <f t="shared" si="55"/>
        <v>384.5</v>
      </c>
      <c r="J1049" s="14"/>
      <c r="K1049" s="2"/>
      <c r="M1049" s="14"/>
      <c r="N1049" s="2"/>
    </row>
    <row r="1050" spans="1:14" x14ac:dyDescent="0.25">
      <c r="A1050" s="14">
        <v>61.6</v>
      </c>
      <c r="B1050" s="2">
        <v>2.5</v>
      </c>
      <c r="C1050">
        <f t="shared" si="54"/>
        <v>600.5</v>
      </c>
      <c r="D1050">
        <f t="shared" si="55"/>
        <v>772.5</v>
      </c>
      <c r="J1050" s="14"/>
      <c r="K1050" s="2"/>
      <c r="M1050" s="14"/>
      <c r="N1050" s="2"/>
    </row>
    <row r="1051" spans="1:14" x14ac:dyDescent="0.25">
      <c r="A1051" s="14">
        <v>61.6</v>
      </c>
      <c r="B1051" s="2">
        <v>2</v>
      </c>
      <c r="C1051">
        <f t="shared" si="54"/>
        <v>600.5</v>
      </c>
      <c r="D1051">
        <f t="shared" si="55"/>
        <v>904.5</v>
      </c>
      <c r="J1051" s="14"/>
      <c r="K1051" s="2"/>
      <c r="M1051" s="14"/>
      <c r="N1051" s="2"/>
    </row>
    <row r="1052" spans="1:14" x14ac:dyDescent="0.25">
      <c r="A1052" s="14">
        <v>61.6</v>
      </c>
      <c r="B1052" s="2">
        <v>1</v>
      </c>
      <c r="C1052">
        <f t="shared" si="54"/>
        <v>600.5</v>
      </c>
      <c r="D1052">
        <f t="shared" si="55"/>
        <v>1261.5</v>
      </c>
      <c r="J1052" s="14"/>
      <c r="K1052" s="2"/>
      <c r="M1052" s="14"/>
      <c r="N1052" s="2"/>
    </row>
    <row r="1053" spans="1:14" x14ac:dyDescent="0.25">
      <c r="A1053" s="14">
        <v>61.6</v>
      </c>
      <c r="B1053" s="2">
        <v>3</v>
      </c>
      <c r="C1053">
        <f t="shared" si="54"/>
        <v>600.5</v>
      </c>
      <c r="D1053">
        <f t="shared" si="55"/>
        <v>671.5</v>
      </c>
      <c r="J1053" s="14"/>
      <c r="K1053" s="2"/>
      <c r="M1053" s="14"/>
      <c r="N1053" s="2"/>
    </row>
    <row r="1054" spans="1:14" x14ac:dyDescent="0.25">
      <c r="A1054" s="14">
        <v>61.6</v>
      </c>
      <c r="B1054" s="2">
        <v>0.75</v>
      </c>
      <c r="C1054">
        <f t="shared" si="54"/>
        <v>600.5</v>
      </c>
      <c r="D1054">
        <f t="shared" si="55"/>
        <v>1392.5</v>
      </c>
      <c r="J1054" s="14"/>
      <c r="K1054" s="2"/>
      <c r="M1054" s="14"/>
      <c r="N1054" s="2"/>
    </row>
    <row r="1055" spans="1:14" x14ac:dyDescent="0.25">
      <c r="A1055" s="14">
        <v>61.6</v>
      </c>
      <c r="B1055" s="2">
        <v>10</v>
      </c>
      <c r="C1055">
        <f t="shared" si="54"/>
        <v>600.5</v>
      </c>
      <c r="D1055">
        <f t="shared" si="55"/>
        <v>239.5</v>
      </c>
      <c r="J1055" s="14"/>
      <c r="K1055" s="2"/>
      <c r="M1055" s="14"/>
      <c r="N1055" s="2"/>
    </row>
    <row r="1056" spans="1:14" x14ac:dyDescent="0.25">
      <c r="A1056" s="14">
        <v>61.6</v>
      </c>
      <c r="B1056" s="2">
        <v>10</v>
      </c>
      <c r="C1056">
        <f t="shared" si="54"/>
        <v>600.5</v>
      </c>
      <c r="D1056">
        <f t="shared" si="55"/>
        <v>239.5</v>
      </c>
      <c r="J1056" s="14"/>
      <c r="K1056" s="2"/>
      <c r="M1056" s="14"/>
      <c r="N1056" s="2"/>
    </row>
    <row r="1057" spans="1:14" x14ac:dyDescent="0.25">
      <c r="A1057" s="14">
        <v>61.6</v>
      </c>
      <c r="B1057" s="2">
        <v>1</v>
      </c>
      <c r="C1057">
        <f t="shared" si="54"/>
        <v>600.5</v>
      </c>
      <c r="D1057">
        <f t="shared" si="55"/>
        <v>1261.5</v>
      </c>
      <c r="J1057" s="14"/>
      <c r="K1057" s="2"/>
      <c r="M1057" s="14"/>
      <c r="N1057" s="2"/>
    </row>
    <row r="1058" spans="1:14" x14ac:dyDescent="0.25">
      <c r="A1058" s="14">
        <v>61.6</v>
      </c>
      <c r="B1058" s="2">
        <v>2.5</v>
      </c>
      <c r="C1058">
        <f t="shared" si="54"/>
        <v>600.5</v>
      </c>
      <c r="D1058">
        <f t="shared" si="55"/>
        <v>772.5</v>
      </c>
      <c r="J1058" s="14"/>
      <c r="K1058" s="2"/>
      <c r="M1058" s="14"/>
      <c r="N1058" s="2"/>
    </row>
    <row r="1059" spans="1:14" x14ac:dyDescent="0.25">
      <c r="A1059" s="14">
        <v>61.6</v>
      </c>
      <c r="B1059" s="2">
        <v>2</v>
      </c>
      <c r="C1059">
        <f t="shared" si="54"/>
        <v>600.5</v>
      </c>
      <c r="D1059">
        <f t="shared" si="55"/>
        <v>904.5</v>
      </c>
      <c r="J1059" s="14"/>
      <c r="K1059" s="2"/>
      <c r="M1059" s="14"/>
      <c r="N1059" s="2"/>
    </row>
    <row r="1060" spans="1:14" x14ac:dyDescent="0.25">
      <c r="A1060" s="14">
        <v>61.6</v>
      </c>
      <c r="B1060" s="2">
        <v>1.5</v>
      </c>
      <c r="C1060">
        <f t="shared" si="54"/>
        <v>600.5</v>
      </c>
      <c r="D1060">
        <f t="shared" si="55"/>
        <v>1076.5</v>
      </c>
      <c r="J1060" s="14"/>
      <c r="K1060" s="2"/>
      <c r="M1060" s="14"/>
      <c r="N1060" s="2"/>
    </row>
    <row r="1061" spans="1:14" x14ac:dyDescent="0.25">
      <c r="A1061" s="14">
        <v>61.6</v>
      </c>
      <c r="B1061" s="2">
        <v>7.5</v>
      </c>
      <c r="C1061">
        <f t="shared" si="54"/>
        <v>600.5</v>
      </c>
      <c r="D1061">
        <f t="shared" si="55"/>
        <v>327</v>
      </c>
      <c r="J1061" s="14"/>
      <c r="K1061" s="2"/>
      <c r="M1061" s="14"/>
      <c r="N1061" s="2"/>
    </row>
    <row r="1062" spans="1:14" x14ac:dyDescent="0.25">
      <c r="A1062" s="14">
        <v>61.6</v>
      </c>
      <c r="B1062" s="2">
        <v>7</v>
      </c>
      <c r="C1062">
        <f t="shared" si="54"/>
        <v>600.5</v>
      </c>
      <c r="D1062">
        <f t="shared" si="55"/>
        <v>354.5</v>
      </c>
      <c r="J1062" s="14"/>
      <c r="K1062" s="2"/>
      <c r="M1062" s="14"/>
      <c r="N1062" s="2"/>
    </row>
    <row r="1063" spans="1:14" x14ac:dyDescent="0.25">
      <c r="A1063" s="14">
        <v>61.6</v>
      </c>
      <c r="B1063" s="2">
        <v>9</v>
      </c>
      <c r="C1063">
        <f t="shared" si="54"/>
        <v>600.5</v>
      </c>
      <c r="D1063">
        <f t="shared" si="55"/>
        <v>279</v>
      </c>
      <c r="J1063" s="14"/>
      <c r="K1063" s="2"/>
      <c r="M1063" s="14"/>
      <c r="N1063" s="2"/>
    </row>
    <row r="1064" spans="1:14" x14ac:dyDescent="0.25">
      <c r="A1064" s="14">
        <v>61.6</v>
      </c>
      <c r="B1064" s="2">
        <v>1</v>
      </c>
      <c r="C1064">
        <f t="shared" si="54"/>
        <v>600.5</v>
      </c>
      <c r="D1064">
        <f t="shared" si="55"/>
        <v>1261.5</v>
      </c>
      <c r="J1064" s="14"/>
      <c r="K1064" s="2"/>
      <c r="M1064" s="14"/>
      <c r="N1064" s="2"/>
    </row>
    <row r="1065" spans="1:14" x14ac:dyDescent="0.25">
      <c r="A1065" s="14">
        <v>61.6</v>
      </c>
      <c r="B1065" s="2">
        <v>0.75</v>
      </c>
      <c r="C1065">
        <f t="shared" si="54"/>
        <v>600.5</v>
      </c>
      <c r="D1065">
        <f t="shared" si="55"/>
        <v>1392.5</v>
      </c>
      <c r="J1065" s="14"/>
      <c r="K1065" s="2"/>
      <c r="M1065" s="14"/>
      <c r="N1065" s="2"/>
    </row>
    <row r="1066" spans="1:14" x14ac:dyDescent="0.25">
      <c r="A1066" s="14">
        <v>61.6</v>
      </c>
      <c r="B1066" s="2">
        <v>4</v>
      </c>
      <c r="C1066">
        <f t="shared" si="54"/>
        <v>600.5</v>
      </c>
      <c r="D1066">
        <f t="shared" si="55"/>
        <v>544.5</v>
      </c>
      <c r="J1066" s="14"/>
      <c r="K1066" s="2"/>
      <c r="M1066" s="14"/>
      <c r="N1066" s="2"/>
    </row>
    <row r="1067" spans="1:14" x14ac:dyDescent="0.25">
      <c r="A1067" s="14">
        <v>61.6</v>
      </c>
      <c r="B1067" s="2">
        <v>12</v>
      </c>
      <c r="C1067">
        <f t="shared" si="54"/>
        <v>600.5</v>
      </c>
      <c r="D1067">
        <f t="shared" si="55"/>
        <v>192</v>
      </c>
      <c r="J1067" s="14"/>
      <c r="K1067" s="2"/>
      <c r="M1067" s="14"/>
      <c r="N1067" s="2"/>
    </row>
    <row r="1068" spans="1:14" x14ac:dyDescent="0.25">
      <c r="A1068" s="14">
        <v>61.6</v>
      </c>
      <c r="B1068" s="2">
        <v>1</v>
      </c>
      <c r="C1068">
        <f t="shared" si="54"/>
        <v>600.5</v>
      </c>
      <c r="D1068">
        <f t="shared" si="55"/>
        <v>1261.5</v>
      </c>
      <c r="J1068" s="14"/>
      <c r="K1068" s="2"/>
      <c r="M1068" s="14"/>
      <c r="N1068" s="2"/>
    </row>
    <row r="1069" spans="1:14" x14ac:dyDescent="0.25">
      <c r="A1069" s="14">
        <v>61.6</v>
      </c>
      <c r="B1069" s="2">
        <v>5</v>
      </c>
      <c r="C1069">
        <f t="shared" si="54"/>
        <v>600.5</v>
      </c>
      <c r="D1069">
        <f t="shared" si="55"/>
        <v>450</v>
      </c>
      <c r="J1069" s="14"/>
      <c r="K1069" s="2"/>
      <c r="M1069" s="14"/>
      <c r="N1069" s="2"/>
    </row>
    <row r="1070" spans="1:14" x14ac:dyDescent="0.25">
      <c r="A1070" s="14">
        <v>61.6</v>
      </c>
      <c r="B1070" s="2">
        <v>0.75</v>
      </c>
      <c r="C1070">
        <f t="shared" si="54"/>
        <v>600.5</v>
      </c>
      <c r="D1070">
        <f t="shared" si="55"/>
        <v>1392.5</v>
      </c>
      <c r="J1070" s="14"/>
      <c r="K1070" s="2"/>
      <c r="M1070" s="14"/>
      <c r="N1070" s="2"/>
    </row>
    <row r="1071" spans="1:14" x14ac:dyDescent="0.25">
      <c r="A1071" s="14">
        <v>61.6</v>
      </c>
      <c r="B1071" s="2">
        <v>2.5</v>
      </c>
      <c r="C1071">
        <f t="shared" si="54"/>
        <v>600.5</v>
      </c>
      <c r="D1071">
        <f t="shared" si="55"/>
        <v>772.5</v>
      </c>
      <c r="J1071" s="14"/>
      <c r="K1071" s="2"/>
      <c r="M1071" s="14"/>
      <c r="N1071" s="2"/>
    </row>
    <row r="1072" spans="1:14" x14ac:dyDescent="0.25">
      <c r="A1072" s="14">
        <v>61.6</v>
      </c>
      <c r="B1072" s="2">
        <v>0.75</v>
      </c>
      <c r="C1072">
        <f t="shared" si="54"/>
        <v>600.5</v>
      </c>
      <c r="D1072">
        <f t="shared" si="55"/>
        <v>1392.5</v>
      </c>
      <c r="J1072" s="14"/>
      <c r="K1072" s="2"/>
      <c r="M1072" s="14"/>
      <c r="N1072" s="2"/>
    </row>
    <row r="1073" spans="1:14" x14ac:dyDescent="0.25">
      <c r="A1073" s="14">
        <v>61.6</v>
      </c>
      <c r="B1073" s="2">
        <v>1</v>
      </c>
      <c r="C1073">
        <f t="shared" si="54"/>
        <v>600.5</v>
      </c>
      <c r="D1073">
        <f t="shared" si="55"/>
        <v>1261.5</v>
      </c>
      <c r="J1073" s="14"/>
      <c r="K1073" s="2"/>
      <c r="M1073" s="14"/>
      <c r="N1073" s="2"/>
    </row>
    <row r="1074" spans="1:14" x14ac:dyDescent="0.25">
      <c r="A1074" s="14">
        <v>61.6</v>
      </c>
      <c r="B1074" s="2">
        <v>0.75</v>
      </c>
      <c r="C1074">
        <f t="shared" si="54"/>
        <v>600.5</v>
      </c>
      <c r="D1074">
        <f t="shared" si="55"/>
        <v>1392.5</v>
      </c>
      <c r="J1074" s="14"/>
      <c r="K1074" s="2"/>
      <c r="M1074" s="14"/>
      <c r="N1074" s="2"/>
    </row>
    <row r="1075" spans="1:14" x14ac:dyDescent="0.25">
      <c r="A1075" s="14">
        <v>61.6</v>
      </c>
      <c r="B1075" s="2">
        <v>12</v>
      </c>
      <c r="C1075">
        <f t="shared" si="54"/>
        <v>600.5</v>
      </c>
      <c r="D1075">
        <f t="shared" si="55"/>
        <v>192</v>
      </c>
      <c r="J1075" s="14"/>
      <c r="K1075" s="2"/>
      <c r="M1075" s="14"/>
      <c r="N1075" s="2"/>
    </row>
    <row r="1076" spans="1:14" x14ac:dyDescent="0.25">
      <c r="A1076" s="14">
        <v>61.6</v>
      </c>
      <c r="B1076" s="2">
        <v>0.25</v>
      </c>
      <c r="C1076">
        <f t="shared" si="54"/>
        <v>600.5</v>
      </c>
      <c r="D1076">
        <f t="shared" si="55"/>
        <v>1615</v>
      </c>
      <c r="J1076" s="14"/>
      <c r="K1076" s="2"/>
      <c r="M1076" s="14"/>
      <c r="N1076" s="2"/>
    </row>
    <row r="1077" spans="1:14" x14ac:dyDescent="0.25">
      <c r="A1077" s="14">
        <v>61.6</v>
      </c>
      <c r="B1077" s="2">
        <v>2.5</v>
      </c>
      <c r="C1077">
        <f t="shared" si="54"/>
        <v>600.5</v>
      </c>
      <c r="D1077">
        <f t="shared" si="55"/>
        <v>772.5</v>
      </c>
      <c r="J1077" s="14"/>
      <c r="K1077" s="2"/>
      <c r="M1077" s="14"/>
      <c r="N1077" s="2"/>
    </row>
    <row r="1078" spans="1:14" x14ac:dyDescent="0.25">
      <c r="A1078" s="14">
        <v>61.6</v>
      </c>
      <c r="B1078" s="2">
        <v>5</v>
      </c>
      <c r="C1078">
        <f t="shared" si="54"/>
        <v>600.5</v>
      </c>
      <c r="D1078">
        <f t="shared" si="55"/>
        <v>450</v>
      </c>
      <c r="J1078" s="14"/>
      <c r="K1078" s="2"/>
      <c r="M1078" s="14"/>
      <c r="N1078" s="2"/>
    </row>
    <row r="1079" spans="1:14" x14ac:dyDescent="0.25">
      <c r="A1079" s="14">
        <v>61.6</v>
      </c>
      <c r="B1079" s="2">
        <v>5</v>
      </c>
      <c r="C1079">
        <f t="shared" si="54"/>
        <v>600.5</v>
      </c>
      <c r="D1079">
        <f t="shared" si="55"/>
        <v>450</v>
      </c>
      <c r="J1079" s="14"/>
      <c r="K1079" s="2"/>
      <c r="M1079" s="14"/>
      <c r="N1079" s="2"/>
    </row>
    <row r="1080" spans="1:14" x14ac:dyDescent="0.25">
      <c r="A1080" s="14">
        <v>61.6</v>
      </c>
      <c r="B1080" s="2">
        <v>2.5</v>
      </c>
      <c r="C1080">
        <f t="shared" si="54"/>
        <v>600.5</v>
      </c>
      <c r="D1080">
        <f t="shared" si="55"/>
        <v>772.5</v>
      </c>
      <c r="J1080" s="14"/>
      <c r="K1080" s="2"/>
      <c r="M1080" s="14"/>
      <c r="N1080" s="2"/>
    </row>
    <row r="1081" spans="1:14" x14ac:dyDescent="0.25">
      <c r="A1081" s="14">
        <v>61.6</v>
      </c>
      <c r="B1081" s="2">
        <v>2.5</v>
      </c>
      <c r="C1081">
        <f t="shared" si="54"/>
        <v>600.5</v>
      </c>
      <c r="D1081">
        <f t="shared" si="55"/>
        <v>772.5</v>
      </c>
      <c r="J1081" s="14"/>
      <c r="K1081" s="2"/>
      <c r="M1081" s="14"/>
      <c r="N1081" s="2"/>
    </row>
    <row r="1082" spans="1:14" x14ac:dyDescent="0.25">
      <c r="A1082" s="14">
        <v>61.6</v>
      </c>
      <c r="B1082" s="2">
        <v>10</v>
      </c>
      <c r="C1082">
        <f t="shared" si="54"/>
        <v>600.5</v>
      </c>
      <c r="D1082">
        <f t="shared" si="55"/>
        <v>239.5</v>
      </c>
      <c r="J1082" s="14"/>
      <c r="K1082" s="2"/>
      <c r="M1082" s="14"/>
      <c r="N1082" s="2"/>
    </row>
    <row r="1083" spans="1:14" x14ac:dyDescent="0.25">
      <c r="A1083" s="14">
        <v>61.6</v>
      </c>
      <c r="B1083" s="2">
        <v>3</v>
      </c>
      <c r="C1083">
        <f t="shared" si="54"/>
        <v>600.5</v>
      </c>
      <c r="D1083">
        <f t="shared" si="55"/>
        <v>671.5</v>
      </c>
      <c r="J1083" s="14"/>
      <c r="K1083" s="2"/>
      <c r="M1083" s="14"/>
      <c r="N1083" s="2"/>
    </row>
    <row r="1084" spans="1:14" x14ac:dyDescent="0.25">
      <c r="A1084" s="14">
        <v>61.6</v>
      </c>
      <c r="B1084" s="2">
        <v>0.5</v>
      </c>
      <c r="C1084">
        <f t="shared" si="54"/>
        <v>600.5</v>
      </c>
      <c r="D1084">
        <f t="shared" si="55"/>
        <v>1494</v>
      </c>
      <c r="J1084" s="14"/>
      <c r="K1084" s="2"/>
      <c r="M1084" s="14"/>
      <c r="N1084" s="2"/>
    </row>
    <row r="1085" spans="1:14" x14ac:dyDescent="0.25">
      <c r="A1085" s="14">
        <v>61.6</v>
      </c>
      <c r="B1085" s="2">
        <v>2.5</v>
      </c>
      <c r="C1085">
        <f t="shared" si="54"/>
        <v>600.5</v>
      </c>
      <c r="D1085">
        <f t="shared" si="55"/>
        <v>772.5</v>
      </c>
      <c r="J1085" s="14"/>
      <c r="K1085" s="2"/>
      <c r="M1085" s="14"/>
      <c r="N1085" s="2"/>
    </row>
    <row r="1086" spans="1:14" x14ac:dyDescent="0.25">
      <c r="A1086" s="14">
        <v>61.6</v>
      </c>
      <c r="B1086" s="2">
        <v>5</v>
      </c>
      <c r="C1086">
        <f t="shared" si="54"/>
        <v>600.5</v>
      </c>
      <c r="D1086">
        <f t="shared" si="55"/>
        <v>450</v>
      </c>
      <c r="J1086" s="14"/>
      <c r="K1086" s="2"/>
      <c r="M1086" s="14"/>
      <c r="N1086" s="2"/>
    </row>
    <row r="1087" spans="1:14" x14ac:dyDescent="0.25">
      <c r="A1087" s="14">
        <v>61.6</v>
      </c>
      <c r="B1087" s="2">
        <v>1</v>
      </c>
      <c r="C1087">
        <f t="shared" si="54"/>
        <v>600.5</v>
      </c>
      <c r="D1087">
        <f t="shared" si="55"/>
        <v>1261.5</v>
      </c>
      <c r="J1087" s="14"/>
      <c r="K1087" s="2"/>
      <c r="M1087" s="14"/>
      <c r="N1087" s="2"/>
    </row>
    <row r="1088" spans="1:14" x14ac:dyDescent="0.25">
      <c r="A1088" s="15">
        <v>64.7</v>
      </c>
      <c r="B1088" s="2">
        <v>6</v>
      </c>
      <c r="C1088">
        <f t="shared" si="54"/>
        <v>545.5</v>
      </c>
      <c r="D1088">
        <f t="shared" si="55"/>
        <v>384.5</v>
      </c>
      <c r="J1088" s="15"/>
      <c r="K1088" s="2"/>
      <c r="M1088" s="14"/>
      <c r="N1088" s="2"/>
    </row>
    <row r="1089" spans="1:14" x14ac:dyDescent="0.25">
      <c r="A1089" s="15">
        <v>64.7</v>
      </c>
      <c r="B1089" s="2">
        <v>5</v>
      </c>
      <c r="C1089">
        <f t="shared" si="54"/>
        <v>545.5</v>
      </c>
      <c r="D1089">
        <f t="shared" si="55"/>
        <v>450</v>
      </c>
      <c r="J1089" s="15"/>
      <c r="K1089" s="2"/>
      <c r="M1089" s="14"/>
      <c r="N1089" s="2"/>
    </row>
    <row r="1090" spans="1:14" x14ac:dyDescent="0.25">
      <c r="A1090" s="15">
        <v>64.7</v>
      </c>
      <c r="B1090" s="2">
        <v>20</v>
      </c>
      <c r="C1090">
        <f t="shared" si="54"/>
        <v>545.5</v>
      </c>
      <c r="D1090">
        <f t="shared" si="55"/>
        <v>79.5</v>
      </c>
      <c r="J1090" s="15"/>
      <c r="K1090" s="2"/>
      <c r="M1090" s="14"/>
      <c r="N1090" s="2"/>
    </row>
    <row r="1091" spans="1:14" x14ac:dyDescent="0.25">
      <c r="A1091" s="15">
        <v>64.7</v>
      </c>
      <c r="B1091" s="2">
        <v>6</v>
      </c>
      <c r="C1091">
        <f t="shared" ref="C1091:C1154" si="56">_xlfn.RANK.AVG(A1091,$A$2:$A$1665,0)</f>
        <v>545.5</v>
      </c>
      <c r="D1091">
        <f t="shared" ref="D1091:D1154" si="57">_xlfn.RANK.AVG(B1091,$B$2:$B$1665,0)</f>
        <v>384.5</v>
      </c>
      <c r="J1091" s="15"/>
      <c r="K1091" s="2"/>
      <c r="M1091" s="14"/>
      <c r="N1091" s="2"/>
    </row>
    <row r="1092" spans="1:14" x14ac:dyDescent="0.25">
      <c r="A1092" s="15">
        <v>64.7</v>
      </c>
      <c r="B1092" s="2">
        <v>5</v>
      </c>
      <c r="C1092">
        <f t="shared" si="56"/>
        <v>545.5</v>
      </c>
      <c r="D1092">
        <f t="shared" si="57"/>
        <v>450</v>
      </c>
      <c r="J1092" s="15"/>
      <c r="K1092" s="2"/>
      <c r="M1092" s="14"/>
      <c r="N1092" s="2"/>
    </row>
    <row r="1093" spans="1:14" x14ac:dyDescent="0.25">
      <c r="A1093" s="15">
        <v>64.7</v>
      </c>
      <c r="B1093" s="2">
        <v>16</v>
      </c>
      <c r="C1093">
        <f t="shared" si="56"/>
        <v>545.5</v>
      </c>
      <c r="D1093">
        <f t="shared" si="57"/>
        <v>105</v>
      </c>
      <c r="J1093" s="15"/>
      <c r="K1093" s="2"/>
      <c r="M1093" s="14"/>
      <c r="N1093" s="2"/>
    </row>
    <row r="1094" spans="1:14" x14ac:dyDescent="0.25">
      <c r="A1094" s="15">
        <v>64.7</v>
      </c>
      <c r="B1094" s="2">
        <v>12.5</v>
      </c>
      <c r="C1094">
        <f t="shared" si="56"/>
        <v>545.5</v>
      </c>
      <c r="D1094">
        <f t="shared" si="57"/>
        <v>172.5</v>
      </c>
      <c r="J1094" s="15"/>
      <c r="K1094" s="2"/>
      <c r="M1094" s="14"/>
      <c r="N1094" s="2"/>
    </row>
    <row r="1095" spans="1:14" x14ac:dyDescent="0.25">
      <c r="A1095" s="15">
        <v>64.7</v>
      </c>
      <c r="B1095" s="2">
        <v>20</v>
      </c>
      <c r="C1095">
        <f t="shared" si="56"/>
        <v>545.5</v>
      </c>
      <c r="D1095">
        <f t="shared" si="57"/>
        <v>79.5</v>
      </c>
      <c r="J1095" s="15"/>
      <c r="K1095" s="2"/>
      <c r="M1095" s="14"/>
      <c r="N1095" s="2"/>
    </row>
    <row r="1096" spans="1:14" x14ac:dyDescent="0.25">
      <c r="A1096" s="15">
        <v>64.7</v>
      </c>
      <c r="B1096" s="2">
        <v>12.5</v>
      </c>
      <c r="C1096">
        <f t="shared" si="56"/>
        <v>545.5</v>
      </c>
      <c r="D1096">
        <f t="shared" si="57"/>
        <v>172.5</v>
      </c>
      <c r="J1096" s="15"/>
      <c r="K1096" s="2"/>
      <c r="M1096" s="14"/>
      <c r="N1096" s="2"/>
    </row>
    <row r="1097" spans="1:14" x14ac:dyDescent="0.25">
      <c r="A1097" s="15">
        <v>64.7</v>
      </c>
      <c r="B1097" s="2">
        <v>7</v>
      </c>
      <c r="C1097">
        <f t="shared" si="56"/>
        <v>545.5</v>
      </c>
      <c r="D1097">
        <f t="shared" si="57"/>
        <v>354.5</v>
      </c>
      <c r="J1097" s="15"/>
      <c r="K1097" s="2"/>
      <c r="M1097" s="14"/>
      <c r="N1097" s="2"/>
    </row>
    <row r="1098" spans="1:14" x14ac:dyDescent="0.25">
      <c r="A1098" s="15">
        <v>64.7</v>
      </c>
      <c r="B1098" s="2">
        <v>2.5</v>
      </c>
      <c r="C1098">
        <f t="shared" si="56"/>
        <v>545.5</v>
      </c>
      <c r="D1098">
        <f t="shared" si="57"/>
        <v>772.5</v>
      </c>
      <c r="J1098" s="15"/>
      <c r="K1098" s="2"/>
      <c r="M1098" s="14"/>
      <c r="N1098" s="2"/>
    </row>
    <row r="1099" spans="1:14" x14ac:dyDescent="0.25">
      <c r="A1099" s="15">
        <v>64.7</v>
      </c>
      <c r="B1099" s="2">
        <v>12.5</v>
      </c>
      <c r="C1099">
        <f t="shared" si="56"/>
        <v>545.5</v>
      </c>
      <c r="D1099">
        <f t="shared" si="57"/>
        <v>172.5</v>
      </c>
      <c r="J1099" s="15"/>
      <c r="K1099" s="2"/>
      <c r="M1099" s="14"/>
      <c r="N1099" s="2"/>
    </row>
    <row r="1100" spans="1:14" x14ac:dyDescent="0.25">
      <c r="A1100" s="15">
        <v>64.7</v>
      </c>
      <c r="B1100" s="2">
        <v>7</v>
      </c>
      <c r="C1100">
        <f t="shared" si="56"/>
        <v>545.5</v>
      </c>
      <c r="D1100">
        <f t="shared" si="57"/>
        <v>354.5</v>
      </c>
      <c r="J1100" s="15"/>
      <c r="K1100" s="2"/>
      <c r="M1100" s="14"/>
      <c r="N1100" s="2"/>
    </row>
    <row r="1101" spans="1:14" x14ac:dyDescent="0.25">
      <c r="A1101" s="15">
        <v>64.7</v>
      </c>
      <c r="B1101" s="2">
        <v>3</v>
      </c>
      <c r="C1101">
        <f t="shared" si="56"/>
        <v>545.5</v>
      </c>
      <c r="D1101">
        <f t="shared" si="57"/>
        <v>671.5</v>
      </c>
      <c r="J1101" s="15"/>
      <c r="K1101" s="2"/>
      <c r="M1101" s="14"/>
      <c r="N1101" s="2"/>
    </row>
    <row r="1102" spans="1:14" x14ac:dyDescent="0.25">
      <c r="A1102" s="15">
        <v>64.7</v>
      </c>
      <c r="B1102" s="2">
        <v>9</v>
      </c>
      <c r="C1102">
        <f t="shared" si="56"/>
        <v>545.5</v>
      </c>
      <c r="D1102">
        <f t="shared" si="57"/>
        <v>279</v>
      </c>
      <c r="J1102" s="15"/>
      <c r="K1102" s="2"/>
      <c r="M1102" s="14"/>
      <c r="N1102" s="2"/>
    </row>
    <row r="1103" spans="1:14" x14ac:dyDescent="0.25">
      <c r="A1103" s="15">
        <v>64.7</v>
      </c>
      <c r="B1103" s="2">
        <v>15</v>
      </c>
      <c r="C1103">
        <f t="shared" si="56"/>
        <v>545.5</v>
      </c>
      <c r="D1103">
        <f t="shared" si="57"/>
        <v>127.5</v>
      </c>
      <c r="J1103" s="15"/>
      <c r="K1103" s="2"/>
      <c r="M1103" s="14"/>
      <c r="N1103" s="2"/>
    </row>
    <row r="1104" spans="1:14" x14ac:dyDescent="0.25">
      <c r="A1104" s="15">
        <v>64.7</v>
      </c>
      <c r="B1104" s="2">
        <v>8</v>
      </c>
      <c r="C1104">
        <f t="shared" si="56"/>
        <v>545.5</v>
      </c>
      <c r="D1104">
        <f t="shared" si="57"/>
        <v>300</v>
      </c>
      <c r="J1104" s="15"/>
      <c r="K1104" s="2"/>
      <c r="M1104" s="14"/>
      <c r="N1104" s="2"/>
    </row>
    <row r="1105" spans="1:14" x14ac:dyDescent="0.25">
      <c r="A1105" s="15">
        <v>64.7</v>
      </c>
      <c r="B1105" s="2">
        <v>5</v>
      </c>
      <c r="C1105">
        <f t="shared" si="56"/>
        <v>545.5</v>
      </c>
      <c r="D1105">
        <f t="shared" si="57"/>
        <v>450</v>
      </c>
      <c r="J1105" s="15"/>
      <c r="K1105" s="2"/>
      <c r="M1105" s="14"/>
      <c r="N1105" s="2"/>
    </row>
    <row r="1106" spans="1:14" x14ac:dyDescent="0.25">
      <c r="A1106" s="15">
        <v>64.7</v>
      </c>
      <c r="B1106" s="2">
        <v>14</v>
      </c>
      <c r="C1106">
        <f t="shared" si="56"/>
        <v>545.5</v>
      </c>
      <c r="D1106">
        <f t="shared" si="57"/>
        <v>152</v>
      </c>
      <c r="J1106" s="15"/>
      <c r="K1106" s="2"/>
      <c r="M1106" s="14"/>
      <c r="N1106" s="2"/>
    </row>
    <row r="1107" spans="1:14" x14ac:dyDescent="0.25">
      <c r="A1107" s="15">
        <v>64.7</v>
      </c>
      <c r="B1107" s="2">
        <v>6</v>
      </c>
      <c r="C1107">
        <f t="shared" si="56"/>
        <v>545.5</v>
      </c>
      <c r="D1107">
        <f t="shared" si="57"/>
        <v>384.5</v>
      </c>
      <c r="J1107" s="15"/>
      <c r="K1107" s="2"/>
      <c r="M1107" s="14"/>
      <c r="N1107" s="2"/>
    </row>
    <row r="1108" spans="1:14" x14ac:dyDescent="0.25">
      <c r="A1108" s="15">
        <v>64.7</v>
      </c>
      <c r="B1108" s="2">
        <v>12.5</v>
      </c>
      <c r="C1108">
        <f t="shared" si="56"/>
        <v>545.5</v>
      </c>
      <c r="D1108">
        <f t="shared" si="57"/>
        <v>172.5</v>
      </c>
      <c r="J1108" s="15"/>
      <c r="K1108" s="2"/>
      <c r="M1108" s="14"/>
      <c r="N1108" s="2"/>
    </row>
    <row r="1109" spans="1:14" x14ac:dyDescent="0.25">
      <c r="A1109" s="15">
        <v>64.7</v>
      </c>
      <c r="B1109" s="2">
        <v>4</v>
      </c>
      <c r="C1109">
        <f t="shared" si="56"/>
        <v>545.5</v>
      </c>
      <c r="D1109">
        <f t="shared" si="57"/>
        <v>544.5</v>
      </c>
      <c r="J1109" s="15"/>
      <c r="K1109" s="2"/>
      <c r="M1109" s="14"/>
      <c r="N1109" s="2"/>
    </row>
    <row r="1110" spans="1:14" x14ac:dyDescent="0.25">
      <c r="A1110" s="15">
        <v>64.7</v>
      </c>
      <c r="B1110" s="2">
        <v>2.5</v>
      </c>
      <c r="C1110">
        <f t="shared" si="56"/>
        <v>545.5</v>
      </c>
      <c r="D1110">
        <f t="shared" si="57"/>
        <v>772.5</v>
      </c>
      <c r="J1110" s="15"/>
      <c r="K1110" s="2"/>
      <c r="M1110" s="14"/>
      <c r="N1110" s="2"/>
    </row>
    <row r="1111" spans="1:14" x14ac:dyDescent="0.25">
      <c r="A1111" s="15">
        <v>64.7</v>
      </c>
      <c r="B1111" s="2">
        <v>0.5</v>
      </c>
      <c r="C1111">
        <f t="shared" si="56"/>
        <v>545.5</v>
      </c>
      <c r="D1111">
        <f t="shared" si="57"/>
        <v>1494</v>
      </c>
      <c r="J1111" s="15"/>
      <c r="K1111" s="2"/>
      <c r="M1111" s="14"/>
      <c r="N1111" s="2"/>
    </row>
    <row r="1112" spans="1:14" x14ac:dyDescent="0.25">
      <c r="A1112" s="15">
        <v>64.7</v>
      </c>
      <c r="B1112" s="2">
        <v>7.5</v>
      </c>
      <c r="C1112">
        <f t="shared" si="56"/>
        <v>545.5</v>
      </c>
      <c r="D1112">
        <f t="shared" si="57"/>
        <v>327</v>
      </c>
      <c r="J1112" s="15"/>
      <c r="K1112" s="2"/>
      <c r="M1112" s="14"/>
      <c r="N1112" s="2"/>
    </row>
    <row r="1113" spans="1:14" x14ac:dyDescent="0.25">
      <c r="A1113" s="15">
        <v>64.7</v>
      </c>
      <c r="B1113" s="2">
        <v>20</v>
      </c>
      <c r="C1113">
        <f t="shared" si="56"/>
        <v>545.5</v>
      </c>
      <c r="D1113">
        <f t="shared" si="57"/>
        <v>79.5</v>
      </c>
      <c r="J1113" s="15"/>
      <c r="K1113" s="2"/>
      <c r="M1113" s="14"/>
      <c r="N1113" s="2"/>
    </row>
    <row r="1114" spans="1:14" x14ac:dyDescent="0.25">
      <c r="A1114" s="15">
        <v>64.7</v>
      </c>
      <c r="B1114" s="2">
        <v>1.5</v>
      </c>
      <c r="C1114">
        <f t="shared" si="56"/>
        <v>545.5</v>
      </c>
      <c r="D1114">
        <f t="shared" si="57"/>
        <v>1076.5</v>
      </c>
      <c r="J1114" s="15"/>
      <c r="K1114" s="2"/>
      <c r="M1114" s="14"/>
      <c r="N1114" s="2"/>
    </row>
    <row r="1115" spans="1:14" x14ac:dyDescent="0.25">
      <c r="A1115" s="15">
        <v>64.7</v>
      </c>
      <c r="B1115" s="2">
        <v>10</v>
      </c>
      <c r="C1115">
        <f t="shared" si="56"/>
        <v>545.5</v>
      </c>
      <c r="D1115">
        <f t="shared" si="57"/>
        <v>239.5</v>
      </c>
      <c r="J1115" s="15"/>
      <c r="K1115" s="2"/>
      <c r="M1115" s="14"/>
      <c r="N1115" s="2"/>
    </row>
    <row r="1116" spans="1:14" x14ac:dyDescent="0.25">
      <c r="A1116" s="15">
        <v>64.7</v>
      </c>
      <c r="B1116" s="2">
        <v>7</v>
      </c>
      <c r="C1116">
        <f t="shared" si="56"/>
        <v>545.5</v>
      </c>
      <c r="D1116">
        <f t="shared" si="57"/>
        <v>354.5</v>
      </c>
      <c r="J1116" s="15"/>
      <c r="K1116" s="2"/>
      <c r="M1116" s="14"/>
      <c r="N1116" s="2"/>
    </row>
    <row r="1117" spans="1:14" x14ac:dyDescent="0.25">
      <c r="A1117" s="15">
        <v>64.7</v>
      </c>
      <c r="B1117" s="2">
        <v>2.5</v>
      </c>
      <c r="C1117">
        <f t="shared" si="56"/>
        <v>545.5</v>
      </c>
      <c r="D1117">
        <f t="shared" si="57"/>
        <v>772.5</v>
      </c>
      <c r="J1117" s="15"/>
      <c r="K1117" s="2"/>
      <c r="M1117" s="14"/>
      <c r="N1117" s="2"/>
    </row>
    <row r="1118" spans="1:14" x14ac:dyDescent="0.25">
      <c r="A1118" s="15">
        <v>64.7</v>
      </c>
      <c r="B1118" s="2">
        <v>10</v>
      </c>
      <c r="C1118">
        <f t="shared" si="56"/>
        <v>545.5</v>
      </c>
      <c r="D1118">
        <f t="shared" si="57"/>
        <v>239.5</v>
      </c>
      <c r="J1118" s="15"/>
      <c r="K1118" s="2"/>
      <c r="M1118" s="14"/>
      <c r="N1118" s="2"/>
    </row>
    <row r="1119" spans="1:14" x14ac:dyDescent="0.25">
      <c r="A1119" s="15">
        <v>64.7</v>
      </c>
      <c r="B1119" s="2">
        <v>1</v>
      </c>
      <c r="C1119">
        <f t="shared" si="56"/>
        <v>545.5</v>
      </c>
      <c r="D1119">
        <f t="shared" si="57"/>
        <v>1261.5</v>
      </c>
      <c r="J1119" s="15"/>
      <c r="K1119" s="2"/>
      <c r="M1119" s="14"/>
      <c r="N1119" s="2"/>
    </row>
    <row r="1120" spans="1:14" x14ac:dyDescent="0.25">
      <c r="A1120" s="15">
        <v>64.7</v>
      </c>
      <c r="B1120" s="2">
        <v>1</v>
      </c>
      <c r="C1120">
        <f t="shared" si="56"/>
        <v>545.5</v>
      </c>
      <c r="D1120">
        <f t="shared" si="57"/>
        <v>1261.5</v>
      </c>
      <c r="J1120" s="15"/>
      <c r="K1120" s="2"/>
      <c r="M1120" s="14"/>
      <c r="N1120" s="2"/>
    </row>
    <row r="1121" spans="1:14" x14ac:dyDescent="0.25">
      <c r="A1121" s="15">
        <v>64.7</v>
      </c>
      <c r="B1121" s="2">
        <v>8</v>
      </c>
      <c r="C1121">
        <f t="shared" si="56"/>
        <v>545.5</v>
      </c>
      <c r="D1121">
        <f t="shared" si="57"/>
        <v>300</v>
      </c>
      <c r="J1121" s="15"/>
      <c r="K1121" s="2"/>
      <c r="M1121" s="14"/>
      <c r="N1121" s="2"/>
    </row>
    <row r="1122" spans="1:14" x14ac:dyDescent="0.25">
      <c r="A1122" s="15">
        <v>64.7</v>
      </c>
      <c r="B1122" s="2">
        <v>2</v>
      </c>
      <c r="C1122">
        <f t="shared" si="56"/>
        <v>545.5</v>
      </c>
      <c r="D1122">
        <f t="shared" si="57"/>
        <v>904.5</v>
      </c>
      <c r="J1122" s="15"/>
      <c r="K1122" s="2"/>
      <c r="M1122" s="14"/>
      <c r="N1122" s="2"/>
    </row>
    <row r="1123" spans="1:14" x14ac:dyDescent="0.25">
      <c r="A1123" s="15">
        <v>64.7</v>
      </c>
      <c r="B1123" s="2">
        <v>2</v>
      </c>
      <c r="C1123">
        <f t="shared" si="56"/>
        <v>545.5</v>
      </c>
      <c r="D1123">
        <f t="shared" si="57"/>
        <v>904.5</v>
      </c>
      <c r="J1123" s="15"/>
      <c r="K1123" s="2"/>
      <c r="M1123" s="14"/>
      <c r="N1123" s="2"/>
    </row>
    <row r="1124" spans="1:14" x14ac:dyDescent="0.25">
      <c r="A1124" s="15">
        <v>64.7</v>
      </c>
      <c r="B1124" s="2">
        <v>7</v>
      </c>
      <c r="C1124">
        <f t="shared" si="56"/>
        <v>545.5</v>
      </c>
      <c r="D1124">
        <f t="shared" si="57"/>
        <v>354.5</v>
      </c>
      <c r="J1124" s="15"/>
      <c r="K1124" s="2"/>
      <c r="M1124" s="14"/>
      <c r="N1124" s="2"/>
    </row>
    <row r="1125" spans="1:14" x14ac:dyDescent="0.25">
      <c r="A1125" s="15">
        <v>64.7</v>
      </c>
      <c r="B1125" s="2">
        <v>7</v>
      </c>
      <c r="C1125">
        <f t="shared" si="56"/>
        <v>545.5</v>
      </c>
      <c r="D1125">
        <f t="shared" si="57"/>
        <v>354.5</v>
      </c>
      <c r="J1125" s="15"/>
      <c r="K1125" s="2"/>
      <c r="M1125" s="14"/>
      <c r="N1125" s="2"/>
    </row>
    <row r="1126" spans="1:14" x14ac:dyDescent="0.25">
      <c r="A1126" s="15">
        <v>64.7</v>
      </c>
      <c r="B1126" s="2">
        <v>4</v>
      </c>
      <c r="C1126">
        <f t="shared" si="56"/>
        <v>545.5</v>
      </c>
      <c r="D1126">
        <f t="shared" si="57"/>
        <v>544.5</v>
      </c>
      <c r="J1126" s="15"/>
      <c r="K1126" s="2"/>
      <c r="M1126" s="14"/>
      <c r="N1126" s="2"/>
    </row>
    <row r="1127" spans="1:14" x14ac:dyDescent="0.25">
      <c r="A1127" s="15">
        <v>64.7</v>
      </c>
      <c r="B1127" s="2">
        <v>7</v>
      </c>
      <c r="C1127">
        <f t="shared" si="56"/>
        <v>545.5</v>
      </c>
      <c r="D1127">
        <f t="shared" si="57"/>
        <v>354.5</v>
      </c>
      <c r="J1127" s="15"/>
      <c r="K1127" s="2"/>
      <c r="M1127" s="14"/>
      <c r="N1127" s="2"/>
    </row>
    <row r="1128" spans="1:14" x14ac:dyDescent="0.25">
      <c r="A1128" s="15">
        <v>64.7</v>
      </c>
      <c r="B1128" s="2">
        <v>3</v>
      </c>
      <c r="C1128">
        <f t="shared" si="56"/>
        <v>545.5</v>
      </c>
      <c r="D1128">
        <f t="shared" si="57"/>
        <v>671.5</v>
      </c>
      <c r="J1128" s="15"/>
      <c r="K1128" s="2"/>
      <c r="M1128" s="14"/>
      <c r="N1128" s="2"/>
    </row>
    <row r="1129" spans="1:14" x14ac:dyDescent="0.25">
      <c r="A1129" s="15">
        <v>64.7</v>
      </c>
      <c r="B1129" s="2">
        <v>6</v>
      </c>
      <c r="C1129">
        <f t="shared" si="56"/>
        <v>545.5</v>
      </c>
      <c r="D1129">
        <f t="shared" si="57"/>
        <v>384.5</v>
      </c>
      <c r="J1129" s="15"/>
      <c r="K1129" s="2"/>
      <c r="M1129" s="14"/>
      <c r="N1129" s="2"/>
    </row>
    <row r="1130" spans="1:14" x14ac:dyDescent="0.25">
      <c r="A1130" s="15">
        <v>64.7</v>
      </c>
      <c r="B1130" s="2">
        <v>7</v>
      </c>
      <c r="C1130">
        <f t="shared" si="56"/>
        <v>545.5</v>
      </c>
      <c r="D1130">
        <f t="shared" si="57"/>
        <v>354.5</v>
      </c>
      <c r="J1130" s="15"/>
      <c r="K1130" s="2"/>
      <c r="M1130" s="14"/>
      <c r="N1130" s="2"/>
    </row>
    <row r="1131" spans="1:14" x14ac:dyDescent="0.25">
      <c r="A1131" s="15">
        <v>64.7</v>
      </c>
      <c r="B1131" s="2">
        <v>4</v>
      </c>
      <c r="C1131">
        <f t="shared" si="56"/>
        <v>545.5</v>
      </c>
      <c r="D1131">
        <f t="shared" si="57"/>
        <v>544.5</v>
      </c>
      <c r="J1131" s="15"/>
      <c r="K1131" s="2"/>
      <c r="M1131" s="14"/>
      <c r="N1131" s="2"/>
    </row>
    <row r="1132" spans="1:14" x14ac:dyDescent="0.25">
      <c r="A1132" s="15">
        <v>64.7</v>
      </c>
      <c r="B1132" s="2">
        <v>8</v>
      </c>
      <c r="C1132">
        <f t="shared" si="56"/>
        <v>545.5</v>
      </c>
      <c r="D1132">
        <f t="shared" si="57"/>
        <v>300</v>
      </c>
      <c r="J1132" s="15"/>
      <c r="K1132" s="2"/>
      <c r="M1132" s="14"/>
      <c r="N1132" s="2"/>
    </row>
    <row r="1133" spans="1:14" x14ac:dyDescent="0.25">
      <c r="A1133" s="15">
        <v>64.7</v>
      </c>
      <c r="B1133" s="2">
        <v>2</v>
      </c>
      <c r="C1133">
        <f t="shared" si="56"/>
        <v>545.5</v>
      </c>
      <c r="D1133">
        <f t="shared" si="57"/>
        <v>904.5</v>
      </c>
      <c r="J1133" s="15"/>
      <c r="K1133" s="2"/>
      <c r="M1133" s="14"/>
      <c r="N1133" s="2"/>
    </row>
    <row r="1134" spans="1:14" x14ac:dyDescent="0.25">
      <c r="A1134" s="15">
        <v>64.7</v>
      </c>
      <c r="B1134" s="2">
        <v>4</v>
      </c>
      <c r="C1134">
        <f t="shared" si="56"/>
        <v>545.5</v>
      </c>
      <c r="D1134">
        <f t="shared" si="57"/>
        <v>544.5</v>
      </c>
      <c r="J1134" s="15"/>
      <c r="K1134" s="2"/>
      <c r="M1134" s="14"/>
      <c r="N1134" s="2"/>
    </row>
    <row r="1135" spans="1:14" x14ac:dyDescent="0.25">
      <c r="A1135" s="15">
        <v>64.7</v>
      </c>
      <c r="B1135" s="2">
        <v>4.5</v>
      </c>
      <c r="C1135">
        <f t="shared" si="56"/>
        <v>545.5</v>
      </c>
      <c r="D1135">
        <f t="shared" si="57"/>
        <v>499.5</v>
      </c>
      <c r="J1135" s="15"/>
      <c r="K1135" s="2"/>
      <c r="M1135" s="14"/>
      <c r="N1135" s="2"/>
    </row>
    <row r="1136" spans="1:14" x14ac:dyDescent="0.25">
      <c r="A1136" s="15">
        <v>64.7</v>
      </c>
      <c r="B1136" s="2">
        <v>2</v>
      </c>
      <c r="C1136">
        <f t="shared" si="56"/>
        <v>545.5</v>
      </c>
      <c r="D1136">
        <f t="shared" si="57"/>
        <v>904.5</v>
      </c>
      <c r="J1136" s="15"/>
      <c r="K1136" s="2"/>
      <c r="M1136" s="14"/>
      <c r="N1136" s="2"/>
    </row>
    <row r="1137" spans="1:14" x14ac:dyDescent="0.25">
      <c r="A1137" s="15">
        <v>64.7</v>
      </c>
      <c r="B1137" s="2">
        <v>1</v>
      </c>
      <c r="C1137">
        <f t="shared" si="56"/>
        <v>545.5</v>
      </c>
      <c r="D1137">
        <f t="shared" si="57"/>
        <v>1261.5</v>
      </c>
      <c r="J1137" s="15"/>
      <c r="K1137" s="2"/>
      <c r="M1137" s="14"/>
      <c r="N1137" s="2"/>
    </row>
    <row r="1138" spans="1:14" x14ac:dyDescent="0.25">
      <c r="A1138" s="15">
        <v>64.7</v>
      </c>
      <c r="B1138" s="2">
        <v>4</v>
      </c>
      <c r="C1138">
        <f t="shared" si="56"/>
        <v>545.5</v>
      </c>
      <c r="D1138">
        <f t="shared" si="57"/>
        <v>544.5</v>
      </c>
      <c r="J1138" s="15"/>
      <c r="K1138" s="2"/>
      <c r="M1138" s="14"/>
      <c r="N1138" s="2"/>
    </row>
    <row r="1139" spans="1:14" x14ac:dyDescent="0.25">
      <c r="A1139" s="15">
        <v>64.7</v>
      </c>
      <c r="B1139" s="2">
        <v>1</v>
      </c>
      <c r="C1139">
        <f t="shared" si="56"/>
        <v>545.5</v>
      </c>
      <c r="D1139">
        <f t="shared" si="57"/>
        <v>1261.5</v>
      </c>
      <c r="J1139" s="15"/>
      <c r="K1139" s="2"/>
      <c r="M1139" s="14"/>
      <c r="N1139" s="2"/>
    </row>
    <row r="1140" spans="1:14" x14ac:dyDescent="0.25">
      <c r="A1140" s="15">
        <v>64.7</v>
      </c>
      <c r="B1140" s="2">
        <v>3</v>
      </c>
      <c r="C1140">
        <f t="shared" si="56"/>
        <v>545.5</v>
      </c>
      <c r="D1140">
        <f t="shared" si="57"/>
        <v>671.5</v>
      </c>
      <c r="J1140" s="15"/>
      <c r="K1140" s="2"/>
      <c r="M1140" s="14"/>
      <c r="N1140" s="2"/>
    </row>
    <row r="1141" spans="1:14" x14ac:dyDescent="0.25">
      <c r="A1141" s="15">
        <v>64.7</v>
      </c>
      <c r="B1141" s="2">
        <v>2</v>
      </c>
      <c r="C1141">
        <f t="shared" si="56"/>
        <v>545.5</v>
      </c>
      <c r="D1141">
        <f t="shared" si="57"/>
        <v>904.5</v>
      </c>
      <c r="J1141" s="15"/>
      <c r="K1141" s="2"/>
      <c r="M1141" s="14"/>
      <c r="N1141" s="2"/>
    </row>
    <row r="1142" spans="1:14" x14ac:dyDescent="0.25">
      <c r="A1142" s="15">
        <v>64.7</v>
      </c>
      <c r="B1142" s="2">
        <v>5</v>
      </c>
      <c r="C1142">
        <f t="shared" si="56"/>
        <v>545.5</v>
      </c>
      <c r="D1142">
        <f t="shared" si="57"/>
        <v>450</v>
      </c>
      <c r="J1142" s="15"/>
      <c r="K1142" s="2"/>
      <c r="M1142" s="14"/>
      <c r="N1142" s="2"/>
    </row>
    <row r="1143" spans="1:14" x14ac:dyDescent="0.25">
      <c r="A1143" s="15">
        <v>64.7</v>
      </c>
      <c r="B1143" s="2">
        <v>2</v>
      </c>
      <c r="C1143">
        <f t="shared" si="56"/>
        <v>545.5</v>
      </c>
      <c r="D1143">
        <f t="shared" si="57"/>
        <v>904.5</v>
      </c>
      <c r="J1143" s="15"/>
      <c r="K1143" s="2"/>
      <c r="M1143" s="14"/>
      <c r="N1143" s="2"/>
    </row>
    <row r="1144" spans="1:14" x14ac:dyDescent="0.25">
      <c r="A1144" s="15">
        <v>64.7</v>
      </c>
      <c r="B1144" s="2">
        <v>2</v>
      </c>
      <c r="C1144">
        <f t="shared" si="56"/>
        <v>545.5</v>
      </c>
      <c r="D1144">
        <f t="shared" si="57"/>
        <v>904.5</v>
      </c>
      <c r="J1144" s="15"/>
      <c r="K1144" s="2"/>
      <c r="M1144" s="15"/>
      <c r="N1144" s="2"/>
    </row>
    <row r="1145" spans="1:14" x14ac:dyDescent="0.25">
      <c r="A1145" s="15">
        <v>64.7</v>
      </c>
      <c r="B1145" s="2">
        <v>0.5</v>
      </c>
      <c r="C1145">
        <f t="shared" si="56"/>
        <v>545.5</v>
      </c>
      <c r="D1145">
        <f t="shared" si="57"/>
        <v>1494</v>
      </c>
      <c r="J1145" s="15"/>
      <c r="K1145" s="2"/>
      <c r="M1145" s="15"/>
      <c r="N1145" s="2"/>
    </row>
    <row r="1146" spans="1:14" x14ac:dyDescent="0.25">
      <c r="A1146" s="15">
        <v>64.7</v>
      </c>
      <c r="B1146" s="2">
        <v>2</v>
      </c>
      <c r="C1146">
        <f t="shared" si="56"/>
        <v>545.5</v>
      </c>
      <c r="D1146">
        <f t="shared" si="57"/>
        <v>904.5</v>
      </c>
      <c r="J1146" s="15"/>
      <c r="K1146" s="2"/>
      <c r="M1146" s="14"/>
      <c r="N1146" s="2"/>
    </row>
    <row r="1147" spans="1:14" x14ac:dyDescent="0.25">
      <c r="A1147" s="15">
        <v>64.7</v>
      </c>
      <c r="B1147" s="2">
        <v>4</v>
      </c>
      <c r="C1147">
        <f t="shared" si="56"/>
        <v>545.5</v>
      </c>
      <c r="D1147">
        <f t="shared" si="57"/>
        <v>544.5</v>
      </c>
      <c r="J1147" s="15"/>
      <c r="K1147" s="2"/>
      <c r="M1147" s="14"/>
      <c r="N1147" s="2"/>
    </row>
    <row r="1148" spans="1:14" x14ac:dyDescent="0.25">
      <c r="A1148" s="15">
        <v>64.7</v>
      </c>
      <c r="B1148" s="2">
        <v>2</v>
      </c>
      <c r="C1148">
        <f t="shared" si="56"/>
        <v>545.5</v>
      </c>
      <c r="D1148">
        <f t="shared" si="57"/>
        <v>904.5</v>
      </c>
      <c r="J1148" s="15"/>
      <c r="K1148" s="2"/>
      <c r="M1148" s="14"/>
      <c r="N1148" s="2"/>
    </row>
    <row r="1149" spans="1:14" x14ac:dyDescent="0.25">
      <c r="A1149" s="15">
        <v>64.7</v>
      </c>
      <c r="B1149" s="2">
        <v>2</v>
      </c>
      <c r="C1149">
        <f t="shared" si="56"/>
        <v>545.5</v>
      </c>
      <c r="D1149">
        <f t="shared" si="57"/>
        <v>904.5</v>
      </c>
      <c r="J1149" s="15"/>
      <c r="K1149" s="2"/>
      <c r="M1149" s="14"/>
      <c r="N1149" s="2"/>
    </row>
    <row r="1150" spans="1:14" x14ac:dyDescent="0.25">
      <c r="A1150" s="15">
        <v>64.7</v>
      </c>
      <c r="B1150" s="2">
        <v>3</v>
      </c>
      <c r="C1150">
        <f t="shared" si="56"/>
        <v>545.5</v>
      </c>
      <c r="D1150">
        <f t="shared" si="57"/>
        <v>671.5</v>
      </c>
      <c r="J1150" s="15"/>
      <c r="K1150" s="2"/>
      <c r="M1150" s="14"/>
      <c r="N1150" s="2"/>
    </row>
    <row r="1151" spans="1:14" x14ac:dyDescent="0.25">
      <c r="A1151" s="15">
        <v>64.7</v>
      </c>
      <c r="B1151" s="2">
        <v>3</v>
      </c>
      <c r="C1151">
        <f t="shared" si="56"/>
        <v>545.5</v>
      </c>
      <c r="D1151">
        <f t="shared" si="57"/>
        <v>671.5</v>
      </c>
      <c r="J1151" s="15"/>
      <c r="K1151" s="2"/>
      <c r="M1151" s="14"/>
      <c r="N1151" s="2"/>
    </row>
    <row r="1152" spans="1:14" x14ac:dyDescent="0.25">
      <c r="A1152" s="15">
        <v>64.7</v>
      </c>
      <c r="B1152" s="2">
        <v>1</v>
      </c>
      <c r="C1152">
        <f t="shared" si="56"/>
        <v>545.5</v>
      </c>
      <c r="D1152">
        <f t="shared" si="57"/>
        <v>1261.5</v>
      </c>
      <c r="J1152" s="15"/>
      <c r="K1152" s="2"/>
      <c r="M1152" s="14"/>
      <c r="N1152" s="2"/>
    </row>
    <row r="1153" spans="1:14" x14ac:dyDescent="0.25">
      <c r="A1153" s="15">
        <v>64.7</v>
      </c>
      <c r="B1153" s="2">
        <v>1</v>
      </c>
      <c r="C1153">
        <f t="shared" si="56"/>
        <v>545.5</v>
      </c>
      <c r="D1153">
        <f t="shared" si="57"/>
        <v>1261.5</v>
      </c>
      <c r="J1153" s="15"/>
      <c r="K1153" s="2"/>
      <c r="M1153" s="14"/>
      <c r="N1153" s="2"/>
    </row>
    <row r="1154" spans="1:14" x14ac:dyDescent="0.25">
      <c r="A1154" s="15">
        <v>66</v>
      </c>
      <c r="B1154" s="2">
        <v>1</v>
      </c>
      <c r="C1154">
        <f t="shared" si="56"/>
        <v>475</v>
      </c>
      <c r="D1154">
        <f t="shared" si="57"/>
        <v>1261.5</v>
      </c>
      <c r="J1154" s="15"/>
      <c r="K1154" s="2"/>
      <c r="M1154" s="14"/>
      <c r="N1154" s="2"/>
    </row>
    <row r="1155" spans="1:14" x14ac:dyDescent="0.25">
      <c r="A1155" s="15">
        <v>66</v>
      </c>
      <c r="B1155" s="2">
        <v>2</v>
      </c>
      <c r="C1155">
        <f t="shared" ref="C1155:C1218" si="58">_xlfn.RANK.AVG(A1155,$A$2:$A$1665,0)</f>
        <v>475</v>
      </c>
      <c r="D1155">
        <f t="shared" ref="D1155:D1218" si="59">_xlfn.RANK.AVG(B1155,$B$2:$B$1665,0)</f>
        <v>904.5</v>
      </c>
      <c r="J1155" s="15"/>
      <c r="K1155" s="2"/>
      <c r="M1155" s="14"/>
      <c r="N1155" s="2"/>
    </row>
    <row r="1156" spans="1:14" x14ac:dyDescent="0.25">
      <c r="A1156" s="15">
        <v>66</v>
      </c>
      <c r="B1156" s="2">
        <v>0.75</v>
      </c>
      <c r="C1156">
        <f t="shared" si="58"/>
        <v>475</v>
      </c>
      <c r="D1156">
        <f t="shared" si="59"/>
        <v>1392.5</v>
      </c>
      <c r="J1156" s="15"/>
      <c r="K1156" s="2"/>
      <c r="M1156" s="14"/>
      <c r="N1156" s="2"/>
    </row>
    <row r="1157" spans="1:14" x14ac:dyDescent="0.25">
      <c r="A1157" s="15">
        <v>66</v>
      </c>
      <c r="B1157" s="2">
        <v>2</v>
      </c>
      <c r="C1157">
        <f t="shared" si="58"/>
        <v>475</v>
      </c>
      <c r="D1157">
        <f t="shared" si="59"/>
        <v>904.5</v>
      </c>
      <c r="J1157" s="15"/>
      <c r="K1157" s="2"/>
      <c r="M1157" s="14"/>
      <c r="N1157" s="2"/>
    </row>
    <row r="1158" spans="1:14" x14ac:dyDescent="0.25">
      <c r="A1158" s="15">
        <v>66</v>
      </c>
      <c r="B1158" s="2">
        <v>20</v>
      </c>
      <c r="C1158">
        <f t="shared" si="58"/>
        <v>475</v>
      </c>
      <c r="D1158">
        <f t="shared" si="59"/>
        <v>79.5</v>
      </c>
      <c r="J1158" s="15"/>
      <c r="K1158" s="2"/>
      <c r="M1158" s="14"/>
      <c r="N1158" s="2"/>
    </row>
    <row r="1159" spans="1:14" x14ac:dyDescent="0.25">
      <c r="A1159" s="15">
        <v>66</v>
      </c>
      <c r="B1159" s="2">
        <v>0.45</v>
      </c>
      <c r="C1159">
        <f t="shared" si="58"/>
        <v>475</v>
      </c>
      <c r="D1159">
        <f t="shared" si="59"/>
        <v>1537</v>
      </c>
      <c r="J1159" s="15"/>
      <c r="K1159" s="2"/>
      <c r="M1159" s="14"/>
      <c r="N1159" s="2"/>
    </row>
    <row r="1160" spans="1:14" x14ac:dyDescent="0.25">
      <c r="A1160" s="15">
        <v>66</v>
      </c>
      <c r="B1160" s="2">
        <v>0.45</v>
      </c>
      <c r="C1160">
        <f t="shared" si="58"/>
        <v>475</v>
      </c>
      <c r="D1160">
        <f t="shared" si="59"/>
        <v>1537</v>
      </c>
      <c r="J1160" s="15"/>
      <c r="K1160" s="2"/>
      <c r="M1160" s="14"/>
      <c r="N1160" s="2"/>
    </row>
    <row r="1161" spans="1:14" x14ac:dyDescent="0.25">
      <c r="A1161" s="15">
        <v>66</v>
      </c>
      <c r="B1161" s="2">
        <v>0.35</v>
      </c>
      <c r="C1161">
        <f t="shared" si="58"/>
        <v>475</v>
      </c>
      <c r="D1161">
        <f t="shared" si="59"/>
        <v>1566.5</v>
      </c>
      <c r="J1161" s="15"/>
      <c r="K1161" s="2"/>
      <c r="M1161" s="14"/>
      <c r="N1161" s="2"/>
    </row>
    <row r="1162" spans="1:14" x14ac:dyDescent="0.25">
      <c r="A1162" s="15">
        <v>66</v>
      </c>
      <c r="B1162" s="2">
        <v>0.35</v>
      </c>
      <c r="C1162">
        <f t="shared" si="58"/>
        <v>475</v>
      </c>
      <c r="D1162">
        <f t="shared" si="59"/>
        <v>1566.5</v>
      </c>
      <c r="J1162" s="15"/>
      <c r="K1162" s="2"/>
      <c r="M1162" s="14"/>
      <c r="N1162" s="2"/>
    </row>
    <row r="1163" spans="1:14" x14ac:dyDescent="0.25">
      <c r="A1163" s="15">
        <v>66</v>
      </c>
      <c r="B1163" s="2">
        <v>0.25</v>
      </c>
      <c r="C1163">
        <f t="shared" si="58"/>
        <v>475</v>
      </c>
      <c r="D1163">
        <f t="shared" si="59"/>
        <v>1615</v>
      </c>
      <c r="J1163" s="15"/>
      <c r="K1163" s="2"/>
      <c r="M1163" s="14"/>
      <c r="N1163" s="2"/>
    </row>
    <row r="1164" spans="1:14" x14ac:dyDescent="0.25">
      <c r="A1164" s="15">
        <v>66</v>
      </c>
      <c r="B1164" s="2">
        <v>0.25</v>
      </c>
      <c r="C1164">
        <f t="shared" si="58"/>
        <v>475</v>
      </c>
      <c r="D1164">
        <f t="shared" si="59"/>
        <v>1615</v>
      </c>
      <c r="J1164" s="15"/>
      <c r="K1164" s="2"/>
      <c r="M1164" s="14"/>
      <c r="N1164" s="2"/>
    </row>
    <row r="1165" spans="1:14" x14ac:dyDescent="0.25">
      <c r="A1165" s="15">
        <v>66</v>
      </c>
      <c r="B1165" s="2">
        <v>0.1</v>
      </c>
      <c r="C1165">
        <f t="shared" si="58"/>
        <v>475</v>
      </c>
      <c r="D1165">
        <f t="shared" si="59"/>
        <v>1660.5</v>
      </c>
      <c r="J1165" s="15"/>
      <c r="K1165" s="2"/>
      <c r="M1165" s="14"/>
      <c r="N1165" s="2"/>
    </row>
    <row r="1166" spans="1:14" x14ac:dyDescent="0.25">
      <c r="A1166" s="15">
        <v>66</v>
      </c>
      <c r="B1166" s="2">
        <v>0.25</v>
      </c>
      <c r="C1166">
        <f t="shared" si="58"/>
        <v>475</v>
      </c>
      <c r="D1166">
        <f t="shared" si="59"/>
        <v>1615</v>
      </c>
      <c r="J1166" s="15"/>
      <c r="K1166" s="2"/>
      <c r="M1166" s="14"/>
      <c r="N1166" s="2"/>
    </row>
    <row r="1167" spans="1:14" x14ac:dyDescent="0.25">
      <c r="A1167" s="15">
        <v>66</v>
      </c>
      <c r="B1167" s="2">
        <v>0.25</v>
      </c>
      <c r="C1167">
        <f t="shared" si="58"/>
        <v>475</v>
      </c>
      <c r="D1167">
        <f t="shared" si="59"/>
        <v>1615</v>
      </c>
      <c r="J1167" s="15"/>
      <c r="K1167" s="2"/>
      <c r="M1167" s="14"/>
      <c r="N1167" s="2"/>
    </row>
    <row r="1168" spans="1:14" x14ac:dyDescent="0.25">
      <c r="A1168" s="15">
        <v>66</v>
      </c>
      <c r="B1168" s="2">
        <v>0.25</v>
      </c>
      <c r="C1168">
        <f t="shared" si="58"/>
        <v>475</v>
      </c>
      <c r="D1168">
        <f t="shared" si="59"/>
        <v>1615</v>
      </c>
      <c r="J1168" s="15"/>
      <c r="K1168" s="2"/>
      <c r="M1168" s="14"/>
      <c r="N1168" s="2"/>
    </row>
    <row r="1169" spans="1:14" x14ac:dyDescent="0.25">
      <c r="A1169" s="15">
        <v>66</v>
      </c>
      <c r="B1169" s="2">
        <v>0.25</v>
      </c>
      <c r="C1169">
        <f t="shared" si="58"/>
        <v>475</v>
      </c>
      <c r="D1169">
        <f t="shared" si="59"/>
        <v>1615</v>
      </c>
      <c r="J1169" s="15"/>
      <c r="K1169" s="2"/>
      <c r="M1169" s="14"/>
      <c r="N1169" s="2"/>
    </row>
    <row r="1170" spans="1:14" x14ac:dyDescent="0.25">
      <c r="A1170" s="15">
        <v>66</v>
      </c>
      <c r="B1170" s="2">
        <v>8</v>
      </c>
      <c r="C1170">
        <f t="shared" si="58"/>
        <v>475</v>
      </c>
      <c r="D1170">
        <f t="shared" si="59"/>
        <v>300</v>
      </c>
      <c r="J1170" s="15"/>
      <c r="K1170" s="2"/>
      <c r="M1170" s="14"/>
      <c r="N1170" s="2"/>
    </row>
    <row r="1171" spans="1:14" x14ac:dyDescent="0.25">
      <c r="A1171" s="15">
        <v>66</v>
      </c>
      <c r="B1171" s="2">
        <v>2</v>
      </c>
      <c r="C1171">
        <f t="shared" si="58"/>
        <v>475</v>
      </c>
      <c r="D1171">
        <f t="shared" si="59"/>
        <v>904.5</v>
      </c>
      <c r="J1171" s="15"/>
      <c r="K1171" s="2"/>
      <c r="M1171" s="14"/>
      <c r="N1171" s="2"/>
    </row>
    <row r="1172" spans="1:14" x14ac:dyDescent="0.25">
      <c r="A1172" s="15">
        <v>66</v>
      </c>
      <c r="B1172" s="2">
        <v>10</v>
      </c>
      <c r="C1172">
        <f t="shared" si="58"/>
        <v>475</v>
      </c>
      <c r="D1172">
        <f t="shared" si="59"/>
        <v>239.5</v>
      </c>
      <c r="J1172" s="15"/>
      <c r="K1172" s="2"/>
      <c r="M1172" s="14"/>
      <c r="N1172" s="2"/>
    </row>
    <row r="1173" spans="1:14" x14ac:dyDescent="0.25">
      <c r="A1173" s="15">
        <v>66</v>
      </c>
      <c r="B1173" s="2">
        <v>15</v>
      </c>
      <c r="C1173">
        <f t="shared" si="58"/>
        <v>475</v>
      </c>
      <c r="D1173">
        <f t="shared" si="59"/>
        <v>127.5</v>
      </c>
      <c r="J1173" s="15"/>
      <c r="K1173" s="2"/>
      <c r="M1173" s="14"/>
      <c r="N1173" s="2"/>
    </row>
    <row r="1174" spans="1:14" x14ac:dyDescent="0.25">
      <c r="A1174" s="15">
        <v>66</v>
      </c>
      <c r="B1174" s="2">
        <v>10</v>
      </c>
      <c r="C1174">
        <f t="shared" si="58"/>
        <v>475</v>
      </c>
      <c r="D1174">
        <f t="shared" si="59"/>
        <v>239.5</v>
      </c>
      <c r="J1174" s="15"/>
      <c r="K1174" s="2"/>
      <c r="M1174" s="14"/>
      <c r="N1174" s="2"/>
    </row>
    <row r="1175" spans="1:14" x14ac:dyDescent="0.25">
      <c r="A1175" s="15">
        <v>66</v>
      </c>
      <c r="B1175" s="2">
        <v>1.25</v>
      </c>
      <c r="C1175">
        <f t="shared" si="58"/>
        <v>475</v>
      </c>
      <c r="D1175">
        <f t="shared" si="59"/>
        <v>1141.5</v>
      </c>
      <c r="J1175" s="15"/>
      <c r="K1175" s="2"/>
      <c r="M1175" s="14"/>
      <c r="N1175" s="2"/>
    </row>
    <row r="1176" spans="1:14" x14ac:dyDescent="0.25">
      <c r="A1176" s="15">
        <v>66</v>
      </c>
      <c r="B1176" s="2">
        <v>1</v>
      </c>
      <c r="C1176">
        <f t="shared" si="58"/>
        <v>475</v>
      </c>
      <c r="D1176">
        <f t="shared" si="59"/>
        <v>1261.5</v>
      </c>
      <c r="J1176" s="15"/>
      <c r="K1176" s="2"/>
      <c r="M1176" s="14"/>
      <c r="N1176" s="2"/>
    </row>
    <row r="1177" spans="1:14" x14ac:dyDescent="0.25">
      <c r="A1177" s="15">
        <v>66</v>
      </c>
      <c r="B1177" s="2">
        <v>0.8</v>
      </c>
      <c r="C1177">
        <f t="shared" si="58"/>
        <v>475</v>
      </c>
      <c r="D1177">
        <f t="shared" si="59"/>
        <v>1361.5</v>
      </c>
      <c r="J1177" s="15"/>
      <c r="K1177" s="2"/>
      <c r="M1177" s="14"/>
      <c r="N1177" s="2"/>
    </row>
    <row r="1178" spans="1:14" x14ac:dyDescent="0.25">
      <c r="A1178" s="15">
        <v>66</v>
      </c>
      <c r="B1178" s="2">
        <v>1</v>
      </c>
      <c r="C1178">
        <f t="shared" si="58"/>
        <v>475</v>
      </c>
      <c r="D1178">
        <f t="shared" si="59"/>
        <v>1261.5</v>
      </c>
      <c r="J1178" s="15"/>
      <c r="K1178" s="2"/>
      <c r="M1178" s="14"/>
      <c r="N1178" s="2"/>
    </row>
    <row r="1179" spans="1:14" x14ac:dyDescent="0.25">
      <c r="A1179" s="15">
        <v>66</v>
      </c>
      <c r="B1179" s="2">
        <v>0.25</v>
      </c>
      <c r="C1179">
        <f t="shared" si="58"/>
        <v>475</v>
      </c>
      <c r="D1179">
        <f t="shared" si="59"/>
        <v>1615</v>
      </c>
      <c r="J1179" s="15"/>
      <c r="K1179" s="2"/>
      <c r="M1179" s="14"/>
      <c r="N1179" s="2"/>
    </row>
    <row r="1180" spans="1:14" x14ac:dyDescent="0.25">
      <c r="A1180" s="15">
        <v>66</v>
      </c>
      <c r="B1180" s="2">
        <v>0.6</v>
      </c>
      <c r="C1180">
        <f t="shared" si="58"/>
        <v>475</v>
      </c>
      <c r="D1180">
        <f t="shared" si="59"/>
        <v>1437.5</v>
      </c>
      <c r="J1180" s="15"/>
      <c r="K1180" s="2"/>
      <c r="M1180" s="14"/>
      <c r="N1180" s="2"/>
    </row>
    <row r="1181" spans="1:14" x14ac:dyDescent="0.25">
      <c r="A1181" s="15">
        <v>66</v>
      </c>
      <c r="B1181" s="2">
        <v>0.25</v>
      </c>
      <c r="C1181">
        <f t="shared" si="58"/>
        <v>475</v>
      </c>
      <c r="D1181">
        <f t="shared" si="59"/>
        <v>1615</v>
      </c>
      <c r="J1181" s="15"/>
      <c r="K1181" s="2"/>
      <c r="M1181" s="14"/>
      <c r="N1181" s="2"/>
    </row>
    <row r="1182" spans="1:14" x14ac:dyDescent="0.25">
      <c r="A1182" s="15">
        <v>66</v>
      </c>
      <c r="B1182" s="2">
        <v>0.25</v>
      </c>
      <c r="C1182">
        <f t="shared" si="58"/>
        <v>475</v>
      </c>
      <c r="D1182">
        <f t="shared" si="59"/>
        <v>1615</v>
      </c>
      <c r="J1182" s="15"/>
      <c r="K1182" s="2"/>
      <c r="M1182" s="14"/>
      <c r="N1182" s="2"/>
    </row>
    <row r="1183" spans="1:14" x14ac:dyDescent="0.25">
      <c r="A1183" s="15">
        <v>66</v>
      </c>
      <c r="B1183" s="2">
        <v>1.5</v>
      </c>
      <c r="C1183">
        <f t="shared" si="58"/>
        <v>475</v>
      </c>
      <c r="D1183">
        <f t="shared" si="59"/>
        <v>1076.5</v>
      </c>
      <c r="J1183" s="15"/>
      <c r="K1183" s="2"/>
      <c r="M1183" s="14"/>
      <c r="N1183" s="2"/>
    </row>
    <row r="1184" spans="1:14" x14ac:dyDescent="0.25">
      <c r="A1184" s="15">
        <v>66</v>
      </c>
      <c r="B1184" s="2">
        <v>1</v>
      </c>
      <c r="C1184">
        <f t="shared" si="58"/>
        <v>475</v>
      </c>
      <c r="D1184">
        <f t="shared" si="59"/>
        <v>1261.5</v>
      </c>
      <c r="J1184" s="15"/>
      <c r="K1184" s="2"/>
      <c r="M1184" s="14"/>
      <c r="N1184" s="2"/>
    </row>
    <row r="1185" spans="1:14" x14ac:dyDescent="0.25">
      <c r="A1185" s="15">
        <v>66</v>
      </c>
      <c r="B1185" s="2">
        <v>0.5</v>
      </c>
      <c r="C1185">
        <f t="shared" si="58"/>
        <v>475</v>
      </c>
      <c r="D1185">
        <f t="shared" si="59"/>
        <v>1494</v>
      </c>
      <c r="J1185" s="15"/>
      <c r="K1185" s="2"/>
      <c r="M1185" s="15"/>
      <c r="N1185" s="2"/>
    </row>
    <row r="1186" spans="1:14" x14ac:dyDescent="0.25">
      <c r="A1186" s="15">
        <v>66</v>
      </c>
      <c r="B1186" s="2">
        <v>0.5</v>
      </c>
      <c r="C1186">
        <f t="shared" si="58"/>
        <v>475</v>
      </c>
      <c r="D1186">
        <f t="shared" si="59"/>
        <v>1494</v>
      </c>
      <c r="J1186" s="15"/>
      <c r="K1186" s="2"/>
      <c r="M1186" s="15"/>
      <c r="N1186" s="2"/>
    </row>
    <row r="1187" spans="1:14" x14ac:dyDescent="0.25">
      <c r="A1187" s="15">
        <v>66</v>
      </c>
      <c r="B1187" s="2">
        <v>1</v>
      </c>
      <c r="C1187">
        <f t="shared" si="58"/>
        <v>475</v>
      </c>
      <c r="D1187">
        <f t="shared" si="59"/>
        <v>1261.5</v>
      </c>
      <c r="J1187" s="15"/>
      <c r="K1187" s="2"/>
      <c r="M1187" s="15"/>
      <c r="N1187" s="2"/>
    </row>
    <row r="1188" spans="1:14" x14ac:dyDescent="0.25">
      <c r="A1188" s="15">
        <v>66</v>
      </c>
      <c r="B1188" s="2">
        <v>0.5</v>
      </c>
      <c r="C1188">
        <f t="shared" si="58"/>
        <v>475</v>
      </c>
      <c r="D1188">
        <f t="shared" si="59"/>
        <v>1494</v>
      </c>
      <c r="J1188" s="15"/>
      <c r="K1188" s="2"/>
      <c r="M1188" s="15"/>
      <c r="N1188" s="2"/>
    </row>
    <row r="1189" spans="1:14" x14ac:dyDescent="0.25">
      <c r="A1189" s="15">
        <v>66</v>
      </c>
      <c r="B1189" s="2">
        <v>0.5</v>
      </c>
      <c r="C1189">
        <f t="shared" si="58"/>
        <v>475</v>
      </c>
      <c r="D1189">
        <f t="shared" si="59"/>
        <v>1494</v>
      </c>
      <c r="J1189" s="15"/>
      <c r="K1189" s="2"/>
      <c r="M1189" s="15"/>
      <c r="N1189" s="2"/>
    </row>
    <row r="1190" spans="1:14" x14ac:dyDescent="0.25">
      <c r="A1190" s="15">
        <v>66</v>
      </c>
      <c r="B1190" s="2">
        <v>1.25</v>
      </c>
      <c r="C1190">
        <f t="shared" si="58"/>
        <v>475</v>
      </c>
      <c r="D1190">
        <f t="shared" si="59"/>
        <v>1141.5</v>
      </c>
      <c r="J1190" s="15"/>
      <c r="K1190" s="2"/>
      <c r="M1190" s="15"/>
      <c r="N1190" s="2"/>
    </row>
    <row r="1191" spans="1:14" x14ac:dyDescent="0.25">
      <c r="A1191" s="15">
        <v>66</v>
      </c>
      <c r="B1191" s="2">
        <v>1</v>
      </c>
      <c r="C1191">
        <f t="shared" si="58"/>
        <v>475</v>
      </c>
      <c r="D1191">
        <f t="shared" si="59"/>
        <v>1261.5</v>
      </c>
      <c r="J1191" s="15"/>
      <c r="K1191" s="2"/>
      <c r="M1191" s="15"/>
      <c r="N1191" s="2"/>
    </row>
    <row r="1192" spans="1:14" x14ac:dyDescent="0.25">
      <c r="A1192" s="15">
        <v>66</v>
      </c>
      <c r="B1192" s="2">
        <v>2.25</v>
      </c>
      <c r="C1192">
        <f t="shared" si="58"/>
        <v>475</v>
      </c>
      <c r="D1192">
        <f t="shared" si="59"/>
        <v>811</v>
      </c>
      <c r="J1192" s="15"/>
      <c r="K1192" s="2"/>
      <c r="M1192" s="15"/>
      <c r="N1192" s="2"/>
    </row>
    <row r="1193" spans="1:14" x14ac:dyDescent="0.25">
      <c r="A1193" s="15">
        <v>66</v>
      </c>
      <c r="B1193" s="2">
        <v>1</v>
      </c>
      <c r="C1193">
        <f t="shared" si="58"/>
        <v>475</v>
      </c>
      <c r="D1193">
        <f t="shared" si="59"/>
        <v>1261.5</v>
      </c>
      <c r="J1193" s="15"/>
      <c r="K1193" s="2"/>
      <c r="M1193" s="15"/>
      <c r="N1193" s="2"/>
    </row>
    <row r="1194" spans="1:14" x14ac:dyDescent="0.25">
      <c r="A1194" s="15">
        <v>66</v>
      </c>
      <c r="B1194" s="2">
        <v>1</v>
      </c>
      <c r="C1194">
        <f t="shared" si="58"/>
        <v>475</v>
      </c>
      <c r="D1194">
        <f t="shared" si="59"/>
        <v>1261.5</v>
      </c>
      <c r="J1194" s="15"/>
      <c r="K1194" s="2"/>
      <c r="M1194" s="15"/>
      <c r="N1194" s="2"/>
    </row>
    <row r="1195" spans="1:14" x14ac:dyDescent="0.25">
      <c r="A1195" s="15">
        <v>66</v>
      </c>
      <c r="B1195" s="2">
        <v>0.35</v>
      </c>
      <c r="C1195">
        <f t="shared" si="58"/>
        <v>475</v>
      </c>
      <c r="D1195">
        <f t="shared" si="59"/>
        <v>1566.5</v>
      </c>
      <c r="J1195" s="15"/>
      <c r="K1195" s="2"/>
      <c r="M1195" s="15"/>
      <c r="N1195" s="2"/>
    </row>
    <row r="1196" spans="1:14" x14ac:dyDescent="0.25">
      <c r="A1196" s="15">
        <v>66</v>
      </c>
      <c r="B1196" s="2">
        <v>0.4</v>
      </c>
      <c r="C1196">
        <f t="shared" si="58"/>
        <v>475</v>
      </c>
      <c r="D1196">
        <f t="shared" si="59"/>
        <v>1551.5</v>
      </c>
      <c r="J1196" s="15"/>
      <c r="K1196" s="2"/>
      <c r="M1196" s="15"/>
      <c r="N1196" s="2"/>
    </row>
    <row r="1197" spans="1:14" x14ac:dyDescent="0.25">
      <c r="A1197" s="15">
        <v>66</v>
      </c>
      <c r="B1197" s="2">
        <v>2.25</v>
      </c>
      <c r="C1197">
        <f t="shared" si="58"/>
        <v>475</v>
      </c>
      <c r="D1197">
        <f t="shared" si="59"/>
        <v>811</v>
      </c>
      <c r="J1197" s="15"/>
      <c r="K1197" s="2"/>
      <c r="M1197" s="15"/>
      <c r="N1197" s="2"/>
    </row>
    <row r="1198" spans="1:14" x14ac:dyDescent="0.25">
      <c r="A1198" s="15">
        <v>66</v>
      </c>
      <c r="B1198" s="2">
        <v>1.75</v>
      </c>
      <c r="C1198">
        <f t="shared" si="58"/>
        <v>475</v>
      </c>
      <c r="D1198">
        <f t="shared" si="59"/>
        <v>1009.5</v>
      </c>
      <c r="J1198" s="15"/>
      <c r="K1198" s="2"/>
      <c r="M1198" s="15"/>
      <c r="N1198" s="2"/>
    </row>
    <row r="1199" spans="1:14" x14ac:dyDescent="0.25">
      <c r="A1199" s="15">
        <v>66</v>
      </c>
      <c r="B1199" s="2">
        <v>2</v>
      </c>
      <c r="C1199">
        <f t="shared" si="58"/>
        <v>475</v>
      </c>
      <c r="D1199">
        <f t="shared" si="59"/>
        <v>904.5</v>
      </c>
      <c r="J1199" s="15"/>
      <c r="K1199" s="2"/>
      <c r="M1199" s="15"/>
      <c r="N1199" s="2"/>
    </row>
    <row r="1200" spans="1:14" x14ac:dyDescent="0.25">
      <c r="A1200" s="15">
        <v>66</v>
      </c>
      <c r="B1200" s="2">
        <v>2</v>
      </c>
      <c r="C1200">
        <f t="shared" si="58"/>
        <v>475</v>
      </c>
      <c r="D1200">
        <f t="shared" si="59"/>
        <v>904.5</v>
      </c>
      <c r="J1200" s="15"/>
      <c r="K1200" s="2"/>
      <c r="M1200" s="15"/>
      <c r="N1200" s="2"/>
    </row>
    <row r="1201" spans="1:14" x14ac:dyDescent="0.25">
      <c r="A1201" s="15">
        <v>66</v>
      </c>
      <c r="B1201" s="2">
        <v>4.5</v>
      </c>
      <c r="C1201">
        <f t="shared" si="58"/>
        <v>475</v>
      </c>
      <c r="D1201">
        <f t="shared" si="59"/>
        <v>499.5</v>
      </c>
      <c r="J1201" s="15"/>
      <c r="K1201" s="2"/>
      <c r="M1201" s="15"/>
      <c r="N1201" s="2"/>
    </row>
    <row r="1202" spans="1:14" x14ac:dyDescent="0.25">
      <c r="A1202" s="15">
        <v>66</v>
      </c>
      <c r="B1202" s="2">
        <v>5.5</v>
      </c>
      <c r="C1202">
        <f t="shared" si="58"/>
        <v>475</v>
      </c>
      <c r="D1202">
        <f t="shared" si="59"/>
        <v>403</v>
      </c>
      <c r="J1202" s="15"/>
      <c r="K1202" s="2"/>
      <c r="M1202" s="15"/>
      <c r="N1202" s="2"/>
    </row>
    <row r="1203" spans="1:14" x14ac:dyDescent="0.25">
      <c r="A1203" s="15">
        <v>66</v>
      </c>
      <c r="B1203" s="2">
        <v>10</v>
      </c>
      <c r="C1203">
        <f t="shared" si="58"/>
        <v>475</v>
      </c>
      <c r="D1203">
        <f t="shared" si="59"/>
        <v>239.5</v>
      </c>
      <c r="J1203" s="15"/>
      <c r="K1203" s="2"/>
      <c r="M1203" s="15"/>
      <c r="N1203" s="2"/>
    </row>
    <row r="1204" spans="1:14" x14ac:dyDescent="0.25">
      <c r="A1204" s="15">
        <v>66</v>
      </c>
      <c r="B1204" s="2">
        <v>1.25</v>
      </c>
      <c r="C1204">
        <f t="shared" si="58"/>
        <v>475</v>
      </c>
      <c r="D1204">
        <f t="shared" si="59"/>
        <v>1141.5</v>
      </c>
      <c r="J1204" s="15"/>
      <c r="K1204" s="2"/>
      <c r="M1204" s="15"/>
      <c r="N1204" s="2"/>
    </row>
    <row r="1205" spans="1:14" x14ac:dyDescent="0.25">
      <c r="A1205" s="15">
        <v>66</v>
      </c>
      <c r="B1205" s="2">
        <v>9</v>
      </c>
      <c r="C1205">
        <f t="shared" si="58"/>
        <v>475</v>
      </c>
      <c r="D1205">
        <f t="shared" si="59"/>
        <v>279</v>
      </c>
      <c r="J1205" s="15"/>
      <c r="K1205" s="2"/>
      <c r="M1205" s="15"/>
      <c r="N1205" s="2"/>
    </row>
    <row r="1206" spans="1:14" x14ac:dyDescent="0.25">
      <c r="A1206" s="15">
        <v>66</v>
      </c>
      <c r="B1206" s="2">
        <v>7.5</v>
      </c>
      <c r="C1206">
        <f t="shared" si="58"/>
        <v>475</v>
      </c>
      <c r="D1206">
        <f t="shared" si="59"/>
        <v>327</v>
      </c>
      <c r="J1206" s="15"/>
      <c r="K1206" s="2"/>
      <c r="M1206" s="15"/>
      <c r="N1206" s="2"/>
    </row>
    <row r="1207" spans="1:14" x14ac:dyDescent="0.25">
      <c r="A1207" s="15">
        <v>66</v>
      </c>
      <c r="B1207" s="2">
        <v>3.5</v>
      </c>
      <c r="C1207">
        <f t="shared" si="58"/>
        <v>475</v>
      </c>
      <c r="D1207">
        <f t="shared" si="59"/>
        <v>596.5</v>
      </c>
      <c r="J1207" s="15"/>
      <c r="K1207" s="2"/>
      <c r="M1207" s="15"/>
      <c r="N1207" s="2"/>
    </row>
    <row r="1208" spans="1:14" x14ac:dyDescent="0.25">
      <c r="A1208" s="15">
        <v>66</v>
      </c>
      <c r="B1208" s="2">
        <v>1.5</v>
      </c>
      <c r="C1208">
        <f t="shared" si="58"/>
        <v>475</v>
      </c>
      <c r="D1208">
        <f t="shared" si="59"/>
        <v>1076.5</v>
      </c>
      <c r="J1208" s="15"/>
      <c r="K1208" s="2"/>
      <c r="M1208" s="15"/>
      <c r="N1208" s="2"/>
    </row>
    <row r="1209" spans="1:14" x14ac:dyDescent="0.25">
      <c r="A1209" s="15">
        <v>66</v>
      </c>
      <c r="B1209" s="2">
        <v>1.5</v>
      </c>
      <c r="C1209">
        <f t="shared" si="58"/>
        <v>475</v>
      </c>
      <c r="D1209">
        <f t="shared" si="59"/>
        <v>1076.5</v>
      </c>
      <c r="J1209" s="15"/>
      <c r="K1209" s="2"/>
      <c r="M1209" s="15"/>
      <c r="N1209" s="2"/>
    </row>
    <row r="1210" spans="1:14" x14ac:dyDescent="0.25">
      <c r="A1210" s="15">
        <v>66</v>
      </c>
      <c r="B1210" s="2">
        <v>0.5</v>
      </c>
      <c r="C1210">
        <f t="shared" si="58"/>
        <v>475</v>
      </c>
      <c r="D1210">
        <f t="shared" si="59"/>
        <v>1494</v>
      </c>
      <c r="J1210" s="15"/>
      <c r="K1210" s="2"/>
      <c r="M1210" s="15"/>
      <c r="N1210" s="2"/>
    </row>
    <row r="1211" spans="1:14" x14ac:dyDescent="0.25">
      <c r="A1211" s="15">
        <v>66</v>
      </c>
      <c r="B1211" s="2">
        <v>0.1</v>
      </c>
      <c r="C1211">
        <f t="shared" si="58"/>
        <v>475</v>
      </c>
      <c r="D1211">
        <f t="shared" si="59"/>
        <v>1660.5</v>
      </c>
      <c r="J1211" s="15"/>
      <c r="K1211" s="2"/>
      <c r="M1211" s="15"/>
      <c r="N1211" s="2"/>
    </row>
    <row r="1212" spans="1:14" x14ac:dyDescent="0.25">
      <c r="A1212" s="15">
        <v>66</v>
      </c>
      <c r="B1212" s="2">
        <v>0.1</v>
      </c>
      <c r="C1212">
        <f t="shared" si="58"/>
        <v>475</v>
      </c>
      <c r="D1212">
        <f t="shared" si="59"/>
        <v>1660.5</v>
      </c>
      <c r="J1212" s="15"/>
      <c r="K1212" s="2"/>
      <c r="M1212" s="15"/>
      <c r="N1212" s="2"/>
    </row>
    <row r="1213" spans="1:14" x14ac:dyDescent="0.25">
      <c r="A1213" s="15">
        <v>66</v>
      </c>
      <c r="B1213" s="2">
        <v>0.1</v>
      </c>
      <c r="C1213">
        <f t="shared" si="58"/>
        <v>475</v>
      </c>
      <c r="D1213">
        <f t="shared" si="59"/>
        <v>1660.5</v>
      </c>
      <c r="J1213" s="15"/>
      <c r="K1213" s="2"/>
      <c r="M1213" s="15"/>
      <c r="N1213" s="2"/>
    </row>
    <row r="1214" spans="1:14" x14ac:dyDescent="0.25">
      <c r="A1214" s="15">
        <v>66</v>
      </c>
      <c r="B1214" s="2">
        <v>15</v>
      </c>
      <c r="C1214">
        <f t="shared" si="58"/>
        <v>475</v>
      </c>
      <c r="D1214">
        <f t="shared" si="59"/>
        <v>127.5</v>
      </c>
      <c r="J1214" s="15"/>
      <c r="K1214" s="2"/>
      <c r="M1214" s="15"/>
      <c r="N1214" s="2"/>
    </row>
    <row r="1215" spans="1:14" x14ac:dyDescent="0.25">
      <c r="A1215" s="15">
        <v>66</v>
      </c>
      <c r="B1215" s="2">
        <v>12.5</v>
      </c>
      <c r="C1215">
        <f t="shared" si="58"/>
        <v>475</v>
      </c>
      <c r="D1215">
        <f t="shared" si="59"/>
        <v>172.5</v>
      </c>
      <c r="J1215" s="15"/>
      <c r="K1215" s="2"/>
      <c r="M1215" s="15"/>
      <c r="N1215" s="2"/>
    </row>
    <row r="1216" spans="1:14" x14ac:dyDescent="0.25">
      <c r="A1216" s="15">
        <v>66</v>
      </c>
      <c r="B1216" s="2">
        <v>5</v>
      </c>
      <c r="C1216">
        <f t="shared" si="58"/>
        <v>475</v>
      </c>
      <c r="D1216">
        <f t="shared" si="59"/>
        <v>450</v>
      </c>
      <c r="J1216" s="15"/>
      <c r="K1216" s="2"/>
      <c r="M1216" s="15"/>
      <c r="N1216" s="2"/>
    </row>
    <row r="1217" spans="1:14" x14ac:dyDescent="0.25">
      <c r="A1217" s="15">
        <v>66</v>
      </c>
      <c r="B1217" s="2">
        <v>6</v>
      </c>
      <c r="C1217">
        <f t="shared" si="58"/>
        <v>475</v>
      </c>
      <c r="D1217">
        <f t="shared" si="59"/>
        <v>384.5</v>
      </c>
      <c r="J1217" s="15"/>
      <c r="K1217" s="2"/>
      <c r="M1217" s="15"/>
      <c r="N1217" s="2"/>
    </row>
    <row r="1218" spans="1:14" x14ac:dyDescent="0.25">
      <c r="A1218" s="15">
        <v>66</v>
      </c>
      <c r="B1218" s="2">
        <v>3</v>
      </c>
      <c r="C1218">
        <f t="shared" si="58"/>
        <v>475</v>
      </c>
      <c r="D1218">
        <f t="shared" si="59"/>
        <v>671.5</v>
      </c>
      <c r="J1218" s="15"/>
      <c r="K1218" s="2"/>
      <c r="M1218" s="15"/>
      <c r="N1218" s="2"/>
    </row>
    <row r="1219" spans="1:14" x14ac:dyDescent="0.25">
      <c r="A1219" s="15">
        <v>66</v>
      </c>
      <c r="B1219" s="2">
        <v>0.25</v>
      </c>
      <c r="C1219">
        <f t="shared" ref="C1219:C1282" si="60">_xlfn.RANK.AVG(A1219,$A$2:$A$1665,0)</f>
        <v>475</v>
      </c>
      <c r="D1219">
        <f t="shared" ref="D1219:D1282" si="61">_xlfn.RANK.AVG(B1219,$B$2:$B$1665,0)</f>
        <v>1615</v>
      </c>
      <c r="J1219" s="15"/>
      <c r="K1219" s="2"/>
      <c r="M1219" s="15"/>
      <c r="N1219" s="2"/>
    </row>
    <row r="1220" spans="1:14" x14ac:dyDescent="0.25">
      <c r="A1220" s="15">
        <v>66</v>
      </c>
      <c r="B1220" s="2">
        <v>1</v>
      </c>
      <c r="C1220">
        <f t="shared" si="60"/>
        <v>475</v>
      </c>
      <c r="D1220">
        <f t="shared" si="61"/>
        <v>1261.5</v>
      </c>
      <c r="J1220" s="15"/>
      <c r="K1220" s="2"/>
      <c r="M1220" s="15"/>
      <c r="N1220" s="2"/>
    </row>
    <row r="1221" spans="1:14" x14ac:dyDescent="0.25">
      <c r="A1221" s="15">
        <v>66</v>
      </c>
      <c r="B1221" s="2">
        <v>0.4</v>
      </c>
      <c r="C1221">
        <f t="shared" si="60"/>
        <v>475</v>
      </c>
      <c r="D1221">
        <f t="shared" si="61"/>
        <v>1551.5</v>
      </c>
      <c r="J1221" s="15"/>
      <c r="K1221" s="2"/>
      <c r="M1221" s="15"/>
      <c r="N1221" s="2"/>
    </row>
    <row r="1222" spans="1:14" x14ac:dyDescent="0.25">
      <c r="A1222" s="15">
        <v>66</v>
      </c>
      <c r="B1222" s="2">
        <v>1.25</v>
      </c>
      <c r="C1222">
        <f t="shared" si="60"/>
        <v>475</v>
      </c>
      <c r="D1222">
        <f t="shared" si="61"/>
        <v>1141.5</v>
      </c>
      <c r="J1222" s="15"/>
      <c r="K1222" s="2"/>
      <c r="M1222" s="15"/>
      <c r="N1222" s="2"/>
    </row>
    <row r="1223" spans="1:14" x14ac:dyDescent="0.25">
      <c r="A1223" s="15">
        <v>66</v>
      </c>
      <c r="B1223" s="2">
        <v>0.8</v>
      </c>
      <c r="C1223">
        <f t="shared" si="60"/>
        <v>475</v>
      </c>
      <c r="D1223">
        <f t="shared" si="61"/>
        <v>1361.5</v>
      </c>
      <c r="J1223" s="15"/>
      <c r="K1223" s="2"/>
      <c r="M1223" s="15"/>
      <c r="N1223" s="2"/>
    </row>
    <row r="1224" spans="1:14" x14ac:dyDescent="0.25">
      <c r="A1224" s="15">
        <v>66</v>
      </c>
      <c r="B1224" s="2">
        <v>0.3</v>
      </c>
      <c r="C1224">
        <f t="shared" si="60"/>
        <v>475</v>
      </c>
      <c r="D1224">
        <f t="shared" si="61"/>
        <v>1580</v>
      </c>
      <c r="J1224" s="15"/>
      <c r="K1224" s="2"/>
      <c r="M1224" s="15"/>
      <c r="N1224" s="2"/>
    </row>
    <row r="1225" spans="1:14" x14ac:dyDescent="0.25">
      <c r="A1225" s="15">
        <v>66</v>
      </c>
      <c r="B1225" s="2">
        <v>0.15</v>
      </c>
      <c r="C1225">
        <f t="shared" si="60"/>
        <v>475</v>
      </c>
      <c r="D1225">
        <f t="shared" si="61"/>
        <v>1655.5</v>
      </c>
      <c r="J1225" s="15"/>
      <c r="K1225" s="2"/>
      <c r="M1225" s="15"/>
      <c r="N1225" s="2"/>
    </row>
    <row r="1226" spans="1:14" x14ac:dyDescent="0.25">
      <c r="A1226" s="15">
        <v>66</v>
      </c>
      <c r="B1226" s="2">
        <v>1.25</v>
      </c>
      <c r="C1226">
        <f t="shared" si="60"/>
        <v>475</v>
      </c>
      <c r="D1226">
        <f t="shared" si="61"/>
        <v>1141.5</v>
      </c>
      <c r="J1226" s="15"/>
      <c r="K1226" s="2"/>
      <c r="M1226" s="14"/>
      <c r="N1226" s="2"/>
    </row>
    <row r="1227" spans="1:14" x14ac:dyDescent="0.25">
      <c r="A1227" s="15">
        <v>66</v>
      </c>
      <c r="B1227" s="2">
        <v>1.25</v>
      </c>
      <c r="C1227">
        <f t="shared" si="60"/>
        <v>475</v>
      </c>
      <c r="D1227">
        <f t="shared" si="61"/>
        <v>1141.5</v>
      </c>
      <c r="J1227" s="15"/>
      <c r="K1227" s="2"/>
      <c r="M1227" s="14"/>
      <c r="N1227" s="2"/>
    </row>
    <row r="1228" spans="1:14" x14ac:dyDescent="0.25">
      <c r="A1228" s="15">
        <v>66</v>
      </c>
      <c r="B1228" s="2">
        <v>2.5</v>
      </c>
      <c r="C1228">
        <f t="shared" si="60"/>
        <v>475</v>
      </c>
      <c r="D1228">
        <f t="shared" si="61"/>
        <v>772.5</v>
      </c>
      <c r="J1228" s="15"/>
      <c r="K1228" s="2"/>
      <c r="M1228" s="14"/>
      <c r="N1228" s="2"/>
    </row>
    <row r="1229" spans="1:14" x14ac:dyDescent="0.25">
      <c r="A1229" s="14">
        <v>98</v>
      </c>
      <c r="B1229" s="2">
        <v>1</v>
      </c>
      <c r="C1229">
        <f t="shared" si="60"/>
        <v>431.5</v>
      </c>
      <c r="D1229">
        <f t="shared" si="61"/>
        <v>1261.5</v>
      </c>
      <c r="J1229" s="14"/>
      <c r="K1229" s="2"/>
      <c r="M1229" s="14"/>
      <c r="N1229" s="2"/>
    </row>
    <row r="1230" spans="1:14" x14ac:dyDescent="0.25">
      <c r="A1230" s="14">
        <v>98</v>
      </c>
      <c r="B1230" s="2">
        <v>0.6</v>
      </c>
      <c r="C1230">
        <f t="shared" si="60"/>
        <v>431.5</v>
      </c>
      <c r="D1230">
        <f t="shared" si="61"/>
        <v>1437.5</v>
      </c>
      <c r="J1230" s="14"/>
      <c r="K1230" s="2"/>
      <c r="M1230" s="14"/>
      <c r="N1230" s="2"/>
    </row>
    <row r="1231" spans="1:14" x14ac:dyDescent="0.25">
      <c r="A1231" s="14">
        <v>98</v>
      </c>
      <c r="B1231" s="2">
        <v>0.4</v>
      </c>
      <c r="C1231">
        <f t="shared" si="60"/>
        <v>431.5</v>
      </c>
      <c r="D1231">
        <f t="shared" si="61"/>
        <v>1551.5</v>
      </c>
      <c r="J1231" s="14"/>
      <c r="K1231" s="2"/>
      <c r="M1231" s="14"/>
      <c r="N1231" s="2"/>
    </row>
    <row r="1232" spans="1:14" x14ac:dyDescent="0.25">
      <c r="A1232" s="14">
        <v>98</v>
      </c>
      <c r="B1232" s="2">
        <v>0.4</v>
      </c>
      <c r="C1232">
        <f t="shared" si="60"/>
        <v>431.5</v>
      </c>
      <c r="D1232">
        <f t="shared" si="61"/>
        <v>1551.5</v>
      </c>
      <c r="J1232" s="14"/>
      <c r="K1232" s="2"/>
      <c r="M1232" s="14"/>
      <c r="N1232" s="2"/>
    </row>
    <row r="1233" spans="1:14" x14ac:dyDescent="0.25">
      <c r="A1233" s="14">
        <v>98</v>
      </c>
      <c r="B1233" s="2">
        <v>0.5</v>
      </c>
      <c r="C1233">
        <f t="shared" si="60"/>
        <v>431.5</v>
      </c>
      <c r="D1233">
        <f t="shared" si="61"/>
        <v>1494</v>
      </c>
      <c r="J1233" s="14"/>
      <c r="K1233" s="2"/>
      <c r="M1233" s="14"/>
      <c r="N1233" s="2"/>
    </row>
    <row r="1234" spans="1:14" x14ac:dyDescent="0.25">
      <c r="A1234" s="14">
        <v>98</v>
      </c>
      <c r="B1234" s="2">
        <v>0.5</v>
      </c>
      <c r="C1234">
        <f t="shared" si="60"/>
        <v>431.5</v>
      </c>
      <c r="D1234">
        <f t="shared" si="61"/>
        <v>1494</v>
      </c>
      <c r="J1234" s="14"/>
      <c r="K1234" s="2"/>
      <c r="M1234" s="14"/>
      <c r="N1234" s="2"/>
    </row>
    <row r="1235" spans="1:14" x14ac:dyDescent="0.25">
      <c r="A1235" s="14">
        <v>98</v>
      </c>
      <c r="B1235" s="2">
        <v>0.25</v>
      </c>
      <c r="C1235">
        <f t="shared" si="60"/>
        <v>431.5</v>
      </c>
      <c r="D1235">
        <f t="shared" si="61"/>
        <v>1615</v>
      </c>
      <c r="J1235" s="14"/>
      <c r="K1235" s="2"/>
      <c r="M1235" s="14"/>
      <c r="N1235" s="2"/>
    </row>
    <row r="1236" spans="1:14" x14ac:dyDescent="0.25">
      <c r="A1236" s="14">
        <v>98</v>
      </c>
      <c r="B1236" s="2">
        <v>0.4</v>
      </c>
      <c r="C1236">
        <f t="shared" si="60"/>
        <v>431.5</v>
      </c>
      <c r="D1236">
        <f t="shared" si="61"/>
        <v>1551.5</v>
      </c>
      <c r="J1236" s="14"/>
      <c r="K1236" s="2"/>
      <c r="M1236" s="14"/>
      <c r="N1236" s="2"/>
    </row>
    <row r="1237" spans="1:14" x14ac:dyDescent="0.25">
      <c r="A1237" s="14">
        <v>98</v>
      </c>
      <c r="B1237" s="2">
        <v>0.2</v>
      </c>
      <c r="C1237">
        <f t="shared" si="60"/>
        <v>431.5</v>
      </c>
      <c r="D1237">
        <f t="shared" si="61"/>
        <v>1645.5</v>
      </c>
      <c r="J1237" s="14"/>
      <c r="K1237" s="2"/>
      <c r="M1237" s="14"/>
      <c r="N1237" s="2"/>
    </row>
    <row r="1238" spans="1:14" x14ac:dyDescent="0.25">
      <c r="A1238" s="14">
        <v>98</v>
      </c>
      <c r="B1238" s="2">
        <v>0.2</v>
      </c>
      <c r="C1238">
        <f t="shared" si="60"/>
        <v>431.5</v>
      </c>
      <c r="D1238">
        <f t="shared" si="61"/>
        <v>1645.5</v>
      </c>
      <c r="J1238" s="14"/>
      <c r="K1238" s="2"/>
      <c r="M1238" s="14"/>
      <c r="N1238" s="2"/>
    </row>
    <row r="1239" spans="1:14" x14ac:dyDescent="0.25">
      <c r="A1239" s="14">
        <v>98</v>
      </c>
      <c r="B1239" s="2">
        <v>0.4</v>
      </c>
      <c r="C1239">
        <f t="shared" si="60"/>
        <v>431.5</v>
      </c>
      <c r="D1239">
        <f t="shared" si="61"/>
        <v>1551.5</v>
      </c>
      <c r="J1239" s="14"/>
      <c r="K1239" s="2"/>
      <c r="M1239" s="14"/>
      <c r="N1239" s="2"/>
    </row>
    <row r="1240" spans="1:14" x14ac:dyDescent="0.25">
      <c r="A1240" s="14">
        <v>98</v>
      </c>
      <c r="B1240" s="2">
        <v>0.7</v>
      </c>
      <c r="C1240">
        <f t="shared" si="60"/>
        <v>431.5</v>
      </c>
      <c r="D1240">
        <f t="shared" si="61"/>
        <v>1419.5</v>
      </c>
      <c r="J1240" s="14"/>
      <c r="K1240" s="2"/>
      <c r="M1240" s="14"/>
      <c r="N1240" s="2"/>
    </row>
    <row r="1241" spans="1:14" x14ac:dyDescent="0.25">
      <c r="A1241" s="14">
        <v>100</v>
      </c>
      <c r="B1241" s="2">
        <v>3</v>
      </c>
      <c r="C1241">
        <f t="shared" si="60"/>
        <v>386</v>
      </c>
      <c r="D1241">
        <f t="shared" si="61"/>
        <v>671.5</v>
      </c>
      <c r="J1241" s="14"/>
      <c r="K1241" s="2"/>
      <c r="M1241" s="14"/>
      <c r="N1241" s="2"/>
    </row>
    <row r="1242" spans="1:14" x14ac:dyDescent="0.25">
      <c r="A1242" s="14">
        <v>100</v>
      </c>
      <c r="B1242" s="2">
        <v>6</v>
      </c>
      <c r="C1242">
        <f t="shared" si="60"/>
        <v>386</v>
      </c>
      <c r="D1242">
        <f t="shared" si="61"/>
        <v>384.5</v>
      </c>
      <c r="J1242" s="14"/>
      <c r="K1242" s="2"/>
      <c r="M1242" s="14"/>
      <c r="N1242" s="2"/>
    </row>
    <row r="1243" spans="1:14" x14ac:dyDescent="0.25">
      <c r="A1243" s="14">
        <v>100</v>
      </c>
      <c r="B1243" s="2">
        <v>4.5</v>
      </c>
      <c r="C1243">
        <f t="shared" si="60"/>
        <v>386</v>
      </c>
      <c r="D1243">
        <f t="shared" si="61"/>
        <v>499.5</v>
      </c>
      <c r="J1243" s="14"/>
      <c r="K1243" s="2"/>
      <c r="M1243" s="14"/>
      <c r="N1243" s="2"/>
    </row>
    <row r="1244" spans="1:14" x14ac:dyDescent="0.25">
      <c r="A1244" s="14">
        <v>100</v>
      </c>
      <c r="B1244" s="2">
        <v>3</v>
      </c>
      <c r="C1244">
        <f t="shared" si="60"/>
        <v>386</v>
      </c>
      <c r="D1244">
        <f t="shared" si="61"/>
        <v>671.5</v>
      </c>
      <c r="J1244" s="14"/>
      <c r="K1244" s="2"/>
      <c r="M1244" s="14"/>
      <c r="N1244" s="2"/>
    </row>
    <row r="1245" spans="1:14" x14ac:dyDescent="0.25">
      <c r="A1245" s="14">
        <v>100</v>
      </c>
      <c r="B1245" s="2">
        <v>5.5</v>
      </c>
      <c r="C1245">
        <f t="shared" si="60"/>
        <v>386</v>
      </c>
      <c r="D1245">
        <f t="shared" si="61"/>
        <v>403</v>
      </c>
      <c r="J1245" s="14"/>
      <c r="K1245" s="2"/>
      <c r="M1245" s="14"/>
      <c r="N1245" s="2"/>
    </row>
    <row r="1246" spans="1:14" x14ac:dyDescent="0.25">
      <c r="A1246" s="14">
        <v>100</v>
      </c>
      <c r="B1246" s="2">
        <v>5</v>
      </c>
      <c r="C1246">
        <f t="shared" si="60"/>
        <v>386</v>
      </c>
      <c r="D1246">
        <f t="shared" si="61"/>
        <v>450</v>
      </c>
      <c r="J1246" s="14"/>
      <c r="K1246" s="2"/>
      <c r="M1246" s="14"/>
      <c r="N1246" s="2"/>
    </row>
    <row r="1247" spans="1:14" x14ac:dyDescent="0.25">
      <c r="A1247" s="14">
        <v>100</v>
      </c>
      <c r="B1247" s="2">
        <v>5</v>
      </c>
      <c r="C1247">
        <f t="shared" si="60"/>
        <v>386</v>
      </c>
      <c r="D1247">
        <f t="shared" si="61"/>
        <v>450</v>
      </c>
      <c r="J1247" s="14"/>
      <c r="K1247" s="2"/>
      <c r="M1247" s="14"/>
      <c r="N1247" s="2"/>
    </row>
    <row r="1248" spans="1:14" x14ac:dyDescent="0.25">
      <c r="A1248" s="14">
        <v>100</v>
      </c>
      <c r="B1248" s="2">
        <v>2.5</v>
      </c>
      <c r="C1248">
        <f t="shared" si="60"/>
        <v>386</v>
      </c>
      <c r="D1248">
        <f t="shared" si="61"/>
        <v>772.5</v>
      </c>
      <c r="J1248" s="14"/>
      <c r="K1248" s="2"/>
      <c r="M1248" s="14"/>
      <c r="N1248" s="2"/>
    </row>
    <row r="1249" spans="1:14" x14ac:dyDescent="0.25">
      <c r="A1249" s="14">
        <v>100</v>
      </c>
      <c r="B1249" s="2">
        <v>2.5</v>
      </c>
      <c r="C1249">
        <f t="shared" si="60"/>
        <v>386</v>
      </c>
      <c r="D1249">
        <f t="shared" si="61"/>
        <v>772.5</v>
      </c>
      <c r="J1249" s="14"/>
      <c r="K1249" s="2"/>
      <c r="M1249" s="14"/>
      <c r="N1249" s="2"/>
    </row>
    <row r="1250" spans="1:14" x14ac:dyDescent="0.25">
      <c r="A1250" s="14">
        <v>100</v>
      </c>
      <c r="B1250" s="2">
        <v>2.5</v>
      </c>
      <c r="C1250">
        <f t="shared" si="60"/>
        <v>386</v>
      </c>
      <c r="D1250">
        <f t="shared" si="61"/>
        <v>772.5</v>
      </c>
      <c r="J1250" s="14"/>
      <c r="K1250" s="2"/>
      <c r="M1250" s="14"/>
      <c r="N1250" s="2"/>
    </row>
    <row r="1251" spans="1:14" x14ac:dyDescent="0.25">
      <c r="A1251" s="14">
        <v>100</v>
      </c>
      <c r="B1251" s="2">
        <v>4</v>
      </c>
      <c r="C1251">
        <f t="shared" si="60"/>
        <v>386</v>
      </c>
      <c r="D1251">
        <f t="shared" si="61"/>
        <v>544.5</v>
      </c>
      <c r="J1251" s="14"/>
      <c r="K1251" s="2"/>
      <c r="M1251" s="14"/>
      <c r="N1251" s="2"/>
    </row>
    <row r="1252" spans="1:14" x14ac:dyDescent="0.25">
      <c r="A1252" s="14">
        <v>100</v>
      </c>
      <c r="B1252" s="2">
        <v>3</v>
      </c>
      <c r="C1252">
        <f t="shared" si="60"/>
        <v>386</v>
      </c>
      <c r="D1252">
        <f t="shared" si="61"/>
        <v>671.5</v>
      </c>
      <c r="J1252" s="14"/>
      <c r="K1252" s="2"/>
      <c r="M1252" s="14"/>
      <c r="N1252" s="2"/>
    </row>
    <row r="1253" spans="1:14" x14ac:dyDescent="0.25">
      <c r="A1253" s="14">
        <v>100</v>
      </c>
      <c r="B1253" s="2">
        <v>5.5</v>
      </c>
      <c r="C1253">
        <f t="shared" si="60"/>
        <v>386</v>
      </c>
      <c r="D1253">
        <f t="shared" si="61"/>
        <v>403</v>
      </c>
      <c r="J1253" s="14"/>
      <c r="K1253" s="2"/>
      <c r="M1253" s="14"/>
      <c r="N1253" s="2"/>
    </row>
    <row r="1254" spans="1:14" x14ac:dyDescent="0.25">
      <c r="A1254" s="14">
        <v>100</v>
      </c>
      <c r="B1254" s="2">
        <v>7</v>
      </c>
      <c r="C1254">
        <f t="shared" si="60"/>
        <v>386</v>
      </c>
      <c r="D1254">
        <f t="shared" si="61"/>
        <v>354.5</v>
      </c>
      <c r="J1254" s="14"/>
      <c r="K1254" s="2"/>
      <c r="M1254" s="14"/>
      <c r="N1254" s="2"/>
    </row>
    <row r="1255" spans="1:14" x14ac:dyDescent="0.25">
      <c r="A1255" s="14">
        <v>100</v>
      </c>
      <c r="B1255" s="2">
        <v>3</v>
      </c>
      <c r="C1255">
        <f t="shared" si="60"/>
        <v>386</v>
      </c>
      <c r="D1255">
        <f t="shared" si="61"/>
        <v>671.5</v>
      </c>
      <c r="J1255" s="14"/>
      <c r="K1255" s="2"/>
      <c r="M1255" s="14"/>
      <c r="N1255" s="2"/>
    </row>
    <row r="1256" spans="1:14" x14ac:dyDescent="0.25">
      <c r="A1256" s="14">
        <v>100</v>
      </c>
      <c r="B1256" s="2">
        <v>3</v>
      </c>
      <c r="C1256">
        <f t="shared" si="60"/>
        <v>386</v>
      </c>
      <c r="D1256">
        <f t="shared" si="61"/>
        <v>671.5</v>
      </c>
      <c r="J1256" s="14"/>
      <c r="K1256" s="2"/>
      <c r="M1256" s="14"/>
      <c r="N1256" s="2"/>
    </row>
    <row r="1257" spans="1:14" x14ac:dyDescent="0.25">
      <c r="A1257" s="14">
        <v>100</v>
      </c>
      <c r="B1257" s="2">
        <v>3.75</v>
      </c>
      <c r="C1257">
        <f t="shared" si="60"/>
        <v>386</v>
      </c>
      <c r="D1257">
        <f t="shared" si="61"/>
        <v>584</v>
      </c>
      <c r="J1257" s="14"/>
      <c r="K1257" s="2"/>
      <c r="M1257" s="14"/>
      <c r="N1257" s="2"/>
    </row>
    <row r="1258" spans="1:14" x14ac:dyDescent="0.25">
      <c r="A1258" s="14">
        <v>100</v>
      </c>
      <c r="B1258" s="2">
        <v>2</v>
      </c>
      <c r="C1258">
        <f t="shared" si="60"/>
        <v>386</v>
      </c>
      <c r="D1258">
        <f t="shared" si="61"/>
        <v>904.5</v>
      </c>
      <c r="J1258" s="14"/>
      <c r="K1258" s="2"/>
      <c r="M1258" s="14"/>
      <c r="N1258" s="2"/>
    </row>
    <row r="1259" spans="1:14" x14ac:dyDescent="0.25">
      <c r="A1259" s="14">
        <v>100</v>
      </c>
      <c r="B1259" s="2">
        <v>1.5</v>
      </c>
      <c r="C1259">
        <f t="shared" si="60"/>
        <v>386</v>
      </c>
      <c r="D1259">
        <f t="shared" si="61"/>
        <v>1076.5</v>
      </c>
      <c r="J1259" s="14"/>
      <c r="K1259" s="2"/>
      <c r="M1259" s="14"/>
      <c r="N1259" s="2"/>
    </row>
    <row r="1260" spans="1:14" x14ac:dyDescent="0.25">
      <c r="A1260" s="14">
        <v>100</v>
      </c>
      <c r="B1260" s="2">
        <v>2</v>
      </c>
      <c r="C1260">
        <f t="shared" si="60"/>
        <v>386</v>
      </c>
      <c r="D1260">
        <f t="shared" si="61"/>
        <v>904.5</v>
      </c>
      <c r="J1260" s="14"/>
      <c r="K1260" s="2"/>
      <c r="M1260" s="14"/>
      <c r="N1260" s="2"/>
    </row>
    <row r="1261" spans="1:14" x14ac:dyDescent="0.25">
      <c r="A1261" s="14">
        <v>100</v>
      </c>
      <c r="B1261" s="2">
        <v>1</v>
      </c>
      <c r="C1261">
        <f t="shared" si="60"/>
        <v>386</v>
      </c>
      <c r="D1261">
        <f t="shared" si="61"/>
        <v>1261.5</v>
      </c>
      <c r="J1261" s="14"/>
      <c r="K1261" s="2"/>
      <c r="M1261" s="14"/>
      <c r="N1261" s="2"/>
    </row>
    <row r="1262" spans="1:14" x14ac:dyDescent="0.25">
      <c r="A1262" s="14">
        <v>100</v>
      </c>
      <c r="B1262" s="2">
        <v>2</v>
      </c>
      <c r="C1262">
        <f t="shared" si="60"/>
        <v>386</v>
      </c>
      <c r="D1262">
        <f t="shared" si="61"/>
        <v>904.5</v>
      </c>
      <c r="J1262" s="14"/>
      <c r="K1262" s="2"/>
      <c r="M1262" s="14"/>
      <c r="N1262" s="2"/>
    </row>
    <row r="1263" spans="1:14" x14ac:dyDescent="0.25">
      <c r="A1263" s="14">
        <v>100</v>
      </c>
      <c r="B1263" s="2">
        <v>3.5</v>
      </c>
      <c r="C1263">
        <f t="shared" si="60"/>
        <v>386</v>
      </c>
      <c r="D1263">
        <f t="shared" si="61"/>
        <v>596.5</v>
      </c>
      <c r="J1263" s="14"/>
      <c r="K1263" s="2"/>
      <c r="M1263" s="14"/>
      <c r="N1263" s="2"/>
    </row>
    <row r="1264" spans="1:14" x14ac:dyDescent="0.25">
      <c r="A1264" s="14">
        <v>100</v>
      </c>
      <c r="B1264" s="2">
        <v>1</v>
      </c>
      <c r="C1264">
        <f t="shared" si="60"/>
        <v>386</v>
      </c>
      <c r="D1264">
        <f t="shared" si="61"/>
        <v>1261.5</v>
      </c>
      <c r="J1264" s="14"/>
      <c r="K1264" s="2"/>
      <c r="M1264" s="14"/>
      <c r="N1264" s="2"/>
    </row>
    <row r="1265" spans="1:14" x14ac:dyDescent="0.25">
      <c r="A1265" s="14">
        <v>100</v>
      </c>
      <c r="B1265" s="2">
        <v>3</v>
      </c>
      <c r="C1265">
        <f t="shared" si="60"/>
        <v>386</v>
      </c>
      <c r="D1265">
        <f t="shared" si="61"/>
        <v>671.5</v>
      </c>
      <c r="J1265" s="14"/>
      <c r="K1265" s="2"/>
      <c r="M1265" s="14"/>
      <c r="N1265" s="2"/>
    </row>
    <row r="1266" spans="1:14" x14ac:dyDescent="0.25">
      <c r="A1266" s="14">
        <v>100</v>
      </c>
      <c r="B1266" s="2">
        <v>4</v>
      </c>
      <c r="C1266">
        <f t="shared" si="60"/>
        <v>386</v>
      </c>
      <c r="D1266">
        <f t="shared" si="61"/>
        <v>544.5</v>
      </c>
      <c r="J1266" s="14"/>
      <c r="K1266" s="2"/>
      <c r="M1266" s="14"/>
      <c r="N1266" s="2"/>
    </row>
    <row r="1267" spans="1:14" x14ac:dyDescent="0.25">
      <c r="A1267" s="14">
        <v>100</v>
      </c>
      <c r="B1267" s="2">
        <v>2</v>
      </c>
      <c r="C1267">
        <f t="shared" si="60"/>
        <v>386</v>
      </c>
      <c r="D1267">
        <f t="shared" si="61"/>
        <v>904.5</v>
      </c>
      <c r="J1267" s="14"/>
      <c r="K1267" s="2"/>
      <c r="M1267" s="14"/>
      <c r="N1267" s="2"/>
    </row>
    <row r="1268" spans="1:14" x14ac:dyDescent="0.25">
      <c r="A1268" s="14">
        <v>100</v>
      </c>
      <c r="B1268" s="2">
        <v>3</v>
      </c>
      <c r="C1268">
        <f t="shared" si="60"/>
        <v>386</v>
      </c>
      <c r="D1268">
        <f t="shared" si="61"/>
        <v>671.5</v>
      </c>
      <c r="J1268" s="14"/>
      <c r="K1268" s="2"/>
      <c r="M1268" s="14"/>
      <c r="N1268" s="2"/>
    </row>
    <row r="1269" spans="1:14" x14ac:dyDescent="0.25">
      <c r="A1269" s="14">
        <v>100</v>
      </c>
      <c r="B1269" s="2">
        <v>3</v>
      </c>
      <c r="C1269">
        <f t="shared" si="60"/>
        <v>386</v>
      </c>
      <c r="D1269">
        <f t="shared" si="61"/>
        <v>671.5</v>
      </c>
      <c r="J1269" s="14"/>
      <c r="K1269" s="2"/>
      <c r="M1269" s="14"/>
      <c r="N1269" s="2"/>
    </row>
    <row r="1270" spans="1:14" x14ac:dyDescent="0.25">
      <c r="A1270" s="14">
        <v>100</v>
      </c>
      <c r="B1270" s="2">
        <v>5</v>
      </c>
      <c r="C1270">
        <f t="shared" si="60"/>
        <v>386</v>
      </c>
      <c r="D1270">
        <f t="shared" si="61"/>
        <v>450</v>
      </c>
      <c r="J1270" s="14"/>
      <c r="K1270" s="2"/>
      <c r="M1270" s="14"/>
      <c r="N1270" s="2"/>
    </row>
    <row r="1271" spans="1:14" x14ac:dyDescent="0.25">
      <c r="A1271" s="14">
        <v>100</v>
      </c>
      <c r="B1271" s="2">
        <v>3.5</v>
      </c>
      <c r="C1271">
        <f t="shared" si="60"/>
        <v>386</v>
      </c>
      <c r="D1271">
        <f t="shared" si="61"/>
        <v>596.5</v>
      </c>
      <c r="J1271" s="14"/>
      <c r="K1271" s="2"/>
      <c r="M1271" s="14"/>
      <c r="N1271" s="2"/>
    </row>
    <row r="1272" spans="1:14" x14ac:dyDescent="0.25">
      <c r="A1272" s="14">
        <v>100</v>
      </c>
      <c r="B1272" s="2">
        <v>0.25</v>
      </c>
      <c r="C1272">
        <f t="shared" si="60"/>
        <v>386</v>
      </c>
      <c r="D1272">
        <f t="shared" si="61"/>
        <v>1615</v>
      </c>
      <c r="J1272" s="14"/>
      <c r="K1272" s="2"/>
      <c r="M1272" s="14"/>
      <c r="N1272" s="2"/>
    </row>
    <row r="1273" spans="1:14" x14ac:dyDescent="0.25">
      <c r="A1273" s="14">
        <v>100</v>
      </c>
      <c r="B1273" s="2">
        <v>2.5</v>
      </c>
      <c r="C1273">
        <f t="shared" si="60"/>
        <v>386</v>
      </c>
      <c r="D1273">
        <f t="shared" si="61"/>
        <v>772.5</v>
      </c>
      <c r="J1273" s="14"/>
      <c r="K1273" s="2"/>
      <c r="M1273" s="14"/>
      <c r="N1273" s="2"/>
    </row>
    <row r="1274" spans="1:14" x14ac:dyDescent="0.25">
      <c r="A1274" s="14">
        <v>100</v>
      </c>
      <c r="B1274" s="2">
        <v>22.2</v>
      </c>
      <c r="C1274">
        <f t="shared" si="60"/>
        <v>386</v>
      </c>
      <c r="D1274">
        <f t="shared" si="61"/>
        <v>58</v>
      </c>
      <c r="J1274" s="14"/>
      <c r="K1274" s="2"/>
      <c r="M1274" s="14"/>
      <c r="N1274" s="2"/>
    </row>
    <row r="1275" spans="1:14" x14ac:dyDescent="0.25">
      <c r="A1275" s="14">
        <v>100</v>
      </c>
      <c r="B1275" s="2">
        <v>0.25</v>
      </c>
      <c r="C1275">
        <f t="shared" si="60"/>
        <v>386</v>
      </c>
      <c r="D1275">
        <f t="shared" si="61"/>
        <v>1615</v>
      </c>
      <c r="J1275" s="14"/>
      <c r="K1275" s="2"/>
      <c r="M1275" s="14"/>
      <c r="N1275" s="2"/>
    </row>
    <row r="1276" spans="1:14" x14ac:dyDescent="0.25">
      <c r="A1276" s="14">
        <v>100</v>
      </c>
      <c r="B1276" s="2">
        <v>0.25</v>
      </c>
      <c r="C1276">
        <f t="shared" si="60"/>
        <v>386</v>
      </c>
      <c r="D1276">
        <f t="shared" si="61"/>
        <v>1615</v>
      </c>
      <c r="J1276" s="14"/>
      <c r="K1276" s="2"/>
      <c r="M1276" s="14"/>
      <c r="N1276" s="2"/>
    </row>
    <row r="1277" spans="1:14" x14ac:dyDescent="0.25">
      <c r="A1277" s="14">
        <v>100</v>
      </c>
      <c r="B1277" s="2">
        <v>1.5</v>
      </c>
      <c r="C1277">
        <f t="shared" si="60"/>
        <v>386</v>
      </c>
      <c r="D1277">
        <f t="shared" si="61"/>
        <v>1076.5</v>
      </c>
      <c r="J1277" s="14"/>
      <c r="K1277" s="2"/>
      <c r="M1277" s="14"/>
      <c r="N1277" s="2"/>
    </row>
    <row r="1278" spans="1:14" x14ac:dyDescent="0.25">
      <c r="A1278" s="14">
        <v>100</v>
      </c>
      <c r="B1278" s="2">
        <v>3</v>
      </c>
      <c r="C1278">
        <f t="shared" si="60"/>
        <v>386</v>
      </c>
      <c r="D1278">
        <f t="shared" si="61"/>
        <v>671.5</v>
      </c>
      <c r="J1278" s="14"/>
      <c r="K1278" s="2"/>
      <c r="M1278" s="14"/>
      <c r="N1278" s="2"/>
    </row>
    <row r="1279" spans="1:14" x14ac:dyDescent="0.25">
      <c r="A1279" s="14">
        <v>100</v>
      </c>
      <c r="B1279" s="2">
        <v>3</v>
      </c>
      <c r="C1279">
        <f t="shared" si="60"/>
        <v>386</v>
      </c>
      <c r="D1279">
        <f t="shared" si="61"/>
        <v>671.5</v>
      </c>
      <c r="J1279" s="14"/>
      <c r="K1279" s="2"/>
      <c r="M1279" s="14"/>
      <c r="N1279" s="2"/>
    </row>
    <row r="1280" spans="1:14" x14ac:dyDescent="0.25">
      <c r="A1280" s="14">
        <v>100</v>
      </c>
      <c r="B1280" s="2">
        <v>0.75</v>
      </c>
      <c r="C1280">
        <f t="shared" si="60"/>
        <v>386</v>
      </c>
      <c r="D1280">
        <f t="shared" si="61"/>
        <v>1392.5</v>
      </c>
      <c r="J1280" s="14"/>
      <c r="K1280" s="2"/>
      <c r="M1280" s="14"/>
      <c r="N1280" s="2"/>
    </row>
    <row r="1281" spans="1:14" x14ac:dyDescent="0.25">
      <c r="A1281" s="14">
        <v>100</v>
      </c>
      <c r="B1281" s="2">
        <v>2</v>
      </c>
      <c r="C1281">
        <f t="shared" si="60"/>
        <v>386</v>
      </c>
      <c r="D1281">
        <f t="shared" si="61"/>
        <v>904.5</v>
      </c>
      <c r="J1281" s="14"/>
      <c r="K1281" s="2"/>
      <c r="M1281" s="14"/>
      <c r="N1281" s="2"/>
    </row>
    <row r="1282" spans="1:14" x14ac:dyDescent="0.25">
      <c r="A1282" s="14">
        <v>100</v>
      </c>
      <c r="B1282" s="2">
        <v>11</v>
      </c>
      <c r="C1282">
        <f t="shared" si="60"/>
        <v>386</v>
      </c>
      <c r="D1282">
        <f t="shared" si="61"/>
        <v>203</v>
      </c>
      <c r="J1282" s="14"/>
      <c r="K1282" s="2"/>
      <c r="M1282" s="14"/>
      <c r="N1282" s="2"/>
    </row>
    <row r="1283" spans="1:14" x14ac:dyDescent="0.25">
      <c r="A1283" s="14">
        <v>100</v>
      </c>
      <c r="B1283" s="2">
        <v>1.5</v>
      </c>
      <c r="C1283">
        <f t="shared" ref="C1283:C1346" si="62">_xlfn.RANK.AVG(A1283,$A$2:$A$1665,0)</f>
        <v>386</v>
      </c>
      <c r="D1283">
        <f t="shared" ref="D1283:D1346" si="63">_xlfn.RANK.AVG(B1283,$B$2:$B$1665,0)</f>
        <v>1076.5</v>
      </c>
      <c r="J1283" s="14"/>
      <c r="K1283" s="2"/>
      <c r="M1283" s="14"/>
      <c r="N1283" s="2"/>
    </row>
    <row r="1284" spans="1:14" x14ac:dyDescent="0.25">
      <c r="A1284" s="14">
        <v>100</v>
      </c>
      <c r="B1284" s="2">
        <v>3</v>
      </c>
      <c r="C1284">
        <f t="shared" si="62"/>
        <v>386</v>
      </c>
      <c r="D1284">
        <f t="shared" si="63"/>
        <v>671.5</v>
      </c>
      <c r="J1284" s="14"/>
      <c r="K1284" s="2"/>
      <c r="M1284" s="14"/>
      <c r="N1284" s="2"/>
    </row>
    <row r="1285" spans="1:14" x14ac:dyDescent="0.25">
      <c r="A1285" s="14">
        <v>100</v>
      </c>
      <c r="B1285" s="2">
        <v>1.5</v>
      </c>
      <c r="C1285">
        <f t="shared" si="62"/>
        <v>386</v>
      </c>
      <c r="D1285">
        <f t="shared" si="63"/>
        <v>1076.5</v>
      </c>
      <c r="J1285" s="14"/>
      <c r="K1285" s="2"/>
      <c r="M1285" s="14"/>
      <c r="N1285" s="2"/>
    </row>
    <row r="1286" spans="1:14" x14ac:dyDescent="0.25">
      <c r="A1286" s="14">
        <v>100</v>
      </c>
      <c r="B1286" s="2">
        <v>3</v>
      </c>
      <c r="C1286">
        <f t="shared" si="62"/>
        <v>386</v>
      </c>
      <c r="D1286">
        <f t="shared" si="63"/>
        <v>671.5</v>
      </c>
      <c r="J1286" s="14"/>
      <c r="K1286" s="2"/>
      <c r="M1286" s="14"/>
      <c r="N1286" s="2"/>
    </row>
    <row r="1287" spans="1:14" x14ac:dyDescent="0.25">
      <c r="A1287" s="14">
        <v>100</v>
      </c>
      <c r="B1287" s="2">
        <v>6</v>
      </c>
      <c r="C1287">
        <f t="shared" si="62"/>
        <v>386</v>
      </c>
      <c r="D1287">
        <f t="shared" si="63"/>
        <v>384.5</v>
      </c>
      <c r="J1287" s="14"/>
      <c r="K1287" s="2"/>
      <c r="M1287" s="14"/>
      <c r="N1287" s="2"/>
    </row>
    <row r="1288" spans="1:14" x14ac:dyDescent="0.25">
      <c r="A1288" s="14">
        <v>100</v>
      </c>
      <c r="B1288" s="2">
        <v>2.5</v>
      </c>
      <c r="C1288">
        <f t="shared" si="62"/>
        <v>386</v>
      </c>
      <c r="D1288">
        <f t="shared" si="63"/>
        <v>772.5</v>
      </c>
      <c r="J1288" s="14"/>
      <c r="K1288" s="2"/>
      <c r="M1288" s="14"/>
      <c r="N1288" s="2"/>
    </row>
    <row r="1289" spans="1:14" x14ac:dyDescent="0.25">
      <c r="A1289" s="14">
        <v>100</v>
      </c>
      <c r="B1289" s="2">
        <v>2.5</v>
      </c>
      <c r="C1289">
        <f t="shared" si="62"/>
        <v>386</v>
      </c>
      <c r="D1289">
        <f t="shared" si="63"/>
        <v>772.5</v>
      </c>
      <c r="J1289" s="14"/>
      <c r="K1289" s="2"/>
      <c r="M1289" s="14"/>
      <c r="N1289" s="2"/>
    </row>
    <row r="1290" spans="1:14" x14ac:dyDescent="0.25">
      <c r="A1290" s="14">
        <v>100</v>
      </c>
      <c r="B1290" s="2">
        <v>2.5</v>
      </c>
      <c r="C1290">
        <f t="shared" si="62"/>
        <v>386</v>
      </c>
      <c r="D1290">
        <f t="shared" si="63"/>
        <v>772.5</v>
      </c>
      <c r="J1290" s="14"/>
      <c r="K1290" s="2"/>
      <c r="M1290" s="14"/>
      <c r="N1290" s="2"/>
    </row>
    <row r="1291" spans="1:14" x14ac:dyDescent="0.25">
      <c r="A1291" s="14">
        <v>100</v>
      </c>
      <c r="B1291" s="2">
        <v>5</v>
      </c>
      <c r="C1291">
        <f t="shared" si="62"/>
        <v>386</v>
      </c>
      <c r="D1291">
        <f t="shared" si="63"/>
        <v>450</v>
      </c>
      <c r="J1291" s="14"/>
      <c r="K1291" s="2"/>
      <c r="M1291" s="14"/>
      <c r="N1291" s="2"/>
    </row>
    <row r="1292" spans="1:14" x14ac:dyDescent="0.25">
      <c r="A1292" s="14">
        <v>100</v>
      </c>
      <c r="B1292" s="2">
        <v>1</v>
      </c>
      <c r="C1292">
        <f t="shared" si="62"/>
        <v>386</v>
      </c>
      <c r="D1292">
        <f t="shared" si="63"/>
        <v>1261.5</v>
      </c>
      <c r="J1292" s="14"/>
      <c r="K1292" s="2"/>
      <c r="M1292" s="14"/>
      <c r="N1292" s="2"/>
    </row>
    <row r="1293" spans="1:14" x14ac:dyDescent="0.25">
      <c r="A1293" s="14">
        <v>100</v>
      </c>
      <c r="B1293" s="2">
        <v>5</v>
      </c>
      <c r="C1293">
        <f t="shared" si="62"/>
        <v>386</v>
      </c>
      <c r="D1293">
        <f t="shared" si="63"/>
        <v>450</v>
      </c>
      <c r="J1293" s="14"/>
      <c r="K1293" s="2"/>
      <c r="M1293" s="14"/>
      <c r="N1293" s="2"/>
    </row>
    <row r="1294" spans="1:14" x14ac:dyDescent="0.25">
      <c r="A1294" s="14">
        <v>100</v>
      </c>
      <c r="B1294" s="2">
        <v>0.55000000000000004</v>
      </c>
      <c r="C1294">
        <f t="shared" si="62"/>
        <v>386</v>
      </c>
      <c r="D1294">
        <f t="shared" si="63"/>
        <v>1451.5</v>
      </c>
      <c r="J1294" s="14"/>
      <c r="K1294" s="2"/>
      <c r="M1294" s="14"/>
      <c r="N1294" s="2"/>
    </row>
    <row r="1295" spans="1:14" x14ac:dyDescent="0.25">
      <c r="A1295" s="14">
        <v>100</v>
      </c>
      <c r="B1295" s="2">
        <v>2.4500000000000002</v>
      </c>
      <c r="C1295">
        <f t="shared" si="62"/>
        <v>386</v>
      </c>
      <c r="D1295">
        <f t="shared" si="63"/>
        <v>803</v>
      </c>
      <c r="J1295" s="14"/>
      <c r="K1295" s="2"/>
      <c r="M1295" s="14"/>
      <c r="N1295" s="2"/>
    </row>
    <row r="1296" spans="1:14" x14ac:dyDescent="0.25">
      <c r="A1296" s="14">
        <v>100</v>
      </c>
      <c r="B1296" s="2">
        <v>3</v>
      </c>
      <c r="C1296">
        <f t="shared" si="62"/>
        <v>386</v>
      </c>
      <c r="D1296">
        <f t="shared" si="63"/>
        <v>671.5</v>
      </c>
      <c r="J1296" s="14"/>
      <c r="K1296" s="2"/>
      <c r="M1296" s="14"/>
      <c r="N1296" s="2"/>
    </row>
    <row r="1297" spans="1:14" x14ac:dyDescent="0.25">
      <c r="A1297" s="14">
        <v>100</v>
      </c>
      <c r="B1297" s="2">
        <v>2.5</v>
      </c>
      <c r="C1297">
        <f t="shared" si="62"/>
        <v>386</v>
      </c>
      <c r="D1297">
        <f t="shared" si="63"/>
        <v>772.5</v>
      </c>
      <c r="J1297" s="14"/>
      <c r="K1297" s="2"/>
      <c r="M1297" s="14"/>
      <c r="N1297" s="2"/>
    </row>
    <row r="1298" spans="1:14" x14ac:dyDescent="0.25">
      <c r="A1298" s="14">
        <v>100</v>
      </c>
      <c r="B1298" s="2">
        <v>2</v>
      </c>
      <c r="C1298">
        <f t="shared" si="62"/>
        <v>386</v>
      </c>
      <c r="D1298">
        <f t="shared" si="63"/>
        <v>904.5</v>
      </c>
      <c r="J1298" s="14"/>
      <c r="K1298" s="2"/>
      <c r="M1298" s="14"/>
      <c r="N1298" s="2"/>
    </row>
    <row r="1299" spans="1:14" x14ac:dyDescent="0.25">
      <c r="A1299" s="14">
        <v>100</v>
      </c>
      <c r="B1299" s="2">
        <v>9</v>
      </c>
      <c r="C1299">
        <f t="shared" si="62"/>
        <v>386</v>
      </c>
      <c r="D1299">
        <f t="shared" si="63"/>
        <v>279</v>
      </c>
      <c r="J1299" s="14"/>
      <c r="K1299" s="2"/>
      <c r="M1299" s="14"/>
      <c r="N1299" s="2"/>
    </row>
    <row r="1300" spans="1:14" x14ac:dyDescent="0.25">
      <c r="A1300" s="14">
        <v>100</v>
      </c>
      <c r="B1300" s="2">
        <v>0.5</v>
      </c>
      <c r="C1300">
        <f t="shared" si="62"/>
        <v>386</v>
      </c>
      <c r="D1300">
        <f t="shared" si="63"/>
        <v>1494</v>
      </c>
      <c r="J1300" s="14"/>
      <c r="K1300" s="2"/>
      <c r="M1300" s="14"/>
      <c r="N1300" s="2"/>
    </row>
    <row r="1301" spans="1:14" x14ac:dyDescent="0.25">
      <c r="A1301" s="14">
        <v>100</v>
      </c>
      <c r="B1301" s="2">
        <v>1</v>
      </c>
      <c r="C1301">
        <f t="shared" si="62"/>
        <v>386</v>
      </c>
      <c r="D1301">
        <f t="shared" si="63"/>
        <v>1261.5</v>
      </c>
      <c r="J1301" s="14"/>
      <c r="K1301" s="2"/>
      <c r="M1301" s="14"/>
      <c r="N1301" s="2"/>
    </row>
    <row r="1302" spans="1:14" x14ac:dyDescent="0.25">
      <c r="A1302" s="14">
        <v>100</v>
      </c>
      <c r="B1302" s="2">
        <v>1.5</v>
      </c>
      <c r="C1302">
        <f t="shared" si="62"/>
        <v>386</v>
      </c>
      <c r="D1302">
        <f t="shared" si="63"/>
        <v>1076.5</v>
      </c>
      <c r="J1302" s="14"/>
      <c r="K1302" s="2"/>
      <c r="M1302" s="14"/>
      <c r="N1302" s="2"/>
    </row>
    <row r="1303" spans="1:14" x14ac:dyDescent="0.25">
      <c r="A1303" s="14">
        <v>100</v>
      </c>
      <c r="B1303" s="2">
        <v>3</v>
      </c>
      <c r="C1303">
        <f t="shared" si="62"/>
        <v>386</v>
      </c>
      <c r="D1303">
        <f t="shared" si="63"/>
        <v>671.5</v>
      </c>
      <c r="J1303" s="14"/>
      <c r="K1303" s="2"/>
      <c r="M1303" s="14"/>
      <c r="N1303" s="2"/>
    </row>
    <row r="1304" spans="1:14" x14ac:dyDescent="0.25">
      <c r="A1304" s="14">
        <v>100</v>
      </c>
      <c r="B1304" s="2">
        <v>0.7</v>
      </c>
      <c r="C1304">
        <f t="shared" si="62"/>
        <v>386</v>
      </c>
      <c r="D1304">
        <f t="shared" si="63"/>
        <v>1419.5</v>
      </c>
      <c r="J1304" s="14"/>
      <c r="K1304" s="2"/>
      <c r="M1304" s="14"/>
      <c r="N1304" s="2"/>
    </row>
    <row r="1305" spans="1:14" x14ac:dyDescent="0.25">
      <c r="A1305" s="14">
        <v>100</v>
      </c>
      <c r="B1305" s="2">
        <v>0.7</v>
      </c>
      <c r="C1305">
        <f t="shared" si="62"/>
        <v>386</v>
      </c>
      <c r="D1305">
        <f t="shared" si="63"/>
        <v>1419.5</v>
      </c>
      <c r="J1305" s="14"/>
      <c r="K1305" s="2"/>
      <c r="M1305" s="14"/>
      <c r="N1305" s="2"/>
    </row>
    <row r="1306" spans="1:14" x14ac:dyDescent="0.25">
      <c r="A1306" s="14">
        <v>100</v>
      </c>
      <c r="B1306" s="2">
        <v>0.7</v>
      </c>
      <c r="C1306">
        <f t="shared" si="62"/>
        <v>386</v>
      </c>
      <c r="D1306">
        <f t="shared" si="63"/>
        <v>1419.5</v>
      </c>
      <c r="J1306" s="14"/>
      <c r="K1306" s="2"/>
      <c r="M1306" s="14"/>
      <c r="N1306" s="2"/>
    </row>
    <row r="1307" spans="1:14" x14ac:dyDescent="0.25">
      <c r="A1307" s="14">
        <v>100</v>
      </c>
      <c r="B1307" s="2">
        <v>2.4</v>
      </c>
      <c r="C1307">
        <f t="shared" si="62"/>
        <v>386</v>
      </c>
      <c r="D1307">
        <f t="shared" si="63"/>
        <v>805.5</v>
      </c>
      <c r="J1307" s="14"/>
      <c r="K1307" s="2"/>
      <c r="M1307" s="14"/>
      <c r="N1307" s="2"/>
    </row>
    <row r="1308" spans="1:14" x14ac:dyDescent="0.25">
      <c r="A1308" s="14">
        <v>100</v>
      </c>
      <c r="B1308" s="2">
        <v>2</v>
      </c>
      <c r="C1308">
        <f t="shared" si="62"/>
        <v>386</v>
      </c>
      <c r="D1308">
        <f t="shared" si="63"/>
        <v>904.5</v>
      </c>
      <c r="J1308" s="14"/>
      <c r="K1308" s="2"/>
      <c r="M1308" s="14"/>
      <c r="N1308" s="2"/>
    </row>
    <row r="1309" spans="1:14" x14ac:dyDescent="0.25">
      <c r="A1309" s="14">
        <v>100</v>
      </c>
      <c r="B1309" s="2">
        <v>2.25</v>
      </c>
      <c r="C1309">
        <f t="shared" si="62"/>
        <v>386</v>
      </c>
      <c r="D1309">
        <f t="shared" si="63"/>
        <v>811</v>
      </c>
      <c r="J1309" s="14"/>
      <c r="K1309" s="2"/>
      <c r="M1309" s="14"/>
      <c r="N1309" s="2"/>
    </row>
    <row r="1310" spans="1:14" x14ac:dyDescent="0.25">
      <c r="A1310" s="14">
        <v>100</v>
      </c>
      <c r="B1310" s="2">
        <v>0.25</v>
      </c>
      <c r="C1310">
        <f t="shared" si="62"/>
        <v>386</v>
      </c>
      <c r="D1310">
        <f t="shared" si="63"/>
        <v>1615</v>
      </c>
      <c r="J1310" s="14"/>
      <c r="K1310" s="2"/>
      <c r="M1310" s="14"/>
      <c r="N1310" s="2"/>
    </row>
    <row r="1311" spans="1:14" x14ac:dyDescent="0.25">
      <c r="A1311" s="14">
        <v>100</v>
      </c>
      <c r="B1311" s="2">
        <v>2.25</v>
      </c>
      <c r="C1311">
        <f t="shared" si="62"/>
        <v>386</v>
      </c>
      <c r="D1311">
        <f t="shared" si="63"/>
        <v>811</v>
      </c>
      <c r="J1311" s="14"/>
      <c r="K1311" s="2"/>
      <c r="M1311" s="14"/>
      <c r="N1311" s="2"/>
    </row>
    <row r="1312" spans="1:14" x14ac:dyDescent="0.25">
      <c r="A1312" s="14">
        <v>100</v>
      </c>
      <c r="B1312" s="2">
        <v>1.75</v>
      </c>
      <c r="C1312">
        <f t="shared" si="62"/>
        <v>386</v>
      </c>
      <c r="D1312">
        <f t="shared" si="63"/>
        <v>1009.5</v>
      </c>
      <c r="J1312" s="14"/>
      <c r="K1312" s="2"/>
      <c r="M1312" s="14"/>
      <c r="N1312" s="2"/>
    </row>
    <row r="1313" spans="1:14" x14ac:dyDescent="0.25">
      <c r="A1313" s="14">
        <v>100</v>
      </c>
      <c r="B1313" s="2">
        <v>3.75</v>
      </c>
      <c r="C1313">
        <f t="shared" si="62"/>
        <v>386</v>
      </c>
      <c r="D1313">
        <f t="shared" si="63"/>
        <v>584</v>
      </c>
      <c r="J1313" s="14"/>
      <c r="K1313" s="2"/>
      <c r="M1313" s="14"/>
      <c r="N1313" s="2"/>
    </row>
    <row r="1314" spans="1:14" x14ac:dyDescent="0.25">
      <c r="A1314" s="14">
        <v>100</v>
      </c>
      <c r="B1314" s="2">
        <v>1.5</v>
      </c>
      <c r="C1314">
        <f t="shared" si="62"/>
        <v>386</v>
      </c>
      <c r="D1314">
        <f t="shared" si="63"/>
        <v>1076.5</v>
      </c>
      <c r="J1314" s="14"/>
      <c r="K1314" s="2"/>
      <c r="M1314" s="14"/>
      <c r="N1314" s="2"/>
    </row>
    <row r="1315" spans="1:14" x14ac:dyDescent="0.25">
      <c r="A1315" s="14">
        <v>100</v>
      </c>
      <c r="B1315" s="2">
        <v>1.5</v>
      </c>
      <c r="C1315">
        <f t="shared" si="62"/>
        <v>386</v>
      </c>
      <c r="D1315">
        <f t="shared" si="63"/>
        <v>1076.5</v>
      </c>
      <c r="J1315" s="14"/>
      <c r="K1315" s="2"/>
      <c r="M1315" s="14"/>
      <c r="N1315" s="2"/>
    </row>
    <row r="1316" spans="1:14" x14ac:dyDescent="0.25">
      <c r="A1316" s="14">
        <v>100</v>
      </c>
      <c r="B1316" s="2">
        <v>1.5</v>
      </c>
      <c r="C1316">
        <f t="shared" si="62"/>
        <v>386</v>
      </c>
      <c r="D1316">
        <f t="shared" si="63"/>
        <v>1076.5</v>
      </c>
      <c r="J1316" s="14"/>
      <c r="K1316" s="2"/>
      <c r="M1316" s="14"/>
      <c r="N1316" s="2"/>
    </row>
    <row r="1317" spans="1:14" x14ac:dyDescent="0.25">
      <c r="A1317" s="14">
        <v>100</v>
      </c>
      <c r="B1317" s="2">
        <v>2.5</v>
      </c>
      <c r="C1317">
        <f t="shared" si="62"/>
        <v>386</v>
      </c>
      <c r="D1317">
        <f t="shared" si="63"/>
        <v>772.5</v>
      </c>
      <c r="J1317" s="14"/>
      <c r="K1317" s="2"/>
      <c r="M1317" s="14"/>
      <c r="N1317" s="2"/>
    </row>
    <row r="1318" spans="1:14" x14ac:dyDescent="0.25">
      <c r="A1318" s="14">
        <v>100</v>
      </c>
      <c r="B1318" s="2">
        <v>3</v>
      </c>
      <c r="C1318">
        <f t="shared" si="62"/>
        <v>386</v>
      </c>
      <c r="D1318">
        <f t="shared" si="63"/>
        <v>671.5</v>
      </c>
      <c r="J1318" s="14"/>
      <c r="K1318" s="2"/>
      <c r="M1318" s="14"/>
      <c r="N1318" s="2"/>
    </row>
    <row r="1319" spans="1:14" x14ac:dyDescent="0.25">
      <c r="A1319" s="14">
        <v>100</v>
      </c>
      <c r="B1319" s="2">
        <v>0.75</v>
      </c>
      <c r="C1319">
        <f t="shared" si="62"/>
        <v>386</v>
      </c>
      <c r="D1319">
        <f t="shared" si="63"/>
        <v>1392.5</v>
      </c>
      <c r="J1319" s="14"/>
      <c r="K1319" s="2"/>
      <c r="M1319" s="14"/>
      <c r="N1319" s="2"/>
    </row>
    <row r="1320" spans="1:14" x14ac:dyDescent="0.25">
      <c r="A1320" s="14">
        <v>145.5</v>
      </c>
      <c r="B1320" s="2">
        <v>1.5</v>
      </c>
      <c r="C1320">
        <f t="shared" si="62"/>
        <v>341.5</v>
      </c>
      <c r="D1320">
        <f t="shared" si="63"/>
        <v>1076.5</v>
      </c>
      <c r="J1320" s="14"/>
      <c r="K1320" s="2"/>
      <c r="M1320" s="14"/>
      <c r="N1320" s="2"/>
    </row>
    <row r="1321" spans="1:14" x14ac:dyDescent="0.25">
      <c r="A1321" s="14">
        <v>145.5</v>
      </c>
      <c r="B1321" s="2">
        <v>1</v>
      </c>
      <c r="C1321">
        <f t="shared" si="62"/>
        <v>341.5</v>
      </c>
      <c r="D1321">
        <f t="shared" si="63"/>
        <v>1261.5</v>
      </c>
      <c r="J1321" s="14"/>
      <c r="K1321" s="2"/>
      <c r="M1321" s="14"/>
      <c r="N1321" s="2"/>
    </row>
    <row r="1322" spans="1:14" x14ac:dyDescent="0.25">
      <c r="A1322" s="14">
        <v>145.5</v>
      </c>
      <c r="B1322" s="2">
        <v>0.5</v>
      </c>
      <c r="C1322">
        <f t="shared" si="62"/>
        <v>341.5</v>
      </c>
      <c r="D1322">
        <f t="shared" si="63"/>
        <v>1494</v>
      </c>
      <c r="J1322" s="14"/>
      <c r="K1322" s="2"/>
      <c r="M1322" s="14"/>
      <c r="N1322" s="2"/>
    </row>
    <row r="1323" spans="1:14" x14ac:dyDescent="0.25">
      <c r="A1323" s="14">
        <v>145.5</v>
      </c>
      <c r="B1323" s="2">
        <v>0.75</v>
      </c>
      <c r="C1323">
        <f t="shared" si="62"/>
        <v>341.5</v>
      </c>
      <c r="D1323">
        <f t="shared" si="63"/>
        <v>1392.5</v>
      </c>
      <c r="J1323" s="14"/>
      <c r="K1323" s="2"/>
      <c r="M1323" s="14"/>
      <c r="N1323" s="2"/>
    </row>
    <row r="1324" spans="1:14" x14ac:dyDescent="0.25">
      <c r="A1324" s="14">
        <v>145.5</v>
      </c>
      <c r="B1324" s="2">
        <v>0.75</v>
      </c>
      <c r="C1324">
        <f t="shared" si="62"/>
        <v>341.5</v>
      </c>
      <c r="D1324">
        <f t="shared" si="63"/>
        <v>1392.5</v>
      </c>
      <c r="J1324" s="14"/>
      <c r="K1324" s="2"/>
      <c r="M1324" s="14"/>
      <c r="N1324" s="2"/>
    </row>
    <row r="1325" spans="1:14" x14ac:dyDescent="0.25">
      <c r="A1325" s="14">
        <v>145.5</v>
      </c>
      <c r="B1325" s="2">
        <v>0.5</v>
      </c>
      <c r="C1325">
        <f t="shared" si="62"/>
        <v>341.5</v>
      </c>
      <c r="D1325">
        <f t="shared" si="63"/>
        <v>1494</v>
      </c>
      <c r="J1325" s="14"/>
      <c r="K1325" s="2"/>
      <c r="M1325" s="14"/>
      <c r="N1325" s="2"/>
    </row>
    <row r="1326" spans="1:14" x14ac:dyDescent="0.25">
      <c r="A1326" s="14">
        <v>145.5</v>
      </c>
      <c r="B1326" s="2">
        <v>0.5</v>
      </c>
      <c r="C1326">
        <f t="shared" si="62"/>
        <v>341.5</v>
      </c>
      <c r="D1326">
        <f t="shared" si="63"/>
        <v>1494</v>
      </c>
      <c r="J1326" s="14"/>
      <c r="K1326" s="2"/>
      <c r="M1326" s="14"/>
      <c r="N1326" s="2"/>
    </row>
    <row r="1327" spans="1:14" x14ac:dyDescent="0.25">
      <c r="A1327" s="14">
        <v>145.5</v>
      </c>
      <c r="B1327" s="2">
        <v>0.25</v>
      </c>
      <c r="C1327">
        <f t="shared" si="62"/>
        <v>341.5</v>
      </c>
      <c r="D1327">
        <f t="shared" si="63"/>
        <v>1615</v>
      </c>
      <c r="J1327" s="14"/>
      <c r="K1327" s="2"/>
      <c r="M1327" s="14"/>
      <c r="N1327" s="2"/>
    </row>
    <row r="1328" spans="1:14" x14ac:dyDescent="0.25">
      <c r="A1328" s="14">
        <v>145.5</v>
      </c>
      <c r="B1328" s="2">
        <v>0.25</v>
      </c>
      <c r="C1328">
        <f t="shared" si="62"/>
        <v>341.5</v>
      </c>
      <c r="D1328">
        <f t="shared" si="63"/>
        <v>1615</v>
      </c>
      <c r="J1328" s="14"/>
      <c r="K1328" s="2"/>
      <c r="M1328" s="14"/>
      <c r="N1328" s="2"/>
    </row>
    <row r="1329" spans="1:14" x14ac:dyDescent="0.25">
      <c r="A1329" s="14">
        <v>145.5</v>
      </c>
      <c r="B1329" s="2">
        <v>0.25</v>
      </c>
      <c r="C1329">
        <f t="shared" si="62"/>
        <v>341.5</v>
      </c>
      <c r="D1329">
        <f t="shared" si="63"/>
        <v>1615</v>
      </c>
      <c r="J1329" s="14"/>
      <c r="K1329" s="2"/>
      <c r="M1329" s="15"/>
      <c r="N1329" s="2"/>
    </row>
    <row r="1330" spans="1:14" x14ac:dyDescent="0.25">
      <c r="A1330" s="14">
        <v>166.3</v>
      </c>
      <c r="B1330" s="2">
        <v>0.2</v>
      </c>
      <c r="C1330">
        <f t="shared" si="62"/>
        <v>284.5</v>
      </c>
      <c r="D1330">
        <f t="shared" si="63"/>
        <v>1645.5</v>
      </c>
      <c r="J1330" s="14"/>
      <c r="K1330" s="2"/>
      <c r="M1330" s="15"/>
      <c r="N1330" s="2"/>
    </row>
    <row r="1331" spans="1:14" x14ac:dyDescent="0.25">
      <c r="A1331" s="14">
        <v>166.3</v>
      </c>
      <c r="B1331" s="2">
        <v>4</v>
      </c>
      <c r="C1331">
        <f t="shared" si="62"/>
        <v>284.5</v>
      </c>
      <c r="D1331">
        <f t="shared" si="63"/>
        <v>544.5</v>
      </c>
      <c r="J1331" s="14"/>
      <c r="K1331" s="2"/>
      <c r="M1331" s="15"/>
      <c r="N1331" s="2"/>
    </row>
    <row r="1332" spans="1:14" x14ac:dyDescent="0.25">
      <c r="A1332" s="14">
        <v>166.3</v>
      </c>
      <c r="B1332" s="2">
        <v>0.6</v>
      </c>
      <c r="C1332">
        <f t="shared" si="62"/>
        <v>284.5</v>
      </c>
      <c r="D1332">
        <f t="shared" si="63"/>
        <v>1437.5</v>
      </c>
      <c r="J1332" s="14"/>
      <c r="K1332" s="2"/>
      <c r="M1332" s="15"/>
      <c r="N1332" s="2"/>
    </row>
    <row r="1333" spans="1:14" x14ac:dyDescent="0.25">
      <c r="A1333" s="14">
        <v>166.3</v>
      </c>
      <c r="B1333" s="2">
        <v>1</v>
      </c>
      <c r="C1333">
        <f t="shared" si="62"/>
        <v>284.5</v>
      </c>
      <c r="D1333">
        <f t="shared" si="63"/>
        <v>1261.5</v>
      </c>
      <c r="J1333" s="14"/>
      <c r="K1333" s="2"/>
      <c r="M1333" s="15"/>
      <c r="N1333" s="2"/>
    </row>
    <row r="1334" spans="1:14" x14ac:dyDescent="0.25">
      <c r="A1334" s="14">
        <v>166.3</v>
      </c>
      <c r="B1334" s="2">
        <v>1</v>
      </c>
      <c r="C1334">
        <f t="shared" si="62"/>
        <v>284.5</v>
      </c>
      <c r="D1334">
        <f t="shared" si="63"/>
        <v>1261.5</v>
      </c>
      <c r="J1334" s="14"/>
      <c r="K1334" s="2"/>
      <c r="M1334" s="15"/>
      <c r="N1334" s="2"/>
    </row>
    <row r="1335" spans="1:14" x14ac:dyDescent="0.25">
      <c r="A1335" s="14">
        <v>166.3</v>
      </c>
      <c r="B1335" s="2">
        <v>1</v>
      </c>
      <c r="C1335">
        <f t="shared" si="62"/>
        <v>284.5</v>
      </c>
      <c r="D1335">
        <f t="shared" si="63"/>
        <v>1261.5</v>
      </c>
      <c r="J1335" s="14"/>
      <c r="K1335" s="2"/>
      <c r="M1335" s="15"/>
      <c r="N1335" s="2"/>
    </row>
    <row r="1336" spans="1:14" x14ac:dyDescent="0.25">
      <c r="A1336" s="14">
        <v>166.3</v>
      </c>
      <c r="B1336" s="2">
        <v>0.6</v>
      </c>
      <c r="C1336">
        <f t="shared" si="62"/>
        <v>284.5</v>
      </c>
      <c r="D1336">
        <f t="shared" si="63"/>
        <v>1437.5</v>
      </c>
      <c r="J1336" s="14"/>
      <c r="K1336" s="2"/>
      <c r="M1336" s="15"/>
      <c r="N1336" s="2"/>
    </row>
    <row r="1337" spans="1:14" x14ac:dyDescent="0.25">
      <c r="A1337" s="14">
        <v>166.3</v>
      </c>
      <c r="B1337" s="2">
        <v>1.5</v>
      </c>
      <c r="C1337">
        <f t="shared" si="62"/>
        <v>284.5</v>
      </c>
      <c r="D1337">
        <f t="shared" si="63"/>
        <v>1076.5</v>
      </c>
      <c r="J1337" s="14"/>
      <c r="K1337" s="2"/>
      <c r="M1337" s="15"/>
      <c r="N1337" s="2"/>
    </row>
    <row r="1338" spans="1:14" x14ac:dyDescent="0.25">
      <c r="A1338" s="14">
        <v>166.3</v>
      </c>
      <c r="B1338" s="2">
        <v>2</v>
      </c>
      <c r="C1338">
        <f t="shared" si="62"/>
        <v>284.5</v>
      </c>
      <c r="D1338">
        <f t="shared" si="63"/>
        <v>904.5</v>
      </c>
      <c r="J1338" s="14"/>
      <c r="K1338" s="2"/>
      <c r="M1338" s="15"/>
      <c r="N1338" s="2"/>
    </row>
    <row r="1339" spans="1:14" x14ac:dyDescent="0.25">
      <c r="A1339" s="14">
        <v>166.3</v>
      </c>
      <c r="B1339" s="2">
        <v>4</v>
      </c>
      <c r="C1339">
        <f t="shared" si="62"/>
        <v>284.5</v>
      </c>
      <c r="D1339">
        <f t="shared" si="63"/>
        <v>544.5</v>
      </c>
      <c r="J1339" s="14"/>
      <c r="K1339" s="2"/>
      <c r="M1339" s="15"/>
      <c r="N1339" s="2"/>
    </row>
    <row r="1340" spans="1:14" x14ac:dyDescent="0.25">
      <c r="A1340" s="14">
        <v>166.3</v>
      </c>
      <c r="B1340" s="2">
        <v>1.5</v>
      </c>
      <c r="C1340">
        <f t="shared" si="62"/>
        <v>284.5</v>
      </c>
      <c r="D1340">
        <f t="shared" si="63"/>
        <v>1076.5</v>
      </c>
      <c r="J1340" s="14"/>
      <c r="K1340" s="2"/>
      <c r="M1340" s="15"/>
      <c r="N1340" s="2"/>
    </row>
    <row r="1341" spans="1:14" x14ac:dyDescent="0.25">
      <c r="A1341" s="14">
        <v>166.3</v>
      </c>
      <c r="B1341" s="2">
        <v>1</v>
      </c>
      <c r="C1341">
        <f t="shared" si="62"/>
        <v>284.5</v>
      </c>
      <c r="D1341">
        <f t="shared" si="63"/>
        <v>1261.5</v>
      </c>
      <c r="J1341" s="14"/>
      <c r="K1341" s="2"/>
      <c r="M1341" s="15"/>
      <c r="N1341" s="2"/>
    </row>
    <row r="1342" spans="1:14" x14ac:dyDescent="0.25">
      <c r="A1342" s="14">
        <v>166.3</v>
      </c>
      <c r="B1342" s="2">
        <v>1.2</v>
      </c>
      <c r="C1342">
        <f t="shared" si="62"/>
        <v>284.5</v>
      </c>
      <c r="D1342">
        <f t="shared" si="63"/>
        <v>1161</v>
      </c>
      <c r="J1342" s="14"/>
      <c r="K1342" s="2"/>
      <c r="M1342" s="15"/>
      <c r="N1342" s="2"/>
    </row>
    <row r="1343" spans="1:14" x14ac:dyDescent="0.25">
      <c r="A1343" s="14">
        <v>166.3</v>
      </c>
      <c r="B1343" s="2">
        <v>2.2000000000000002</v>
      </c>
      <c r="C1343">
        <f t="shared" si="62"/>
        <v>284.5</v>
      </c>
      <c r="D1343">
        <f t="shared" si="63"/>
        <v>815.5</v>
      </c>
      <c r="J1343" s="14"/>
      <c r="K1343" s="2"/>
      <c r="M1343" s="15"/>
      <c r="N1343" s="2"/>
    </row>
    <row r="1344" spans="1:14" x14ac:dyDescent="0.25">
      <c r="A1344" s="14">
        <v>166.3</v>
      </c>
      <c r="B1344" s="2">
        <v>0.75</v>
      </c>
      <c r="C1344">
        <f t="shared" si="62"/>
        <v>284.5</v>
      </c>
      <c r="D1344">
        <f t="shared" si="63"/>
        <v>1392.5</v>
      </c>
      <c r="J1344" s="14"/>
      <c r="K1344" s="2"/>
      <c r="M1344" s="15"/>
      <c r="N1344" s="2"/>
    </row>
    <row r="1345" spans="1:14" x14ac:dyDescent="0.25">
      <c r="A1345" s="14">
        <v>166.3</v>
      </c>
      <c r="B1345" s="2">
        <v>0.75</v>
      </c>
      <c r="C1345">
        <f t="shared" si="62"/>
        <v>284.5</v>
      </c>
      <c r="D1345">
        <f t="shared" si="63"/>
        <v>1392.5</v>
      </c>
      <c r="J1345" s="14"/>
      <c r="K1345" s="2"/>
      <c r="M1345" s="15"/>
      <c r="N1345" s="2"/>
    </row>
    <row r="1346" spans="1:14" x14ac:dyDescent="0.25">
      <c r="A1346" s="14">
        <v>166.3</v>
      </c>
      <c r="B1346" s="2">
        <v>0.75</v>
      </c>
      <c r="C1346">
        <f t="shared" si="62"/>
        <v>284.5</v>
      </c>
      <c r="D1346">
        <f t="shared" si="63"/>
        <v>1392.5</v>
      </c>
      <c r="J1346" s="14"/>
      <c r="K1346" s="2"/>
      <c r="M1346" s="15"/>
      <c r="N1346" s="2"/>
    </row>
    <row r="1347" spans="1:14" x14ac:dyDescent="0.25">
      <c r="A1347" s="14">
        <v>166.3</v>
      </c>
      <c r="B1347" s="2">
        <v>1.5</v>
      </c>
      <c r="C1347">
        <f t="shared" ref="C1347:C1410" si="64">_xlfn.RANK.AVG(A1347,$A$2:$A$1665,0)</f>
        <v>284.5</v>
      </c>
      <c r="D1347">
        <f t="shared" ref="D1347:D1410" si="65">_xlfn.RANK.AVG(B1347,$B$2:$B$1665,0)</f>
        <v>1076.5</v>
      </c>
      <c r="J1347" s="14"/>
      <c r="K1347" s="2"/>
      <c r="M1347" s="15"/>
      <c r="N1347" s="2"/>
    </row>
    <row r="1348" spans="1:14" x14ac:dyDescent="0.25">
      <c r="A1348" s="14">
        <v>166.3</v>
      </c>
      <c r="B1348" s="2">
        <v>1.2</v>
      </c>
      <c r="C1348">
        <f t="shared" si="64"/>
        <v>284.5</v>
      </c>
      <c r="D1348">
        <f t="shared" si="65"/>
        <v>1161</v>
      </c>
      <c r="J1348" s="14"/>
      <c r="K1348" s="2"/>
      <c r="M1348" s="15"/>
      <c r="N1348" s="2"/>
    </row>
    <row r="1349" spans="1:14" x14ac:dyDescent="0.25">
      <c r="A1349" s="14">
        <v>166.3</v>
      </c>
      <c r="B1349" s="2">
        <v>0.2</v>
      </c>
      <c r="C1349">
        <f t="shared" si="64"/>
        <v>284.5</v>
      </c>
      <c r="D1349">
        <f t="shared" si="65"/>
        <v>1645.5</v>
      </c>
      <c r="J1349" s="14"/>
      <c r="K1349" s="2"/>
      <c r="M1349" s="15"/>
      <c r="N1349" s="2"/>
    </row>
    <row r="1350" spans="1:14" x14ac:dyDescent="0.25">
      <c r="A1350" s="14">
        <v>166.3</v>
      </c>
      <c r="B1350" s="2">
        <v>0.2</v>
      </c>
      <c r="C1350">
        <f t="shared" si="64"/>
        <v>284.5</v>
      </c>
      <c r="D1350">
        <f t="shared" si="65"/>
        <v>1645.5</v>
      </c>
      <c r="J1350" s="14"/>
      <c r="K1350" s="2"/>
      <c r="M1350" s="15"/>
      <c r="N1350" s="2"/>
    </row>
    <row r="1351" spans="1:14" x14ac:dyDescent="0.25">
      <c r="A1351" s="14">
        <v>166.3</v>
      </c>
      <c r="B1351" s="2">
        <v>0.2</v>
      </c>
      <c r="C1351">
        <f t="shared" si="64"/>
        <v>284.5</v>
      </c>
      <c r="D1351">
        <f t="shared" si="65"/>
        <v>1645.5</v>
      </c>
      <c r="J1351" s="14"/>
      <c r="K1351" s="2"/>
      <c r="M1351" s="15"/>
      <c r="N1351" s="2"/>
    </row>
    <row r="1352" spans="1:14" x14ac:dyDescent="0.25">
      <c r="A1352" s="14">
        <v>166.3</v>
      </c>
      <c r="B1352" s="2">
        <v>1.5</v>
      </c>
      <c r="C1352">
        <f t="shared" si="64"/>
        <v>284.5</v>
      </c>
      <c r="D1352">
        <f t="shared" si="65"/>
        <v>1076.5</v>
      </c>
      <c r="J1352" s="14"/>
      <c r="K1352" s="2"/>
      <c r="M1352" s="15"/>
      <c r="N1352" s="2"/>
    </row>
    <row r="1353" spans="1:14" x14ac:dyDescent="0.25">
      <c r="A1353" s="14">
        <v>166.3</v>
      </c>
      <c r="B1353" s="2">
        <v>0.3</v>
      </c>
      <c r="C1353">
        <f t="shared" si="64"/>
        <v>284.5</v>
      </c>
      <c r="D1353">
        <f t="shared" si="65"/>
        <v>1580</v>
      </c>
      <c r="J1353" s="14"/>
      <c r="K1353" s="2"/>
      <c r="M1353" s="15"/>
      <c r="N1353" s="2"/>
    </row>
    <row r="1354" spans="1:14" x14ac:dyDescent="0.25">
      <c r="A1354" s="14">
        <v>166.3</v>
      </c>
      <c r="B1354" s="2">
        <v>0.3</v>
      </c>
      <c r="C1354">
        <f t="shared" si="64"/>
        <v>284.5</v>
      </c>
      <c r="D1354">
        <f t="shared" si="65"/>
        <v>1580</v>
      </c>
      <c r="J1354" s="14"/>
      <c r="K1354" s="2"/>
      <c r="M1354" s="15"/>
      <c r="N1354" s="2"/>
    </row>
    <row r="1355" spans="1:14" x14ac:dyDescent="0.25">
      <c r="A1355" s="14">
        <v>166.3</v>
      </c>
      <c r="B1355" s="2">
        <v>1.5</v>
      </c>
      <c r="C1355">
        <f t="shared" si="64"/>
        <v>284.5</v>
      </c>
      <c r="D1355">
        <f t="shared" si="65"/>
        <v>1076.5</v>
      </c>
      <c r="J1355" s="14"/>
      <c r="K1355" s="2"/>
      <c r="M1355" s="15"/>
      <c r="N1355" s="2"/>
    </row>
    <row r="1356" spans="1:14" x14ac:dyDescent="0.25">
      <c r="A1356" s="14">
        <v>166.3</v>
      </c>
      <c r="B1356" s="2">
        <v>0.25</v>
      </c>
      <c r="C1356">
        <f t="shared" si="64"/>
        <v>284.5</v>
      </c>
      <c r="D1356">
        <f t="shared" si="65"/>
        <v>1615</v>
      </c>
      <c r="J1356" s="14"/>
      <c r="K1356" s="2"/>
      <c r="M1356" s="15"/>
      <c r="N1356" s="2"/>
    </row>
    <row r="1357" spans="1:14" x14ac:dyDescent="0.25">
      <c r="A1357" s="14">
        <v>166.3</v>
      </c>
      <c r="B1357" s="2">
        <v>1</v>
      </c>
      <c r="C1357">
        <f t="shared" si="64"/>
        <v>284.5</v>
      </c>
      <c r="D1357">
        <f t="shared" si="65"/>
        <v>1261.5</v>
      </c>
      <c r="J1357" s="14"/>
      <c r="K1357" s="2"/>
      <c r="M1357" s="15"/>
      <c r="N1357" s="2"/>
    </row>
    <row r="1358" spans="1:14" x14ac:dyDescent="0.25">
      <c r="A1358" s="14">
        <v>166.3</v>
      </c>
      <c r="B1358" s="2">
        <v>1</v>
      </c>
      <c r="C1358">
        <f t="shared" si="64"/>
        <v>284.5</v>
      </c>
      <c r="D1358">
        <f t="shared" si="65"/>
        <v>1261.5</v>
      </c>
      <c r="J1358" s="14"/>
      <c r="K1358" s="2"/>
      <c r="M1358" s="15"/>
      <c r="N1358" s="2"/>
    </row>
    <row r="1359" spans="1:14" x14ac:dyDescent="0.25">
      <c r="A1359" s="14">
        <v>166.3</v>
      </c>
      <c r="B1359" s="2">
        <v>0.3</v>
      </c>
      <c r="C1359">
        <f t="shared" si="64"/>
        <v>284.5</v>
      </c>
      <c r="D1359">
        <f t="shared" si="65"/>
        <v>1580</v>
      </c>
      <c r="J1359" s="14"/>
      <c r="K1359" s="2"/>
      <c r="M1359" s="15"/>
      <c r="N1359" s="2"/>
    </row>
    <row r="1360" spans="1:14" x14ac:dyDescent="0.25">
      <c r="A1360" s="14">
        <v>166.3</v>
      </c>
      <c r="B1360" s="2">
        <v>1.25</v>
      </c>
      <c r="C1360">
        <f t="shared" si="64"/>
        <v>284.5</v>
      </c>
      <c r="D1360">
        <f t="shared" si="65"/>
        <v>1141.5</v>
      </c>
      <c r="J1360" s="14"/>
      <c r="K1360" s="2"/>
      <c r="M1360" s="15"/>
      <c r="N1360" s="2"/>
    </row>
    <row r="1361" spans="1:14" x14ac:dyDescent="0.25">
      <c r="A1361" s="14">
        <v>166.3</v>
      </c>
      <c r="B1361" s="2">
        <v>4.5</v>
      </c>
      <c r="C1361">
        <f t="shared" si="64"/>
        <v>284.5</v>
      </c>
      <c r="D1361">
        <f t="shared" si="65"/>
        <v>499.5</v>
      </c>
      <c r="J1361" s="14"/>
      <c r="K1361" s="2"/>
      <c r="M1361" s="15"/>
      <c r="N1361" s="2"/>
    </row>
    <row r="1362" spans="1:14" x14ac:dyDescent="0.25">
      <c r="A1362" s="14">
        <v>166.3</v>
      </c>
      <c r="B1362" s="2">
        <v>0.3</v>
      </c>
      <c r="C1362">
        <f t="shared" si="64"/>
        <v>284.5</v>
      </c>
      <c r="D1362">
        <f t="shared" si="65"/>
        <v>1580</v>
      </c>
      <c r="J1362" s="14"/>
      <c r="K1362" s="2"/>
      <c r="M1362" s="15"/>
      <c r="N1362" s="2"/>
    </row>
    <row r="1363" spans="1:14" x14ac:dyDescent="0.25">
      <c r="A1363" s="14">
        <v>166.3</v>
      </c>
      <c r="B1363" s="2">
        <v>0.8</v>
      </c>
      <c r="C1363">
        <f t="shared" si="64"/>
        <v>284.5</v>
      </c>
      <c r="D1363">
        <f t="shared" si="65"/>
        <v>1361.5</v>
      </c>
      <c r="J1363" s="14"/>
      <c r="K1363" s="2"/>
      <c r="M1363" s="15"/>
      <c r="N1363" s="2"/>
    </row>
    <row r="1364" spans="1:14" x14ac:dyDescent="0.25">
      <c r="A1364" s="14">
        <v>166.3</v>
      </c>
      <c r="B1364" s="2">
        <v>0.2</v>
      </c>
      <c r="C1364">
        <f t="shared" si="64"/>
        <v>284.5</v>
      </c>
      <c r="D1364">
        <f t="shared" si="65"/>
        <v>1645.5</v>
      </c>
      <c r="J1364" s="14"/>
      <c r="K1364" s="2"/>
      <c r="M1364" s="15"/>
      <c r="N1364" s="2"/>
    </row>
    <row r="1365" spans="1:14" x14ac:dyDescent="0.25">
      <c r="A1365" s="14">
        <v>166.3</v>
      </c>
      <c r="B1365" s="2">
        <v>1.5</v>
      </c>
      <c r="C1365">
        <f t="shared" si="64"/>
        <v>284.5</v>
      </c>
      <c r="D1365">
        <f t="shared" si="65"/>
        <v>1076.5</v>
      </c>
      <c r="J1365" s="14"/>
      <c r="K1365" s="2"/>
      <c r="M1365" s="15"/>
      <c r="N1365" s="2"/>
    </row>
    <row r="1366" spans="1:14" x14ac:dyDescent="0.25">
      <c r="A1366" s="14">
        <v>166.3</v>
      </c>
      <c r="B1366" s="2">
        <v>0.5</v>
      </c>
      <c r="C1366">
        <f t="shared" si="64"/>
        <v>284.5</v>
      </c>
      <c r="D1366">
        <f t="shared" si="65"/>
        <v>1494</v>
      </c>
      <c r="J1366" s="14"/>
      <c r="K1366" s="2"/>
      <c r="M1366" s="15"/>
      <c r="N1366" s="2"/>
    </row>
    <row r="1367" spans="1:14" x14ac:dyDescent="0.25">
      <c r="A1367" s="14">
        <v>166.3</v>
      </c>
      <c r="B1367" s="2">
        <v>0.4</v>
      </c>
      <c r="C1367">
        <f t="shared" si="64"/>
        <v>284.5</v>
      </c>
      <c r="D1367">
        <f t="shared" si="65"/>
        <v>1551.5</v>
      </c>
      <c r="J1367" s="14"/>
      <c r="K1367" s="2"/>
      <c r="M1367" s="15"/>
      <c r="N1367" s="2"/>
    </row>
    <row r="1368" spans="1:14" x14ac:dyDescent="0.25">
      <c r="A1368" s="14">
        <v>166.3</v>
      </c>
      <c r="B1368" s="2">
        <v>0.2</v>
      </c>
      <c r="C1368">
        <f t="shared" si="64"/>
        <v>284.5</v>
      </c>
      <c r="D1368">
        <f t="shared" si="65"/>
        <v>1645.5</v>
      </c>
      <c r="J1368" s="14"/>
      <c r="K1368" s="2"/>
      <c r="M1368" s="15"/>
      <c r="N1368" s="2"/>
    </row>
    <row r="1369" spans="1:14" x14ac:dyDescent="0.25">
      <c r="A1369" s="14">
        <v>166.3</v>
      </c>
      <c r="B1369" s="2">
        <v>0.4</v>
      </c>
      <c r="C1369">
        <f t="shared" si="64"/>
        <v>284.5</v>
      </c>
      <c r="D1369">
        <f t="shared" si="65"/>
        <v>1551.5</v>
      </c>
      <c r="J1369" s="14"/>
      <c r="K1369" s="2"/>
      <c r="M1369" s="15"/>
      <c r="N1369" s="2"/>
    </row>
    <row r="1370" spans="1:14" x14ac:dyDescent="0.25">
      <c r="A1370" s="14">
        <v>166.3</v>
      </c>
      <c r="B1370" s="2">
        <v>0.5</v>
      </c>
      <c r="C1370">
        <f t="shared" si="64"/>
        <v>284.5</v>
      </c>
      <c r="D1370">
        <f t="shared" si="65"/>
        <v>1494</v>
      </c>
      <c r="J1370" s="14"/>
      <c r="K1370" s="2"/>
      <c r="M1370" s="15"/>
      <c r="N1370" s="2"/>
    </row>
    <row r="1371" spans="1:14" x14ac:dyDescent="0.25">
      <c r="A1371" s="14">
        <v>166.3</v>
      </c>
      <c r="B1371" s="2">
        <v>0.8</v>
      </c>
      <c r="C1371">
        <f t="shared" si="64"/>
        <v>284.5</v>
      </c>
      <c r="D1371">
        <f t="shared" si="65"/>
        <v>1361.5</v>
      </c>
      <c r="J1371" s="14"/>
      <c r="K1371" s="2"/>
      <c r="M1371" s="15"/>
      <c r="N1371" s="2"/>
    </row>
    <row r="1372" spans="1:14" x14ac:dyDescent="0.25">
      <c r="A1372" s="14">
        <v>166.3</v>
      </c>
      <c r="B1372" s="2">
        <v>1.5</v>
      </c>
      <c r="C1372">
        <f t="shared" si="64"/>
        <v>284.5</v>
      </c>
      <c r="D1372">
        <f t="shared" si="65"/>
        <v>1076.5</v>
      </c>
      <c r="J1372" s="14"/>
      <c r="K1372" s="2"/>
      <c r="M1372" s="15"/>
      <c r="N1372" s="2"/>
    </row>
    <row r="1373" spans="1:14" x14ac:dyDescent="0.25">
      <c r="A1373" s="14">
        <v>166.3</v>
      </c>
      <c r="B1373" s="2">
        <v>0.8</v>
      </c>
      <c r="C1373">
        <f t="shared" si="64"/>
        <v>284.5</v>
      </c>
      <c r="D1373">
        <f t="shared" si="65"/>
        <v>1361.5</v>
      </c>
      <c r="J1373" s="14"/>
      <c r="K1373" s="2"/>
      <c r="M1373" s="15"/>
      <c r="N1373" s="2"/>
    </row>
    <row r="1374" spans="1:14" x14ac:dyDescent="0.25">
      <c r="A1374" s="14">
        <v>166.3</v>
      </c>
      <c r="B1374" s="2">
        <v>1</v>
      </c>
      <c r="C1374">
        <f t="shared" si="64"/>
        <v>284.5</v>
      </c>
      <c r="D1374">
        <f t="shared" si="65"/>
        <v>1261.5</v>
      </c>
      <c r="J1374" s="14"/>
      <c r="K1374" s="2"/>
      <c r="M1374" s="15"/>
      <c r="N1374" s="2"/>
    </row>
    <row r="1375" spans="1:14" x14ac:dyDescent="0.25">
      <c r="A1375" s="14">
        <v>166.3</v>
      </c>
      <c r="B1375" s="2">
        <v>2</v>
      </c>
      <c r="C1375">
        <f t="shared" si="64"/>
        <v>284.5</v>
      </c>
      <c r="D1375">
        <f t="shared" si="65"/>
        <v>904.5</v>
      </c>
      <c r="J1375" s="14"/>
      <c r="K1375" s="2"/>
      <c r="M1375" s="15"/>
      <c r="N1375" s="2"/>
    </row>
    <row r="1376" spans="1:14" x14ac:dyDescent="0.25">
      <c r="A1376" s="14">
        <v>166.3</v>
      </c>
      <c r="B1376" s="2">
        <v>0.8</v>
      </c>
      <c r="C1376">
        <f t="shared" si="64"/>
        <v>284.5</v>
      </c>
      <c r="D1376">
        <f t="shared" si="65"/>
        <v>1361.5</v>
      </c>
      <c r="J1376" s="14"/>
      <c r="K1376" s="2"/>
      <c r="M1376" s="15"/>
      <c r="N1376" s="2"/>
    </row>
    <row r="1377" spans="1:14" x14ac:dyDescent="0.25">
      <c r="A1377" s="14">
        <v>166.3</v>
      </c>
      <c r="B1377" s="2">
        <v>0.3</v>
      </c>
      <c r="C1377">
        <f t="shared" si="64"/>
        <v>284.5</v>
      </c>
      <c r="D1377">
        <f t="shared" si="65"/>
        <v>1580</v>
      </c>
      <c r="J1377" s="14"/>
      <c r="K1377" s="2"/>
      <c r="M1377" s="15"/>
      <c r="N1377" s="2"/>
    </row>
    <row r="1378" spans="1:14" x14ac:dyDescent="0.25">
      <c r="A1378" s="14">
        <v>166.3</v>
      </c>
      <c r="B1378" s="2">
        <v>0.5</v>
      </c>
      <c r="C1378">
        <f t="shared" si="64"/>
        <v>284.5</v>
      </c>
      <c r="D1378">
        <f t="shared" si="65"/>
        <v>1494</v>
      </c>
      <c r="J1378" s="14"/>
      <c r="K1378" s="2"/>
      <c r="M1378" s="15"/>
      <c r="N1378" s="2"/>
    </row>
    <row r="1379" spans="1:14" x14ac:dyDescent="0.25">
      <c r="A1379" s="14">
        <v>166.3</v>
      </c>
      <c r="B1379" s="2">
        <v>1.2</v>
      </c>
      <c r="C1379">
        <f t="shared" si="64"/>
        <v>284.5</v>
      </c>
      <c r="D1379">
        <f t="shared" si="65"/>
        <v>1161</v>
      </c>
      <c r="J1379" s="14"/>
      <c r="K1379" s="2"/>
      <c r="M1379" s="15"/>
      <c r="N1379" s="2"/>
    </row>
    <row r="1380" spans="1:14" x14ac:dyDescent="0.25">
      <c r="A1380" s="14">
        <v>166.3</v>
      </c>
      <c r="B1380" s="2">
        <v>1.75</v>
      </c>
      <c r="C1380">
        <f t="shared" si="64"/>
        <v>284.5</v>
      </c>
      <c r="D1380">
        <f t="shared" si="65"/>
        <v>1009.5</v>
      </c>
      <c r="J1380" s="14"/>
      <c r="K1380" s="2"/>
      <c r="M1380" s="15"/>
      <c r="N1380" s="2"/>
    </row>
    <row r="1381" spans="1:14" x14ac:dyDescent="0.25">
      <c r="A1381" s="14">
        <v>166.3</v>
      </c>
      <c r="B1381" s="2">
        <v>1</v>
      </c>
      <c r="C1381">
        <f t="shared" si="64"/>
        <v>284.5</v>
      </c>
      <c r="D1381">
        <f t="shared" si="65"/>
        <v>1261.5</v>
      </c>
      <c r="J1381" s="14"/>
      <c r="K1381" s="2"/>
      <c r="M1381" s="15"/>
      <c r="N1381" s="2"/>
    </row>
    <row r="1382" spans="1:14" x14ac:dyDescent="0.25">
      <c r="A1382" s="14">
        <v>166.3</v>
      </c>
      <c r="B1382" s="2">
        <v>0.25</v>
      </c>
      <c r="C1382">
        <f t="shared" si="64"/>
        <v>284.5</v>
      </c>
      <c r="D1382">
        <f t="shared" si="65"/>
        <v>1615</v>
      </c>
      <c r="J1382" s="14"/>
      <c r="K1382" s="2"/>
      <c r="M1382" s="15"/>
      <c r="N1382" s="2"/>
    </row>
    <row r="1383" spans="1:14" x14ac:dyDescent="0.25">
      <c r="A1383" s="14">
        <v>166.3</v>
      </c>
      <c r="B1383" s="2">
        <v>0.25</v>
      </c>
      <c r="C1383">
        <f t="shared" si="64"/>
        <v>284.5</v>
      </c>
      <c r="D1383">
        <f t="shared" si="65"/>
        <v>1615</v>
      </c>
      <c r="J1383" s="14"/>
      <c r="K1383" s="2"/>
      <c r="M1383" s="15"/>
      <c r="N1383" s="2"/>
    </row>
    <row r="1384" spans="1:14" x14ac:dyDescent="0.25">
      <c r="A1384" s="14">
        <v>166.3</v>
      </c>
      <c r="B1384" s="2">
        <v>0.25</v>
      </c>
      <c r="C1384">
        <f t="shared" si="64"/>
        <v>284.5</v>
      </c>
      <c r="D1384">
        <f t="shared" si="65"/>
        <v>1615</v>
      </c>
      <c r="J1384" s="14"/>
      <c r="K1384" s="2"/>
      <c r="M1384" s="15"/>
      <c r="N1384" s="2"/>
    </row>
    <row r="1385" spans="1:14" x14ac:dyDescent="0.25">
      <c r="A1385" s="14">
        <v>166.3</v>
      </c>
      <c r="B1385" s="2">
        <v>0.25</v>
      </c>
      <c r="C1385">
        <f t="shared" si="64"/>
        <v>284.5</v>
      </c>
      <c r="D1385">
        <f t="shared" si="65"/>
        <v>1615</v>
      </c>
      <c r="J1385" s="14"/>
      <c r="K1385" s="2"/>
      <c r="M1385" s="15"/>
      <c r="N1385" s="2"/>
    </row>
    <row r="1386" spans="1:14" x14ac:dyDescent="0.25">
      <c r="A1386" s="14">
        <v>166.3</v>
      </c>
      <c r="B1386" s="2">
        <v>0.5</v>
      </c>
      <c r="C1386">
        <f t="shared" si="64"/>
        <v>284.5</v>
      </c>
      <c r="D1386">
        <f t="shared" si="65"/>
        <v>1494</v>
      </c>
      <c r="J1386" s="14"/>
      <c r="K1386" s="2"/>
      <c r="M1386" s="15"/>
      <c r="N1386" s="2"/>
    </row>
    <row r="1387" spans="1:14" x14ac:dyDescent="0.25">
      <c r="A1387" s="14">
        <v>166.3</v>
      </c>
      <c r="B1387" s="2">
        <v>0.5</v>
      </c>
      <c r="C1387">
        <f t="shared" si="64"/>
        <v>284.5</v>
      </c>
      <c r="D1387">
        <f t="shared" si="65"/>
        <v>1494</v>
      </c>
      <c r="J1387" s="14"/>
      <c r="K1387" s="2"/>
      <c r="M1387" s="15"/>
      <c r="N1387" s="2"/>
    </row>
    <row r="1388" spans="1:14" x14ac:dyDescent="0.25">
      <c r="A1388" s="14">
        <v>166.3</v>
      </c>
      <c r="B1388" s="2">
        <v>0.2</v>
      </c>
      <c r="C1388">
        <f t="shared" si="64"/>
        <v>284.5</v>
      </c>
      <c r="D1388">
        <f t="shared" si="65"/>
        <v>1645.5</v>
      </c>
      <c r="J1388" s="14"/>
      <c r="K1388" s="2"/>
      <c r="M1388" s="15"/>
      <c r="N1388" s="2"/>
    </row>
    <row r="1389" spans="1:14" x14ac:dyDescent="0.25">
      <c r="A1389" s="14">
        <v>166.3</v>
      </c>
      <c r="B1389" s="2">
        <v>0.5</v>
      </c>
      <c r="C1389">
        <f t="shared" si="64"/>
        <v>284.5</v>
      </c>
      <c r="D1389">
        <f t="shared" si="65"/>
        <v>1494</v>
      </c>
      <c r="J1389" s="14"/>
      <c r="K1389" s="2"/>
      <c r="M1389" s="15"/>
      <c r="N1389" s="2"/>
    </row>
    <row r="1390" spans="1:14" x14ac:dyDescent="0.25">
      <c r="A1390" s="14">
        <v>166.3</v>
      </c>
      <c r="B1390" s="2">
        <v>0.3</v>
      </c>
      <c r="C1390">
        <f t="shared" si="64"/>
        <v>284.5</v>
      </c>
      <c r="D1390">
        <f t="shared" si="65"/>
        <v>1580</v>
      </c>
      <c r="J1390" s="14"/>
      <c r="K1390" s="2"/>
      <c r="M1390" s="15"/>
      <c r="N1390" s="2"/>
    </row>
    <row r="1391" spans="1:14" x14ac:dyDescent="0.25">
      <c r="A1391" s="14">
        <v>166.3</v>
      </c>
      <c r="B1391" s="2">
        <v>0.3</v>
      </c>
      <c r="C1391">
        <f t="shared" si="64"/>
        <v>284.5</v>
      </c>
      <c r="D1391">
        <f t="shared" si="65"/>
        <v>1580</v>
      </c>
      <c r="J1391" s="14"/>
      <c r="K1391" s="2"/>
      <c r="M1391" s="15"/>
      <c r="N1391" s="2"/>
    </row>
    <row r="1392" spans="1:14" x14ac:dyDescent="0.25">
      <c r="A1392" s="14">
        <v>166.3</v>
      </c>
      <c r="B1392" s="2">
        <v>0.5</v>
      </c>
      <c r="C1392">
        <f t="shared" si="64"/>
        <v>284.5</v>
      </c>
      <c r="D1392">
        <f t="shared" si="65"/>
        <v>1494</v>
      </c>
      <c r="J1392" s="14"/>
      <c r="K1392" s="2"/>
      <c r="M1392" s="15"/>
      <c r="N1392" s="2"/>
    </row>
    <row r="1393" spans="1:14" x14ac:dyDescent="0.25">
      <c r="A1393" s="14">
        <v>166.3</v>
      </c>
      <c r="B1393" s="2">
        <v>0.5</v>
      </c>
      <c r="C1393">
        <f t="shared" si="64"/>
        <v>284.5</v>
      </c>
      <c r="D1393">
        <f t="shared" si="65"/>
        <v>1494</v>
      </c>
      <c r="J1393" s="14"/>
      <c r="K1393" s="2"/>
      <c r="M1393" s="15"/>
      <c r="N1393" s="2"/>
    </row>
    <row r="1394" spans="1:14" x14ac:dyDescent="0.25">
      <c r="A1394" s="14">
        <v>166.3</v>
      </c>
      <c r="B1394" s="2">
        <v>1.2</v>
      </c>
      <c r="C1394">
        <f t="shared" si="64"/>
        <v>284.5</v>
      </c>
      <c r="D1394">
        <f t="shared" si="65"/>
        <v>1161</v>
      </c>
      <c r="J1394" s="14"/>
      <c r="K1394" s="2"/>
      <c r="M1394" s="15"/>
      <c r="N1394" s="2"/>
    </row>
    <row r="1395" spans="1:14" x14ac:dyDescent="0.25">
      <c r="A1395" s="14">
        <v>166.3</v>
      </c>
      <c r="B1395" s="2">
        <v>0.25</v>
      </c>
      <c r="C1395">
        <f t="shared" si="64"/>
        <v>284.5</v>
      </c>
      <c r="D1395">
        <f t="shared" si="65"/>
        <v>1615</v>
      </c>
      <c r="J1395" s="14"/>
      <c r="K1395" s="2"/>
      <c r="M1395" s="15"/>
      <c r="N1395" s="2"/>
    </row>
    <row r="1396" spans="1:14" x14ac:dyDescent="0.25">
      <c r="A1396" s="14">
        <v>166.3</v>
      </c>
      <c r="B1396" s="2">
        <v>0.25</v>
      </c>
      <c r="C1396">
        <f t="shared" si="64"/>
        <v>284.5</v>
      </c>
      <c r="D1396">
        <f t="shared" si="65"/>
        <v>1615</v>
      </c>
      <c r="J1396" s="14"/>
      <c r="K1396" s="2"/>
      <c r="M1396" s="15"/>
      <c r="N1396" s="2"/>
    </row>
    <row r="1397" spans="1:14" x14ac:dyDescent="0.25">
      <c r="A1397" s="14">
        <v>166.3</v>
      </c>
      <c r="B1397" s="2">
        <v>1</v>
      </c>
      <c r="C1397">
        <f t="shared" si="64"/>
        <v>284.5</v>
      </c>
      <c r="D1397">
        <f t="shared" si="65"/>
        <v>1261.5</v>
      </c>
      <c r="J1397" s="14"/>
      <c r="K1397" s="2"/>
      <c r="M1397" s="15"/>
      <c r="N1397" s="2"/>
    </row>
    <row r="1398" spans="1:14" x14ac:dyDescent="0.25">
      <c r="A1398" s="14">
        <v>166.3</v>
      </c>
      <c r="B1398" s="2">
        <v>0.75</v>
      </c>
      <c r="C1398">
        <f t="shared" si="64"/>
        <v>284.5</v>
      </c>
      <c r="D1398">
        <f t="shared" si="65"/>
        <v>1392.5</v>
      </c>
      <c r="J1398" s="14"/>
      <c r="K1398" s="2"/>
      <c r="M1398" s="15"/>
      <c r="N1398" s="2"/>
    </row>
    <row r="1399" spans="1:14" x14ac:dyDescent="0.25">
      <c r="A1399" s="14">
        <v>166.3</v>
      </c>
      <c r="B1399" s="2">
        <v>0.75</v>
      </c>
      <c r="C1399">
        <f t="shared" si="64"/>
        <v>284.5</v>
      </c>
      <c r="D1399">
        <f t="shared" si="65"/>
        <v>1392.5</v>
      </c>
      <c r="J1399" s="14"/>
      <c r="K1399" s="2"/>
      <c r="M1399" s="15"/>
      <c r="N1399" s="2"/>
    </row>
    <row r="1400" spans="1:14" x14ac:dyDescent="0.25">
      <c r="A1400" s="14">
        <v>166.3</v>
      </c>
      <c r="B1400" s="2">
        <v>0.25</v>
      </c>
      <c r="C1400">
        <f t="shared" si="64"/>
        <v>284.5</v>
      </c>
      <c r="D1400">
        <f t="shared" si="65"/>
        <v>1615</v>
      </c>
      <c r="J1400" s="14"/>
      <c r="K1400" s="2"/>
      <c r="M1400" s="15"/>
      <c r="N1400" s="2"/>
    </row>
    <row r="1401" spans="1:14" x14ac:dyDescent="0.25">
      <c r="A1401" s="14">
        <v>166.3</v>
      </c>
      <c r="B1401" s="2">
        <v>0.75</v>
      </c>
      <c r="C1401">
        <f t="shared" si="64"/>
        <v>284.5</v>
      </c>
      <c r="D1401">
        <f t="shared" si="65"/>
        <v>1392.5</v>
      </c>
      <c r="J1401" s="14"/>
      <c r="K1401" s="2"/>
      <c r="M1401" s="15"/>
      <c r="N1401" s="2"/>
    </row>
    <row r="1402" spans="1:14" x14ac:dyDescent="0.25">
      <c r="A1402" s="14">
        <v>166.3</v>
      </c>
      <c r="B1402" s="2">
        <v>0.25</v>
      </c>
      <c r="C1402">
        <f t="shared" si="64"/>
        <v>284.5</v>
      </c>
      <c r="D1402">
        <f t="shared" si="65"/>
        <v>1615</v>
      </c>
      <c r="J1402" s="14"/>
      <c r="K1402" s="2"/>
      <c r="M1402" s="15"/>
      <c r="N1402" s="2"/>
    </row>
    <row r="1403" spans="1:14" x14ac:dyDescent="0.25">
      <c r="A1403" s="14">
        <v>166.3</v>
      </c>
      <c r="B1403" s="2">
        <v>0.25</v>
      </c>
      <c r="C1403">
        <f t="shared" si="64"/>
        <v>284.5</v>
      </c>
      <c r="D1403">
        <f t="shared" si="65"/>
        <v>1615</v>
      </c>
      <c r="J1403" s="14"/>
      <c r="K1403" s="2"/>
      <c r="M1403" s="15"/>
      <c r="N1403" s="2"/>
    </row>
    <row r="1404" spans="1:14" x14ac:dyDescent="0.25">
      <c r="A1404" s="14">
        <v>166.3</v>
      </c>
      <c r="B1404" s="2">
        <v>2.5</v>
      </c>
      <c r="C1404">
        <f t="shared" si="64"/>
        <v>284.5</v>
      </c>
      <c r="D1404">
        <f t="shared" si="65"/>
        <v>772.5</v>
      </c>
      <c r="J1404" s="14"/>
      <c r="K1404" s="2"/>
      <c r="M1404" s="15"/>
      <c r="N1404" s="2"/>
    </row>
    <row r="1405" spans="1:14" x14ac:dyDescent="0.25">
      <c r="A1405" s="14">
        <v>166.3</v>
      </c>
      <c r="B1405" s="2">
        <v>3.5</v>
      </c>
      <c r="C1405">
        <f t="shared" si="64"/>
        <v>284.5</v>
      </c>
      <c r="D1405">
        <f t="shared" si="65"/>
        <v>596.5</v>
      </c>
      <c r="J1405" s="14"/>
      <c r="K1405" s="2"/>
      <c r="M1405" s="15"/>
      <c r="N1405" s="2"/>
    </row>
    <row r="1406" spans="1:14" x14ac:dyDescent="0.25">
      <c r="A1406" s="14">
        <v>166.3</v>
      </c>
      <c r="B1406" s="2">
        <v>2.5</v>
      </c>
      <c r="C1406">
        <f t="shared" si="64"/>
        <v>284.5</v>
      </c>
      <c r="D1406">
        <f t="shared" si="65"/>
        <v>772.5</v>
      </c>
      <c r="J1406" s="14"/>
      <c r="K1406" s="2"/>
      <c r="M1406" s="15"/>
      <c r="N1406" s="2"/>
    </row>
    <row r="1407" spans="1:14" x14ac:dyDescent="0.25">
      <c r="A1407" s="14">
        <v>166.3</v>
      </c>
      <c r="B1407" s="2">
        <v>1</v>
      </c>
      <c r="C1407">
        <f t="shared" si="64"/>
        <v>284.5</v>
      </c>
      <c r="D1407">
        <f t="shared" si="65"/>
        <v>1261.5</v>
      </c>
      <c r="J1407" s="14"/>
      <c r="K1407" s="2"/>
      <c r="M1407" s="15"/>
      <c r="N1407" s="2"/>
    </row>
    <row r="1408" spans="1:14" x14ac:dyDescent="0.25">
      <c r="A1408" s="14">
        <v>166.3</v>
      </c>
      <c r="B1408" s="2">
        <v>1.5</v>
      </c>
      <c r="C1408">
        <f t="shared" si="64"/>
        <v>284.5</v>
      </c>
      <c r="D1408">
        <f t="shared" si="65"/>
        <v>1076.5</v>
      </c>
      <c r="J1408" s="14"/>
      <c r="K1408" s="2"/>
      <c r="M1408" s="15"/>
      <c r="N1408" s="2"/>
    </row>
    <row r="1409" spans="1:14" x14ac:dyDescent="0.25">
      <c r="A1409" s="14">
        <v>166.3</v>
      </c>
      <c r="B1409" s="2">
        <v>1.1000000000000001</v>
      </c>
      <c r="C1409">
        <f t="shared" si="64"/>
        <v>284.5</v>
      </c>
      <c r="D1409">
        <f t="shared" si="65"/>
        <v>1176</v>
      </c>
      <c r="J1409" s="14"/>
      <c r="K1409" s="2"/>
      <c r="M1409" s="15"/>
      <c r="N1409" s="2"/>
    </row>
    <row r="1410" spans="1:14" x14ac:dyDescent="0.25">
      <c r="A1410" s="14">
        <v>166.3</v>
      </c>
      <c r="B1410" s="2">
        <v>0.9</v>
      </c>
      <c r="C1410">
        <f t="shared" si="64"/>
        <v>284.5</v>
      </c>
      <c r="D1410">
        <f t="shared" si="65"/>
        <v>1346</v>
      </c>
      <c r="J1410" s="14"/>
      <c r="K1410" s="2"/>
      <c r="M1410" s="15"/>
      <c r="N1410" s="2"/>
    </row>
    <row r="1411" spans="1:14" x14ac:dyDescent="0.25">
      <c r="A1411" s="14">
        <v>166.3</v>
      </c>
      <c r="B1411" s="2">
        <v>1.5</v>
      </c>
      <c r="C1411">
        <f t="shared" ref="C1411:C1474" si="66">_xlfn.RANK.AVG(A1411,$A$2:$A$1665,0)</f>
        <v>284.5</v>
      </c>
      <c r="D1411">
        <f t="shared" ref="D1411:D1474" si="67">_xlfn.RANK.AVG(B1411,$B$2:$B$1665,0)</f>
        <v>1076.5</v>
      </c>
      <c r="J1411" s="14"/>
      <c r="K1411" s="2"/>
      <c r="M1411" s="15"/>
      <c r="N1411" s="2"/>
    </row>
    <row r="1412" spans="1:14" x14ac:dyDescent="0.25">
      <c r="A1412" s="14">
        <v>166.3</v>
      </c>
      <c r="B1412" s="2">
        <v>1</v>
      </c>
      <c r="C1412">
        <f t="shared" si="66"/>
        <v>284.5</v>
      </c>
      <c r="D1412">
        <f t="shared" si="67"/>
        <v>1261.5</v>
      </c>
      <c r="J1412" s="14"/>
      <c r="K1412" s="2"/>
      <c r="M1412" s="15"/>
      <c r="N1412" s="2"/>
    </row>
    <row r="1413" spans="1:14" x14ac:dyDescent="0.25">
      <c r="A1413" s="14">
        <v>166.3</v>
      </c>
      <c r="B1413" s="2">
        <v>3</v>
      </c>
      <c r="C1413">
        <f t="shared" si="66"/>
        <v>284.5</v>
      </c>
      <c r="D1413">
        <f t="shared" si="67"/>
        <v>671.5</v>
      </c>
      <c r="J1413" s="14"/>
      <c r="K1413" s="2"/>
      <c r="M1413" s="15"/>
      <c r="N1413" s="2"/>
    </row>
    <row r="1414" spans="1:14" x14ac:dyDescent="0.25">
      <c r="A1414" s="14">
        <v>166.3</v>
      </c>
      <c r="B1414" s="2">
        <v>0.75</v>
      </c>
      <c r="C1414">
        <f t="shared" si="66"/>
        <v>284.5</v>
      </c>
      <c r="D1414">
        <f t="shared" si="67"/>
        <v>1392.5</v>
      </c>
      <c r="J1414" s="14"/>
      <c r="K1414" s="2"/>
      <c r="M1414" s="15"/>
      <c r="N1414" s="2"/>
    </row>
    <row r="1415" spans="1:14" x14ac:dyDescent="0.25">
      <c r="A1415" s="14">
        <v>166.3</v>
      </c>
      <c r="B1415" s="2">
        <v>0.75</v>
      </c>
      <c r="C1415">
        <f t="shared" si="66"/>
        <v>284.5</v>
      </c>
      <c r="D1415">
        <f t="shared" si="67"/>
        <v>1392.5</v>
      </c>
      <c r="J1415" s="14"/>
      <c r="K1415" s="2"/>
      <c r="M1415" s="15"/>
      <c r="N1415" s="2"/>
    </row>
    <row r="1416" spans="1:14" x14ac:dyDescent="0.25">
      <c r="A1416" s="14">
        <v>166.3</v>
      </c>
      <c r="B1416" s="2">
        <v>0.15</v>
      </c>
      <c r="C1416">
        <f t="shared" si="66"/>
        <v>284.5</v>
      </c>
      <c r="D1416">
        <f t="shared" si="67"/>
        <v>1655.5</v>
      </c>
      <c r="J1416" s="14"/>
      <c r="K1416" s="2"/>
      <c r="M1416" s="15"/>
      <c r="N1416" s="2"/>
    </row>
    <row r="1417" spans="1:14" x14ac:dyDescent="0.25">
      <c r="A1417" s="14">
        <v>166.3</v>
      </c>
      <c r="B1417" s="2">
        <v>0.25</v>
      </c>
      <c r="C1417">
        <f t="shared" si="66"/>
        <v>284.5</v>
      </c>
      <c r="D1417">
        <f t="shared" si="67"/>
        <v>1615</v>
      </c>
      <c r="J1417" s="14"/>
      <c r="K1417" s="2"/>
      <c r="M1417" s="15"/>
      <c r="N1417" s="2"/>
    </row>
    <row r="1418" spans="1:14" x14ac:dyDescent="0.25">
      <c r="A1418" s="14">
        <v>166.3</v>
      </c>
      <c r="B1418" s="2">
        <v>0.15</v>
      </c>
      <c r="C1418">
        <f t="shared" si="66"/>
        <v>284.5</v>
      </c>
      <c r="D1418">
        <f t="shared" si="67"/>
        <v>1655.5</v>
      </c>
      <c r="J1418" s="14"/>
      <c r="K1418" s="2"/>
      <c r="M1418" s="15"/>
      <c r="N1418" s="2"/>
    </row>
    <row r="1419" spans="1:14" x14ac:dyDescent="0.25">
      <c r="A1419" s="14">
        <v>166.3</v>
      </c>
      <c r="B1419" s="2">
        <v>0.4</v>
      </c>
      <c r="C1419">
        <f t="shared" si="66"/>
        <v>284.5</v>
      </c>
      <c r="D1419">
        <f t="shared" si="67"/>
        <v>1551.5</v>
      </c>
      <c r="J1419" s="14"/>
      <c r="K1419" s="2"/>
      <c r="M1419" s="15"/>
      <c r="N1419" s="2"/>
    </row>
    <row r="1420" spans="1:14" x14ac:dyDescent="0.25">
      <c r="A1420" s="14">
        <v>166.3</v>
      </c>
      <c r="B1420" s="2">
        <v>0.5</v>
      </c>
      <c r="C1420">
        <f t="shared" si="66"/>
        <v>284.5</v>
      </c>
      <c r="D1420">
        <f t="shared" si="67"/>
        <v>1494</v>
      </c>
      <c r="J1420" s="14"/>
      <c r="K1420" s="2"/>
      <c r="M1420" s="15"/>
      <c r="N1420" s="2"/>
    </row>
    <row r="1421" spans="1:14" x14ac:dyDescent="0.25">
      <c r="A1421" s="14">
        <v>166.3</v>
      </c>
      <c r="B1421" s="2">
        <v>0.5</v>
      </c>
      <c r="C1421">
        <f t="shared" si="66"/>
        <v>284.5</v>
      </c>
      <c r="D1421">
        <f t="shared" si="67"/>
        <v>1494</v>
      </c>
      <c r="J1421" s="14"/>
      <c r="K1421" s="2"/>
      <c r="M1421" s="15"/>
      <c r="N1421" s="2"/>
    </row>
    <row r="1422" spans="1:14" x14ac:dyDescent="0.25">
      <c r="A1422" s="14">
        <v>166.3</v>
      </c>
      <c r="B1422" s="2">
        <v>0.75</v>
      </c>
      <c r="C1422">
        <f t="shared" si="66"/>
        <v>284.5</v>
      </c>
      <c r="D1422">
        <f t="shared" si="67"/>
        <v>1392.5</v>
      </c>
      <c r="J1422" s="14"/>
      <c r="K1422" s="2"/>
      <c r="M1422" s="15"/>
      <c r="N1422" s="2"/>
    </row>
    <row r="1423" spans="1:14" x14ac:dyDescent="0.25">
      <c r="A1423" s="14">
        <v>166.3</v>
      </c>
      <c r="B1423" s="2">
        <v>0.15</v>
      </c>
      <c r="C1423">
        <f t="shared" si="66"/>
        <v>284.5</v>
      </c>
      <c r="D1423">
        <f t="shared" si="67"/>
        <v>1655.5</v>
      </c>
      <c r="J1423" s="14"/>
      <c r="K1423" s="2"/>
      <c r="M1423" s="14"/>
      <c r="N1423" s="2"/>
    </row>
    <row r="1424" spans="1:14" x14ac:dyDescent="0.25">
      <c r="A1424" s="14">
        <v>166.3</v>
      </c>
      <c r="B1424" s="2">
        <v>2</v>
      </c>
      <c r="C1424">
        <f t="shared" si="66"/>
        <v>284.5</v>
      </c>
      <c r="D1424">
        <f t="shared" si="67"/>
        <v>904.5</v>
      </c>
      <c r="J1424" s="14"/>
      <c r="K1424" s="2"/>
      <c r="M1424" s="14"/>
      <c r="N1424" s="2"/>
    </row>
    <row r="1425" spans="1:14" x14ac:dyDescent="0.25">
      <c r="A1425" s="14">
        <v>166.3</v>
      </c>
      <c r="B1425" s="2">
        <v>1.2</v>
      </c>
      <c r="C1425">
        <f t="shared" si="66"/>
        <v>284.5</v>
      </c>
      <c r="D1425">
        <f t="shared" si="67"/>
        <v>1161</v>
      </c>
      <c r="J1425" s="14"/>
      <c r="K1425" s="2"/>
      <c r="M1425" s="14"/>
      <c r="N1425" s="2"/>
    </row>
    <row r="1426" spans="1:14" x14ac:dyDescent="0.25">
      <c r="A1426" s="14">
        <v>166.3</v>
      </c>
      <c r="B1426" s="2">
        <v>0.8</v>
      </c>
      <c r="C1426">
        <f t="shared" si="66"/>
        <v>284.5</v>
      </c>
      <c r="D1426">
        <f t="shared" si="67"/>
        <v>1361.5</v>
      </c>
      <c r="J1426" s="14"/>
      <c r="K1426" s="2"/>
      <c r="M1426" s="14"/>
      <c r="N1426" s="2"/>
    </row>
    <row r="1427" spans="1:14" x14ac:dyDescent="0.25">
      <c r="A1427" s="14">
        <v>166.3</v>
      </c>
      <c r="B1427" s="2">
        <v>1.2</v>
      </c>
      <c r="C1427">
        <f t="shared" si="66"/>
        <v>284.5</v>
      </c>
      <c r="D1427">
        <f t="shared" si="67"/>
        <v>1161</v>
      </c>
      <c r="J1427" s="14"/>
      <c r="K1427" s="2"/>
      <c r="M1427" s="14"/>
      <c r="N1427" s="2"/>
    </row>
    <row r="1428" spans="1:14" x14ac:dyDescent="0.25">
      <c r="A1428" s="14">
        <v>166.3</v>
      </c>
      <c r="B1428" s="2">
        <v>2.7</v>
      </c>
      <c r="C1428">
        <f t="shared" si="66"/>
        <v>284.5</v>
      </c>
      <c r="D1428">
        <f t="shared" si="67"/>
        <v>740</v>
      </c>
      <c r="J1428" s="14"/>
      <c r="K1428" s="2"/>
      <c r="M1428" s="14"/>
      <c r="N1428" s="2"/>
    </row>
    <row r="1429" spans="1:14" x14ac:dyDescent="0.25">
      <c r="A1429" s="14">
        <v>166.3</v>
      </c>
      <c r="B1429" s="2">
        <v>2</v>
      </c>
      <c r="C1429">
        <f t="shared" si="66"/>
        <v>284.5</v>
      </c>
      <c r="D1429">
        <f t="shared" si="67"/>
        <v>904.5</v>
      </c>
      <c r="J1429" s="14"/>
      <c r="K1429" s="2"/>
      <c r="M1429" s="14"/>
      <c r="N1429" s="2"/>
    </row>
    <row r="1430" spans="1:14" x14ac:dyDescent="0.25">
      <c r="A1430" s="14">
        <v>166.3</v>
      </c>
      <c r="B1430" s="2">
        <v>2.5</v>
      </c>
      <c r="C1430">
        <f t="shared" si="66"/>
        <v>284.5</v>
      </c>
      <c r="D1430">
        <f t="shared" si="67"/>
        <v>772.5</v>
      </c>
      <c r="J1430" s="14"/>
      <c r="K1430" s="2"/>
      <c r="M1430" s="14"/>
      <c r="N1430" s="2"/>
    </row>
    <row r="1431" spans="1:14" x14ac:dyDescent="0.25">
      <c r="A1431" s="14">
        <v>166.3</v>
      </c>
      <c r="B1431" s="2">
        <v>5</v>
      </c>
      <c r="C1431">
        <f t="shared" si="66"/>
        <v>284.5</v>
      </c>
      <c r="D1431">
        <f t="shared" si="67"/>
        <v>450</v>
      </c>
      <c r="J1431" s="14"/>
      <c r="K1431" s="2"/>
      <c r="M1431" s="14"/>
      <c r="N1431" s="2"/>
    </row>
    <row r="1432" spans="1:14" x14ac:dyDescent="0.25">
      <c r="A1432" s="14">
        <v>166.3</v>
      </c>
      <c r="B1432" s="2">
        <v>0.25</v>
      </c>
      <c r="C1432">
        <f t="shared" si="66"/>
        <v>284.5</v>
      </c>
      <c r="D1432">
        <f t="shared" si="67"/>
        <v>1615</v>
      </c>
      <c r="J1432" s="14"/>
      <c r="K1432" s="2"/>
      <c r="M1432" s="14"/>
      <c r="N1432" s="2"/>
    </row>
    <row r="1433" spans="1:14" x14ac:dyDescent="0.25">
      <c r="A1433" s="14">
        <v>166.3</v>
      </c>
      <c r="B1433" s="2">
        <v>0.3</v>
      </c>
      <c r="C1433">
        <f t="shared" si="66"/>
        <v>284.5</v>
      </c>
      <c r="D1433">
        <f t="shared" si="67"/>
        <v>1580</v>
      </c>
      <c r="J1433" s="14"/>
      <c r="K1433" s="2"/>
      <c r="M1433" s="14"/>
      <c r="N1433" s="2"/>
    </row>
    <row r="1434" spans="1:14" x14ac:dyDescent="0.25">
      <c r="A1434" s="14">
        <v>168</v>
      </c>
      <c r="B1434" s="2">
        <v>45</v>
      </c>
      <c r="C1434">
        <f t="shared" si="66"/>
        <v>123.5</v>
      </c>
      <c r="D1434">
        <f t="shared" si="67"/>
        <v>7.5</v>
      </c>
      <c r="J1434" s="14"/>
      <c r="K1434" s="2"/>
      <c r="M1434" s="14"/>
      <c r="N1434" s="2"/>
    </row>
    <row r="1435" spans="1:14" x14ac:dyDescent="0.25">
      <c r="A1435" s="14">
        <v>168</v>
      </c>
      <c r="B1435" s="2">
        <v>22</v>
      </c>
      <c r="C1435">
        <f t="shared" si="66"/>
        <v>123.5</v>
      </c>
      <c r="D1435">
        <f t="shared" si="67"/>
        <v>60</v>
      </c>
      <c r="J1435" s="14"/>
      <c r="K1435" s="2"/>
      <c r="M1435" s="14"/>
      <c r="N1435" s="2"/>
    </row>
    <row r="1436" spans="1:14" x14ac:dyDescent="0.25">
      <c r="A1436" s="14">
        <v>168</v>
      </c>
      <c r="B1436" s="2">
        <v>16</v>
      </c>
      <c r="C1436">
        <f t="shared" si="66"/>
        <v>123.5</v>
      </c>
      <c r="D1436">
        <f t="shared" si="67"/>
        <v>105</v>
      </c>
      <c r="J1436" s="14"/>
      <c r="K1436" s="2"/>
      <c r="M1436" s="14"/>
      <c r="N1436" s="2"/>
    </row>
    <row r="1437" spans="1:14" x14ac:dyDescent="0.25">
      <c r="A1437" s="14">
        <v>168</v>
      </c>
      <c r="B1437" s="2">
        <v>25</v>
      </c>
      <c r="C1437">
        <f t="shared" si="66"/>
        <v>123.5</v>
      </c>
      <c r="D1437">
        <f t="shared" si="67"/>
        <v>52</v>
      </c>
      <c r="J1437" s="14"/>
      <c r="K1437" s="2"/>
      <c r="M1437" s="14"/>
      <c r="N1437" s="2"/>
    </row>
    <row r="1438" spans="1:14" x14ac:dyDescent="0.25">
      <c r="A1438" s="14">
        <v>168</v>
      </c>
      <c r="B1438" s="2">
        <v>27.5</v>
      </c>
      <c r="C1438">
        <f t="shared" si="66"/>
        <v>123.5</v>
      </c>
      <c r="D1438">
        <f t="shared" si="67"/>
        <v>46</v>
      </c>
      <c r="J1438" s="14"/>
      <c r="K1438" s="2"/>
      <c r="M1438" s="14"/>
      <c r="N1438" s="2"/>
    </row>
    <row r="1439" spans="1:14" x14ac:dyDescent="0.25">
      <c r="A1439" s="14">
        <v>168</v>
      </c>
      <c r="B1439" s="2">
        <v>30</v>
      </c>
      <c r="C1439">
        <f t="shared" si="66"/>
        <v>123.5</v>
      </c>
      <c r="D1439">
        <f t="shared" si="67"/>
        <v>39.5</v>
      </c>
      <c r="J1439" s="14"/>
      <c r="K1439" s="2"/>
      <c r="M1439" s="14"/>
      <c r="N1439" s="2"/>
    </row>
    <row r="1440" spans="1:14" x14ac:dyDescent="0.25">
      <c r="A1440" s="14">
        <v>168</v>
      </c>
      <c r="B1440" s="2">
        <v>12.5</v>
      </c>
      <c r="C1440">
        <f t="shared" si="66"/>
        <v>123.5</v>
      </c>
      <c r="D1440">
        <f t="shared" si="67"/>
        <v>172.5</v>
      </c>
      <c r="J1440" s="14"/>
      <c r="K1440" s="2"/>
      <c r="M1440" s="14"/>
      <c r="N1440" s="2"/>
    </row>
    <row r="1441" spans="1:14" x14ac:dyDescent="0.25">
      <c r="A1441" s="14">
        <v>168</v>
      </c>
      <c r="B1441" s="2">
        <v>12.5</v>
      </c>
      <c r="C1441">
        <f t="shared" si="66"/>
        <v>123.5</v>
      </c>
      <c r="D1441">
        <f t="shared" si="67"/>
        <v>172.5</v>
      </c>
      <c r="J1441" s="14"/>
      <c r="K1441" s="2"/>
      <c r="M1441" s="14"/>
      <c r="N1441" s="2"/>
    </row>
    <row r="1442" spans="1:14" x14ac:dyDescent="0.25">
      <c r="A1442" s="14">
        <v>168</v>
      </c>
      <c r="B1442" s="2">
        <v>10</v>
      </c>
      <c r="C1442">
        <f t="shared" si="66"/>
        <v>123.5</v>
      </c>
      <c r="D1442">
        <f t="shared" si="67"/>
        <v>239.5</v>
      </c>
      <c r="J1442" s="14"/>
      <c r="K1442" s="2"/>
      <c r="M1442" s="14"/>
      <c r="N1442" s="2"/>
    </row>
    <row r="1443" spans="1:14" x14ac:dyDescent="0.25">
      <c r="A1443" s="14">
        <v>168</v>
      </c>
      <c r="B1443" s="2">
        <v>5</v>
      </c>
      <c r="C1443">
        <f t="shared" si="66"/>
        <v>123.5</v>
      </c>
      <c r="D1443">
        <f t="shared" si="67"/>
        <v>450</v>
      </c>
      <c r="J1443" s="14"/>
      <c r="K1443" s="2"/>
      <c r="M1443" s="14"/>
      <c r="N1443" s="2"/>
    </row>
    <row r="1444" spans="1:14" x14ac:dyDescent="0.25">
      <c r="A1444" s="14">
        <v>168</v>
      </c>
      <c r="B1444" s="2">
        <v>5</v>
      </c>
      <c r="C1444">
        <f t="shared" si="66"/>
        <v>123.5</v>
      </c>
      <c r="D1444">
        <f t="shared" si="67"/>
        <v>450</v>
      </c>
      <c r="J1444" s="14"/>
      <c r="K1444" s="2"/>
      <c r="M1444" s="14"/>
      <c r="N1444" s="2"/>
    </row>
    <row r="1445" spans="1:14" x14ac:dyDescent="0.25">
      <c r="A1445" s="14">
        <v>168</v>
      </c>
      <c r="B1445" s="2">
        <v>42</v>
      </c>
      <c r="C1445">
        <f t="shared" si="66"/>
        <v>123.5</v>
      </c>
      <c r="D1445">
        <f t="shared" si="67"/>
        <v>9.5</v>
      </c>
      <c r="J1445" s="14"/>
      <c r="K1445" s="2"/>
      <c r="M1445" s="14"/>
      <c r="N1445" s="2"/>
    </row>
    <row r="1446" spans="1:14" x14ac:dyDescent="0.25">
      <c r="A1446" s="14">
        <v>168</v>
      </c>
      <c r="B1446" s="2">
        <v>9</v>
      </c>
      <c r="C1446">
        <f t="shared" si="66"/>
        <v>123.5</v>
      </c>
      <c r="D1446">
        <f t="shared" si="67"/>
        <v>279</v>
      </c>
      <c r="J1446" s="14"/>
      <c r="K1446" s="2"/>
      <c r="M1446" s="14"/>
      <c r="N1446" s="2"/>
    </row>
    <row r="1447" spans="1:14" x14ac:dyDescent="0.25">
      <c r="A1447" s="14">
        <v>168</v>
      </c>
      <c r="B1447" s="2">
        <v>12.5</v>
      </c>
      <c r="C1447">
        <f t="shared" si="66"/>
        <v>123.5</v>
      </c>
      <c r="D1447">
        <f t="shared" si="67"/>
        <v>172.5</v>
      </c>
      <c r="J1447" s="14"/>
      <c r="K1447" s="2"/>
      <c r="M1447" s="14"/>
      <c r="N1447" s="2"/>
    </row>
    <row r="1448" spans="1:14" x14ac:dyDescent="0.25">
      <c r="A1448" s="14">
        <v>168</v>
      </c>
      <c r="B1448" s="2">
        <v>6</v>
      </c>
      <c r="C1448">
        <f t="shared" si="66"/>
        <v>123.5</v>
      </c>
      <c r="D1448">
        <f t="shared" si="67"/>
        <v>384.5</v>
      </c>
      <c r="J1448" s="14"/>
      <c r="K1448" s="2"/>
      <c r="M1448" s="14"/>
      <c r="N1448" s="2"/>
    </row>
    <row r="1449" spans="1:14" x14ac:dyDescent="0.25">
      <c r="A1449" s="14">
        <v>168</v>
      </c>
      <c r="B1449" s="2">
        <v>12.5</v>
      </c>
      <c r="C1449">
        <f t="shared" si="66"/>
        <v>123.5</v>
      </c>
      <c r="D1449">
        <f t="shared" si="67"/>
        <v>172.5</v>
      </c>
      <c r="J1449" s="14"/>
      <c r="K1449" s="2"/>
      <c r="M1449" s="14"/>
      <c r="N1449" s="2"/>
    </row>
    <row r="1450" spans="1:14" x14ac:dyDescent="0.25">
      <c r="A1450" s="14">
        <v>168</v>
      </c>
      <c r="B1450" s="2">
        <v>15</v>
      </c>
      <c r="C1450">
        <f t="shared" si="66"/>
        <v>123.5</v>
      </c>
      <c r="D1450">
        <f t="shared" si="67"/>
        <v>127.5</v>
      </c>
      <c r="J1450" s="14"/>
      <c r="K1450" s="2"/>
      <c r="M1450" s="14"/>
      <c r="N1450" s="2"/>
    </row>
    <row r="1451" spans="1:14" x14ac:dyDescent="0.25">
      <c r="A1451" s="14">
        <v>168</v>
      </c>
      <c r="B1451" s="2">
        <v>13</v>
      </c>
      <c r="C1451">
        <f t="shared" si="66"/>
        <v>123.5</v>
      </c>
      <c r="D1451">
        <f t="shared" si="67"/>
        <v>158.5</v>
      </c>
      <c r="J1451" s="14"/>
      <c r="K1451" s="2"/>
      <c r="M1451" s="14"/>
      <c r="N1451" s="2"/>
    </row>
    <row r="1452" spans="1:14" x14ac:dyDescent="0.25">
      <c r="A1452" s="14">
        <v>168</v>
      </c>
      <c r="B1452" s="2">
        <v>13</v>
      </c>
      <c r="C1452">
        <f t="shared" si="66"/>
        <v>123.5</v>
      </c>
      <c r="D1452">
        <f t="shared" si="67"/>
        <v>158.5</v>
      </c>
      <c r="J1452" s="14"/>
      <c r="K1452" s="2"/>
      <c r="M1452" s="14"/>
      <c r="N1452" s="2"/>
    </row>
    <row r="1453" spans="1:14" x14ac:dyDescent="0.25">
      <c r="A1453" s="14">
        <v>168</v>
      </c>
      <c r="B1453" s="2">
        <v>13</v>
      </c>
      <c r="C1453">
        <f t="shared" si="66"/>
        <v>123.5</v>
      </c>
      <c r="D1453">
        <f t="shared" si="67"/>
        <v>158.5</v>
      </c>
      <c r="J1453" s="14"/>
      <c r="K1453" s="2"/>
      <c r="M1453" s="14"/>
      <c r="N1453" s="2"/>
    </row>
    <row r="1454" spans="1:14" x14ac:dyDescent="0.25">
      <c r="A1454" s="14">
        <v>168</v>
      </c>
      <c r="B1454" s="2">
        <v>10</v>
      </c>
      <c r="C1454">
        <f t="shared" si="66"/>
        <v>123.5</v>
      </c>
      <c r="D1454">
        <f t="shared" si="67"/>
        <v>239.5</v>
      </c>
      <c r="J1454" s="14"/>
      <c r="K1454" s="2"/>
      <c r="M1454" s="14"/>
      <c r="N1454" s="2"/>
    </row>
    <row r="1455" spans="1:14" x14ac:dyDescent="0.25">
      <c r="A1455" s="14">
        <v>168</v>
      </c>
      <c r="B1455" s="2">
        <v>10</v>
      </c>
      <c r="C1455">
        <f t="shared" si="66"/>
        <v>123.5</v>
      </c>
      <c r="D1455">
        <f t="shared" si="67"/>
        <v>239.5</v>
      </c>
      <c r="J1455" s="14"/>
      <c r="K1455" s="2"/>
      <c r="M1455" s="14"/>
      <c r="N1455" s="2"/>
    </row>
    <row r="1456" spans="1:14" x14ac:dyDescent="0.25">
      <c r="A1456" s="14">
        <v>168</v>
      </c>
      <c r="B1456" s="2">
        <v>10</v>
      </c>
      <c r="C1456">
        <f t="shared" si="66"/>
        <v>123.5</v>
      </c>
      <c r="D1456">
        <f t="shared" si="67"/>
        <v>239.5</v>
      </c>
      <c r="J1456" s="14"/>
      <c r="K1456" s="2"/>
      <c r="M1456" s="14"/>
      <c r="N1456" s="2"/>
    </row>
    <row r="1457" spans="1:14" x14ac:dyDescent="0.25">
      <c r="A1457" s="14">
        <v>168</v>
      </c>
      <c r="B1457" s="2">
        <v>10</v>
      </c>
      <c r="C1457">
        <f t="shared" si="66"/>
        <v>123.5</v>
      </c>
      <c r="D1457">
        <f t="shared" si="67"/>
        <v>239.5</v>
      </c>
      <c r="J1457" s="14"/>
      <c r="K1457" s="2"/>
      <c r="M1457" s="14"/>
      <c r="N1457" s="2"/>
    </row>
    <row r="1458" spans="1:14" x14ac:dyDescent="0.25">
      <c r="A1458" s="14">
        <v>168</v>
      </c>
      <c r="B1458" s="2">
        <v>10</v>
      </c>
      <c r="C1458">
        <f t="shared" si="66"/>
        <v>123.5</v>
      </c>
      <c r="D1458">
        <f t="shared" si="67"/>
        <v>239.5</v>
      </c>
      <c r="J1458" s="14"/>
      <c r="K1458" s="2"/>
      <c r="M1458" s="14"/>
      <c r="N1458" s="2"/>
    </row>
    <row r="1459" spans="1:14" x14ac:dyDescent="0.25">
      <c r="A1459" s="14">
        <v>168</v>
      </c>
      <c r="B1459" s="2">
        <v>10</v>
      </c>
      <c r="C1459">
        <f t="shared" si="66"/>
        <v>123.5</v>
      </c>
      <c r="D1459">
        <f t="shared" si="67"/>
        <v>239.5</v>
      </c>
      <c r="J1459" s="14"/>
      <c r="K1459" s="2"/>
      <c r="M1459" s="14"/>
      <c r="N1459" s="2"/>
    </row>
    <row r="1460" spans="1:14" x14ac:dyDescent="0.25">
      <c r="A1460" s="14">
        <v>168</v>
      </c>
      <c r="B1460" s="2">
        <v>10</v>
      </c>
      <c r="C1460">
        <f t="shared" si="66"/>
        <v>123.5</v>
      </c>
      <c r="D1460">
        <f t="shared" si="67"/>
        <v>239.5</v>
      </c>
      <c r="J1460" s="14"/>
      <c r="K1460" s="2"/>
      <c r="M1460" s="14"/>
      <c r="N1460" s="2"/>
    </row>
    <row r="1461" spans="1:14" x14ac:dyDescent="0.25">
      <c r="A1461" s="14">
        <v>168</v>
      </c>
      <c r="B1461" s="2">
        <v>40</v>
      </c>
      <c r="C1461">
        <f t="shared" si="66"/>
        <v>123.5</v>
      </c>
      <c r="D1461">
        <f t="shared" si="67"/>
        <v>14.5</v>
      </c>
      <c r="J1461" s="14"/>
      <c r="K1461" s="2"/>
      <c r="M1461" s="14"/>
      <c r="N1461" s="2"/>
    </row>
    <row r="1462" spans="1:14" x14ac:dyDescent="0.25">
      <c r="A1462" s="14">
        <v>168</v>
      </c>
      <c r="B1462" s="2">
        <v>40</v>
      </c>
      <c r="C1462">
        <f t="shared" si="66"/>
        <v>123.5</v>
      </c>
      <c r="D1462">
        <f t="shared" si="67"/>
        <v>14.5</v>
      </c>
      <c r="J1462" s="14"/>
      <c r="K1462" s="2"/>
      <c r="M1462" s="14"/>
      <c r="N1462" s="2"/>
    </row>
    <row r="1463" spans="1:14" x14ac:dyDescent="0.25">
      <c r="A1463" s="14">
        <v>168</v>
      </c>
      <c r="B1463" s="2">
        <v>40</v>
      </c>
      <c r="C1463">
        <f t="shared" si="66"/>
        <v>123.5</v>
      </c>
      <c r="D1463">
        <f t="shared" si="67"/>
        <v>14.5</v>
      </c>
      <c r="J1463" s="14"/>
      <c r="K1463" s="2"/>
      <c r="M1463" s="14"/>
      <c r="N1463" s="2"/>
    </row>
    <row r="1464" spans="1:14" x14ac:dyDescent="0.25">
      <c r="A1464" s="14">
        <v>168</v>
      </c>
      <c r="B1464" s="2">
        <v>8</v>
      </c>
      <c r="C1464">
        <f t="shared" si="66"/>
        <v>123.5</v>
      </c>
      <c r="D1464">
        <f t="shared" si="67"/>
        <v>300</v>
      </c>
      <c r="J1464" s="14"/>
      <c r="K1464" s="2"/>
      <c r="M1464" s="14"/>
      <c r="N1464" s="2"/>
    </row>
    <row r="1465" spans="1:14" x14ac:dyDescent="0.25">
      <c r="A1465" s="14">
        <v>168</v>
      </c>
      <c r="B1465" s="2">
        <v>12.5</v>
      </c>
      <c r="C1465">
        <f t="shared" si="66"/>
        <v>123.5</v>
      </c>
      <c r="D1465">
        <f t="shared" si="67"/>
        <v>172.5</v>
      </c>
      <c r="J1465" s="14"/>
      <c r="K1465" s="2"/>
      <c r="M1465" s="14"/>
      <c r="N1465" s="2"/>
    </row>
    <row r="1466" spans="1:14" x14ac:dyDescent="0.25">
      <c r="A1466" s="14">
        <v>168</v>
      </c>
      <c r="B1466" s="2">
        <v>12.5</v>
      </c>
      <c r="C1466">
        <f t="shared" si="66"/>
        <v>123.5</v>
      </c>
      <c r="D1466">
        <f t="shared" si="67"/>
        <v>172.5</v>
      </c>
      <c r="J1466" s="14"/>
      <c r="K1466" s="2"/>
      <c r="M1466" s="14"/>
      <c r="N1466" s="2"/>
    </row>
    <row r="1467" spans="1:14" x14ac:dyDescent="0.25">
      <c r="A1467" s="14">
        <v>168</v>
      </c>
      <c r="B1467" s="2">
        <v>1</v>
      </c>
      <c r="C1467">
        <f t="shared" si="66"/>
        <v>123.5</v>
      </c>
      <c r="D1467">
        <f t="shared" si="67"/>
        <v>1261.5</v>
      </c>
      <c r="J1467" s="14"/>
      <c r="K1467" s="2"/>
      <c r="M1467" s="14"/>
      <c r="N1467" s="2"/>
    </row>
    <row r="1468" spans="1:14" x14ac:dyDescent="0.25">
      <c r="A1468" s="14">
        <v>168</v>
      </c>
      <c r="B1468" s="2">
        <v>5</v>
      </c>
      <c r="C1468">
        <f t="shared" si="66"/>
        <v>123.5</v>
      </c>
      <c r="D1468">
        <f t="shared" si="67"/>
        <v>450</v>
      </c>
      <c r="J1468" s="14"/>
      <c r="K1468" s="2"/>
      <c r="M1468" s="14"/>
      <c r="N1468" s="2"/>
    </row>
    <row r="1469" spans="1:14" x14ac:dyDescent="0.25">
      <c r="A1469" s="14">
        <v>168</v>
      </c>
      <c r="B1469" s="2">
        <v>15</v>
      </c>
      <c r="C1469">
        <f t="shared" si="66"/>
        <v>123.5</v>
      </c>
      <c r="D1469">
        <f t="shared" si="67"/>
        <v>127.5</v>
      </c>
      <c r="J1469" s="14"/>
      <c r="K1469" s="2"/>
      <c r="M1469" s="14"/>
      <c r="N1469" s="2"/>
    </row>
    <row r="1470" spans="1:14" x14ac:dyDescent="0.25">
      <c r="A1470" s="14">
        <v>168</v>
      </c>
      <c r="B1470" s="2">
        <v>40</v>
      </c>
      <c r="C1470">
        <f t="shared" si="66"/>
        <v>123.5</v>
      </c>
      <c r="D1470">
        <f t="shared" si="67"/>
        <v>14.5</v>
      </c>
      <c r="J1470" s="14"/>
      <c r="K1470" s="2"/>
      <c r="M1470" s="14"/>
      <c r="N1470" s="2"/>
    </row>
    <row r="1471" spans="1:14" x14ac:dyDescent="0.25">
      <c r="A1471" s="14">
        <v>168</v>
      </c>
      <c r="B1471" s="2">
        <v>2.5</v>
      </c>
      <c r="C1471">
        <f t="shared" si="66"/>
        <v>123.5</v>
      </c>
      <c r="D1471">
        <f t="shared" si="67"/>
        <v>772.5</v>
      </c>
      <c r="J1471" s="14"/>
      <c r="K1471" s="2"/>
      <c r="M1471" s="14"/>
      <c r="N1471" s="2"/>
    </row>
    <row r="1472" spans="1:14" x14ac:dyDescent="0.25">
      <c r="A1472" s="14">
        <v>168</v>
      </c>
      <c r="B1472" s="2">
        <v>2.5</v>
      </c>
      <c r="C1472">
        <f t="shared" si="66"/>
        <v>123.5</v>
      </c>
      <c r="D1472">
        <f t="shared" si="67"/>
        <v>772.5</v>
      </c>
      <c r="J1472" s="14"/>
      <c r="K1472" s="2"/>
      <c r="M1472" s="14"/>
      <c r="N1472" s="2"/>
    </row>
    <row r="1473" spans="1:14" x14ac:dyDescent="0.25">
      <c r="A1473" s="14">
        <v>168</v>
      </c>
      <c r="B1473" s="2">
        <v>15</v>
      </c>
      <c r="C1473">
        <f t="shared" si="66"/>
        <v>123.5</v>
      </c>
      <c r="D1473">
        <f t="shared" si="67"/>
        <v>127.5</v>
      </c>
      <c r="J1473" s="14"/>
      <c r="K1473" s="2"/>
      <c r="M1473" s="14"/>
      <c r="N1473" s="2"/>
    </row>
    <row r="1474" spans="1:14" x14ac:dyDescent="0.25">
      <c r="A1474" s="14">
        <v>168</v>
      </c>
      <c r="B1474" s="2">
        <v>15</v>
      </c>
      <c r="C1474">
        <f t="shared" si="66"/>
        <v>123.5</v>
      </c>
      <c r="D1474">
        <f t="shared" si="67"/>
        <v>127.5</v>
      </c>
      <c r="J1474" s="14"/>
      <c r="K1474" s="2"/>
      <c r="M1474" s="14"/>
      <c r="N1474" s="2"/>
    </row>
    <row r="1475" spans="1:14" x14ac:dyDescent="0.25">
      <c r="A1475" s="14">
        <v>168</v>
      </c>
      <c r="B1475" s="2">
        <v>10</v>
      </c>
      <c r="C1475">
        <f t="shared" ref="C1475:C1538" si="68">_xlfn.RANK.AVG(A1475,$A$2:$A$1665,0)</f>
        <v>123.5</v>
      </c>
      <c r="D1475">
        <f t="shared" ref="D1475:D1538" si="69">_xlfn.RANK.AVG(B1475,$B$2:$B$1665,0)</f>
        <v>239.5</v>
      </c>
      <c r="J1475" s="14"/>
      <c r="K1475" s="2"/>
      <c r="M1475" s="14"/>
      <c r="N1475" s="2"/>
    </row>
    <row r="1476" spans="1:14" x14ac:dyDescent="0.25">
      <c r="A1476" s="14">
        <v>168</v>
      </c>
      <c r="B1476" s="2">
        <v>5</v>
      </c>
      <c r="C1476">
        <f t="shared" si="68"/>
        <v>123.5</v>
      </c>
      <c r="D1476">
        <f t="shared" si="69"/>
        <v>450</v>
      </c>
      <c r="J1476" s="14"/>
      <c r="K1476" s="2"/>
      <c r="M1476" s="14"/>
      <c r="N1476" s="2"/>
    </row>
    <row r="1477" spans="1:14" x14ac:dyDescent="0.25">
      <c r="A1477" s="14">
        <v>168</v>
      </c>
      <c r="B1477" s="2">
        <v>20</v>
      </c>
      <c r="C1477">
        <f t="shared" si="68"/>
        <v>123.5</v>
      </c>
      <c r="D1477">
        <f t="shared" si="69"/>
        <v>79.5</v>
      </c>
      <c r="J1477" s="14"/>
      <c r="K1477" s="2"/>
      <c r="M1477" s="14"/>
      <c r="N1477" s="2"/>
    </row>
    <row r="1478" spans="1:14" x14ac:dyDescent="0.25">
      <c r="A1478" s="14">
        <v>168</v>
      </c>
      <c r="B1478" s="2">
        <v>20</v>
      </c>
      <c r="C1478">
        <f t="shared" si="68"/>
        <v>123.5</v>
      </c>
      <c r="D1478">
        <f t="shared" si="69"/>
        <v>79.5</v>
      </c>
      <c r="J1478" s="14"/>
      <c r="K1478" s="2"/>
      <c r="M1478" s="14"/>
      <c r="N1478" s="2"/>
    </row>
    <row r="1479" spans="1:14" x14ac:dyDescent="0.25">
      <c r="A1479" s="14">
        <v>168</v>
      </c>
      <c r="B1479" s="2">
        <v>20</v>
      </c>
      <c r="C1479">
        <f t="shared" si="68"/>
        <v>123.5</v>
      </c>
      <c r="D1479">
        <f t="shared" si="69"/>
        <v>79.5</v>
      </c>
      <c r="J1479" s="14"/>
      <c r="K1479" s="2"/>
      <c r="M1479" s="14"/>
      <c r="N1479" s="2"/>
    </row>
    <row r="1480" spans="1:14" x14ac:dyDescent="0.25">
      <c r="A1480" s="14">
        <v>168</v>
      </c>
      <c r="B1480" s="2">
        <v>35</v>
      </c>
      <c r="C1480">
        <f t="shared" si="68"/>
        <v>123.5</v>
      </c>
      <c r="D1480">
        <f t="shared" si="69"/>
        <v>25.5</v>
      </c>
      <c r="J1480" s="14"/>
      <c r="K1480" s="2"/>
      <c r="M1480" s="14"/>
      <c r="N1480" s="2"/>
    </row>
    <row r="1481" spans="1:14" x14ac:dyDescent="0.25">
      <c r="A1481" s="14">
        <v>168</v>
      </c>
      <c r="B1481" s="2">
        <v>8</v>
      </c>
      <c r="C1481">
        <f t="shared" si="68"/>
        <v>123.5</v>
      </c>
      <c r="D1481">
        <f t="shared" si="69"/>
        <v>300</v>
      </c>
      <c r="J1481" s="14"/>
      <c r="K1481" s="2"/>
      <c r="M1481" s="14"/>
      <c r="N1481" s="2"/>
    </row>
    <row r="1482" spans="1:14" x14ac:dyDescent="0.25">
      <c r="A1482" s="14">
        <v>168</v>
      </c>
      <c r="B1482" s="2">
        <v>10</v>
      </c>
      <c r="C1482">
        <f t="shared" si="68"/>
        <v>123.5</v>
      </c>
      <c r="D1482">
        <f t="shared" si="69"/>
        <v>239.5</v>
      </c>
      <c r="J1482" s="14"/>
      <c r="K1482" s="2"/>
      <c r="M1482" s="14"/>
      <c r="N1482" s="2"/>
    </row>
    <row r="1483" spans="1:14" x14ac:dyDescent="0.25">
      <c r="A1483" s="14">
        <v>168</v>
      </c>
      <c r="B1483" s="2">
        <v>4</v>
      </c>
      <c r="C1483">
        <f t="shared" si="68"/>
        <v>123.5</v>
      </c>
      <c r="D1483">
        <f t="shared" si="69"/>
        <v>544.5</v>
      </c>
      <c r="J1483" s="14"/>
      <c r="K1483" s="2"/>
      <c r="M1483" s="14"/>
      <c r="N1483" s="2"/>
    </row>
    <row r="1484" spans="1:14" x14ac:dyDescent="0.25">
      <c r="A1484" s="14">
        <v>168</v>
      </c>
      <c r="B1484" s="2">
        <v>6</v>
      </c>
      <c r="C1484">
        <f t="shared" si="68"/>
        <v>123.5</v>
      </c>
      <c r="D1484">
        <f t="shared" si="69"/>
        <v>384.5</v>
      </c>
      <c r="J1484" s="14"/>
      <c r="K1484" s="2"/>
      <c r="M1484" s="14"/>
      <c r="N1484" s="2"/>
    </row>
    <row r="1485" spans="1:14" x14ac:dyDescent="0.25">
      <c r="A1485" s="14">
        <v>168</v>
      </c>
      <c r="B1485" s="2">
        <v>10</v>
      </c>
      <c r="C1485">
        <f t="shared" si="68"/>
        <v>123.5</v>
      </c>
      <c r="D1485">
        <f t="shared" si="69"/>
        <v>239.5</v>
      </c>
      <c r="J1485" s="14"/>
      <c r="K1485" s="2"/>
      <c r="M1485" s="14"/>
      <c r="N1485" s="2"/>
    </row>
    <row r="1486" spans="1:14" x14ac:dyDescent="0.25">
      <c r="A1486" s="14">
        <v>168</v>
      </c>
      <c r="B1486" s="2">
        <v>10</v>
      </c>
      <c r="C1486">
        <f t="shared" si="68"/>
        <v>123.5</v>
      </c>
      <c r="D1486">
        <f t="shared" si="69"/>
        <v>239.5</v>
      </c>
      <c r="J1486" s="14"/>
      <c r="K1486" s="2"/>
      <c r="M1486" s="14"/>
      <c r="N1486" s="2"/>
    </row>
    <row r="1487" spans="1:14" x14ac:dyDescent="0.25">
      <c r="A1487" s="14">
        <v>168</v>
      </c>
      <c r="B1487" s="2">
        <v>10</v>
      </c>
      <c r="C1487">
        <f t="shared" si="68"/>
        <v>123.5</v>
      </c>
      <c r="D1487">
        <f t="shared" si="69"/>
        <v>239.5</v>
      </c>
      <c r="J1487" s="14"/>
      <c r="K1487" s="2"/>
      <c r="M1487" s="14"/>
      <c r="N1487" s="2"/>
    </row>
    <row r="1488" spans="1:14" x14ac:dyDescent="0.25">
      <c r="A1488" s="14">
        <v>168</v>
      </c>
      <c r="B1488" s="2">
        <v>42</v>
      </c>
      <c r="C1488">
        <f t="shared" si="68"/>
        <v>123.5</v>
      </c>
      <c r="D1488">
        <f t="shared" si="69"/>
        <v>9.5</v>
      </c>
      <c r="J1488" s="14"/>
      <c r="K1488" s="2"/>
      <c r="M1488" s="14"/>
      <c r="N1488" s="2"/>
    </row>
    <row r="1489" spans="1:14" x14ac:dyDescent="0.25">
      <c r="A1489" s="14">
        <v>168</v>
      </c>
      <c r="B1489" s="2">
        <v>25</v>
      </c>
      <c r="C1489">
        <f t="shared" si="68"/>
        <v>123.5</v>
      </c>
      <c r="D1489">
        <f t="shared" si="69"/>
        <v>52</v>
      </c>
      <c r="J1489" s="14"/>
      <c r="K1489" s="2"/>
      <c r="M1489" s="14"/>
      <c r="N1489" s="2"/>
    </row>
    <row r="1490" spans="1:14" x14ac:dyDescent="0.25">
      <c r="A1490" s="14">
        <v>168</v>
      </c>
      <c r="B1490" s="2">
        <v>25</v>
      </c>
      <c r="C1490">
        <f t="shared" si="68"/>
        <v>123.5</v>
      </c>
      <c r="D1490">
        <f t="shared" si="69"/>
        <v>52</v>
      </c>
      <c r="J1490" s="14"/>
      <c r="K1490" s="2"/>
      <c r="M1490" s="14"/>
      <c r="N1490" s="2"/>
    </row>
    <row r="1491" spans="1:14" x14ac:dyDescent="0.25">
      <c r="A1491" s="14">
        <v>168</v>
      </c>
      <c r="B1491" s="2">
        <v>35</v>
      </c>
      <c r="C1491">
        <f t="shared" si="68"/>
        <v>123.5</v>
      </c>
      <c r="D1491">
        <f t="shared" si="69"/>
        <v>25.5</v>
      </c>
      <c r="J1491" s="14"/>
      <c r="K1491" s="2"/>
      <c r="M1491" s="14"/>
      <c r="N1491" s="2"/>
    </row>
    <row r="1492" spans="1:14" x14ac:dyDescent="0.25">
      <c r="A1492" s="14">
        <v>168</v>
      </c>
      <c r="B1492" s="2">
        <v>40</v>
      </c>
      <c r="C1492">
        <f t="shared" si="68"/>
        <v>123.5</v>
      </c>
      <c r="D1492">
        <f t="shared" si="69"/>
        <v>14.5</v>
      </c>
      <c r="J1492" s="14"/>
      <c r="K1492" s="2"/>
      <c r="M1492" s="14"/>
      <c r="N1492" s="2"/>
    </row>
    <row r="1493" spans="1:14" x14ac:dyDescent="0.25">
      <c r="A1493" s="14">
        <v>168</v>
      </c>
      <c r="B1493" s="2">
        <v>10</v>
      </c>
      <c r="C1493">
        <f t="shared" si="68"/>
        <v>123.5</v>
      </c>
      <c r="D1493">
        <f t="shared" si="69"/>
        <v>239.5</v>
      </c>
      <c r="J1493" s="14"/>
      <c r="K1493" s="2"/>
      <c r="M1493" s="14"/>
      <c r="N1493" s="2"/>
    </row>
    <row r="1494" spans="1:14" x14ac:dyDescent="0.25">
      <c r="A1494" s="14">
        <v>168</v>
      </c>
      <c r="B1494" s="2">
        <v>10</v>
      </c>
      <c r="C1494">
        <f t="shared" si="68"/>
        <v>123.5</v>
      </c>
      <c r="D1494">
        <f t="shared" si="69"/>
        <v>239.5</v>
      </c>
      <c r="J1494" s="14"/>
      <c r="K1494" s="2"/>
      <c r="M1494" s="14"/>
      <c r="N1494" s="2"/>
    </row>
    <row r="1495" spans="1:14" x14ac:dyDescent="0.25">
      <c r="A1495" s="14">
        <v>168</v>
      </c>
      <c r="B1495" s="2">
        <v>20</v>
      </c>
      <c r="C1495">
        <f t="shared" si="68"/>
        <v>123.5</v>
      </c>
      <c r="D1495">
        <f t="shared" si="69"/>
        <v>79.5</v>
      </c>
      <c r="J1495" s="14"/>
      <c r="K1495" s="2"/>
      <c r="M1495" s="14"/>
      <c r="N1495" s="2"/>
    </row>
    <row r="1496" spans="1:14" x14ac:dyDescent="0.25">
      <c r="A1496" s="14">
        <v>168</v>
      </c>
      <c r="B1496" s="2">
        <v>20</v>
      </c>
      <c r="C1496">
        <f t="shared" si="68"/>
        <v>123.5</v>
      </c>
      <c r="D1496">
        <f t="shared" si="69"/>
        <v>79.5</v>
      </c>
      <c r="J1496" s="14"/>
      <c r="K1496" s="2"/>
      <c r="M1496" s="14"/>
      <c r="N1496" s="2"/>
    </row>
    <row r="1497" spans="1:14" x14ac:dyDescent="0.25">
      <c r="A1497" s="14">
        <v>168</v>
      </c>
      <c r="B1497" s="2">
        <v>7.5</v>
      </c>
      <c r="C1497">
        <f t="shared" si="68"/>
        <v>123.5</v>
      </c>
      <c r="D1497">
        <f t="shared" si="69"/>
        <v>327</v>
      </c>
      <c r="J1497" s="14"/>
      <c r="K1497" s="2"/>
      <c r="M1497" s="14"/>
      <c r="N1497" s="2"/>
    </row>
    <row r="1498" spans="1:14" x14ac:dyDescent="0.25">
      <c r="A1498" s="14">
        <v>168</v>
      </c>
      <c r="B1498" s="2">
        <v>5</v>
      </c>
      <c r="C1498">
        <f t="shared" si="68"/>
        <v>123.5</v>
      </c>
      <c r="D1498">
        <f t="shared" si="69"/>
        <v>450</v>
      </c>
      <c r="J1498" s="14"/>
      <c r="K1498" s="2"/>
      <c r="M1498" s="14"/>
      <c r="N1498" s="2"/>
    </row>
    <row r="1499" spans="1:14" x14ac:dyDescent="0.25">
      <c r="A1499" s="14">
        <v>168</v>
      </c>
      <c r="B1499" s="2">
        <v>45</v>
      </c>
      <c r="C1499">
        <f t="shared" si="68"/>
        <v>123.5</v>
      </c>
      <c r="D1499">
        <f t="shared" si="69"/>
        <v>7.5</v>
      </c>
      <c r="J1499" s="14"/>
      <c r="K1499" s="2"/>
      <c r="M1499" s="14"/>
      <c r="N1499" s="2"/>
    </row>
    <row r="1500" spans="1:14" x14ac:dyDescent="0.25">
      <c r="A1500" s="14">
        <v>168</v>
      </c>
      <c r="B1500" s="2">
        <v>3</v>
      </c>
      <c r="C1500">
        <f t="shared" si="68"/>
        <v>123.5</v>
      </c>
      <c r="D1500">
        <f t="shared" si="69"/>
        <v>671.5</v>
      </c>
      <c r="J1500" s="14"/>
      <c r="K1500" s="2"/>
      <c r="M1500" s="14"/>
      <c r="N1500" s="2"/>
    </row>
    <row r="1501" spans="1:14" x14ac:dyDescent="0.25">
      <c r="A1501" s="14">
        <v>168</v>
      </c>
      <c r="B1501" s="2">
        <v>2</v>
      </c>
      <c r="C1501">
        <f t="shared" si="68"/>
        <v>123.5</v>
      </c>
      <c r="D1501">
        <f t="shared" si="69"/>
        <v>904.5</v>
      </c>
      <c r="J1501" s="14"/>
      <c r="K1501" s="2"/>
      <c r="M1501" s="14"/>
      <c r="N1501" s="2"/>
    </row>
    <row r="1502" spans="1:14" x14ac:dyDescent="0.25">
      <c r="A1502" s="14">
        <v>168</v>
      </c>
      <c r="B1502" s="2">
        <v>13</v>
      </c>
      <c r="C1502">
        <f t="shared" si="68"/>
        <v>123.5</v>
      </c>
      <c r="D1502">
        <f t="shared" si="69"/>
        <v>158.5</v>
      </c>
      <c r="J1502" s="14"/>
      <c r="K1502" s="2"/>
      <c r="M1502" s="14"/>
      <c r="N1502" s="2"/>
    </row>
    <row r="1503" spans="1:14" x14ac:dyDescent="0.25">
      <c r="A1503" s="14">
        <v>168</v>
      </c>
      <c r="B1503" s="2">
        <v>13</v>
      </c>
      <c r="C1503">
        <f t="shared" si="68"/>
        <v>123.5</v>
      </c>
      <c r="D1503">
        <f t="shared" si="69"/>
        <v>158.5</v>
      </c>
      <c r="J1503" s="14"/>
      <c r="K1503" s="2"/>
      <c r="M1503" s="14"/>
      <c r="N1503" s="2"/>
    </row>
    <row r="1504" spans="1:14" x14ac:dyDescent="0.25">
      <c r="A1504" s="14">
        <v>168</v>
      </c>
      <c r="B1504" s="2">
        <v>7</v>
      </c>
      <c r="C1504">
        <f t="shared" si="68"/>
        <v>123.5</v>
      </c>
      <c r="D1504">
        <f t="shared" si="69"/>
        <v>354.5</v>
      </c>
      <c r="J1504" s="14"/>
      <c r="K1504" s="2"/>
      <c r="M1504" s="14"/>
      <c r="N1504" s="2"/>
    </row>
    <row r="1505" spans="1:14" x14ac:dyDescent="0.25">
      <c r="A1505" s="14">
        <v>168</v>
      </c>
      <c r="B1505" s="2">
        <v>7</v>
      </c>
      <c r="C1505">
        <f t="shared" si="68"/>
        <v>123.5</v>
      </c>
      <c r="D1505">
        <f t="shared" si="69"/>
        <v>354.5</v>
      </c>
      <c r="J1505" s="14"/>
      <c r="K1505" s="2"/>
      <c r="M1505" s="14"/>
      <c r="N1505" s="2"/>
    </row>
    <row r="1506" spans="1:14" x14ac:dyDescent="0.25">
      <c r="A1506" s="14">
        <v>168</v>
      </c>
      <c r="B1506" s="2">
        <v>7</v>
      </c>
      <c r="C1506">
        <f t="shared" si="68"/>
        <v>123.5</v>
      </c>
      <c r="D1506">
        <f t="shared" si="69"/>
        <v>354.5</v>
      </c>
      <c r="J1506" s="14"/>
      <c r="K1506" s="2"/>
      <c r="M1506" s="14"/>
      <c r="N1506" s="2"/>
    </row>
    <row r="1507" spans="1:14" x14ac:dyDescent="0.25">
      <c r="A1507" s="14">
        <v>168</v>
      </c>
      <c r="B1507" s="2">
        <v>15</v>
      </c>
      <c r="C1507">
        <f t="shared" si="68"/>
        <v>123.5</v>
      </c>
      <c r="D1507">
        <f t="shared" si="69"/>
        <v>127.5</v>
      </c>
      <c r="J1507" s="14"/>
      <c r="K1507" s="2"/>
      <c r="M1507" s="14"/>
      <c r="N1507" s="2"/>
    </row>
    <row r="1508" spans="1:14" x14ac:dyDescent="0.25">
      <c r="A1508" s="14">
        <v>168</v>
      </c>
      <c r="B1508" s="2">
        <v>15</v>
      </c>
      <c r="C1508">
        <f t="shared" si="68"/>
        <v>123.5</v>
      </c>
      <c r="D1508">
        <f t="shared" si="69"/>
        <v>127.5</v>
      </c>
      <c r="J1508" s="14"/>
      <c r="K1508" s="2"/>
      <c r="M1508" s="14"/>
      <c r="N1508" s="2"/>
    </row>
    <row r="1509" spans="1:14" x14ac:dyDescent="0.25">
      <c r="A1509" s="14">
        <v>168</v>
      </c>
      <c r="B1509" s="2">
        <v>15</v>
      </c>
      <c r="C1509">
        <f t="shared" si="68"/>
        <v>123.5</v>
      </c>
      <c r="D1509">
        <f t="shared" si="69"/>
        <v>127.5</v>
      </c>
      <c r="J1509" s="14"/>
      <c r="K1509" s="2"/>
      <c r="M1509" s="14"/>
      <c r="N1509" s="2"/>
    </row>
    <row r="1510" spans="1:14" x14ac:dyDescent="0.25">
      <c r="A1510" s="14">
        <v>168</v>
      </c>
      <c r="B1510" s="2">
        <v>10</v>
      </c>
      <c r="C1510">
        <f t="shared" si="68"/>
        <v>123.5</v>
      </c>
      <c r="D1510">
        <f t="shared" si="69"/>
        <v>239.5</v>
      </c>
      <c r="J1510" s="14"/>
      <c r="K1510" s="2"/>
      <c r="M1510" s="14"/>
      <c r="N1510" s="2"/>
    </row>
    <row r="1511" spans="1:14" x14ac:dyDescent="0.25">
      <c r="A1511" s="14">
        <v>168</v>
      </c>
      <c r="B1511" s="2">
        <v>20</v>
      </c>
      <c r="C1511">
        <f t="shared" si="68"/>
        <v>123.5</v>
      </c>
      <c r="D1511">
        <f t="shared" si="69"/>
        <v>79.5</v>
      </c>
      <c r="J1511" s="14"/>
      <c r="K1511" s="2"/>
      <c r="M1511" s="14"/>
      <c r="N1511" s="2"/>
    </row>
    <row r="1512" spans="1:14" x14ac:dyDescent="0.25">
      <c r="A1512" s="14">
        <v>168</v>
      </c>
      <c r="B1512" s="2">
        <v>8</v>
      </c>
      <c r="C1512">
        <f t="shared" si="68"/>
        <v>123.5</v>
      </c>
      <c r="D1512">
        <f t="shared" si="69"/>
        <v>300</v>
      </c>
      <c r="J1512" s="14"/>
      <c r="K1512" s="2"/>
      <c r="M1512" s="14"/>
      <c r="N1512" s="2"/>
    </row>
    <row r="1513" spans="1:14" x14ac:dyDescent="0.25">
      <c r="A1513" s="14">
        <v>168</v>
      </c>
      <c r="B1513" s="2">
        <v>16</v>
      </c>
      <c r="C1513">
        <f t="shared" si="68"/>
        <v>123.5</v>
      </c>
      <c r="D1513">
        <f t="shared" si="69"/>
        <v>105</v>
      </c>
      <c r="J1513" s="14"/>
      <c r="K1513" s="2"/>
      <c r="M1513" s="14"/>
      <c r="N1513" s="2"/>
    </row>
    <row r="1514" spans="1:14" x14ac:dyDescent="0.25">
      <c r="A1514" s="14">
        <v>168</v>
      </c>
      <c r="B1514" s="2">
        <v>5</v>
      </c>
      <c r="C1514">
        <f t="shared" si="68"/>
        <v>123.5</v>
      </c>
      <c r="D1514">
        <f t="shared" si="69"/>
        <v>450</v>
      </c>
      <c r="J1514" s="14"/>
      <c r="K1514" s="2"/>
      <c r="M1514" s="14"/>
      <c r="N1514" s="2"/>
    </row>
    <row r="1515" spans="1:14" x14ac:dyDescent="0.25">
      <c r="A1515" s="14">
        <v>168</v>
      </c>
      <c r="B1515" s="2">
        <v>8</v>
      </c>
      <c r="C1515">
        <f t="shared" si="68"/>
        <v>123.5</v>
      </c>
      <c r="D1515">
        <f t="shared" si="69"/>
        <v>300</v>
      </c>
      <c r="J1515" s="14"/>
      <c r="K1515" s="2"/>
      <c r="M1515" s="14"/>
      <c r="N1515" s="2"/>
    </row>
    <row r="1516" spans="1:14" x14ac:dyDescent="0.25">
      <c r="A1516" s="14">
        <v>168</v>
      </c>
      <c r="B1516" s="2">
        <v>55</v>
      </c>
      <c r="C1516">
        <f t="shared" si="68"/>
        <v>123.5</v>
      </c>
      <c r="D1516">
        <f t="shared" si="69"/>
        <v>3.5</v>
      </c>
      <c r="J1516" s="14"/>
      <c r="K1516" s="2"/>
      <c r="M1516" s="14"/>
      <c r="N1516" s="2"/>
    </row>
    <row r="1517" spans="1:14" x14ac:dyDescent="0.25">
      <c r="A1517" s="14">
        <v>168</v>
      </c>
      <c r="B1517" s="2">
        <v>50</v>
      </c>
      <c r="C1517">
        <f t="shared" si="68"/>
        <v>123.5</v>
      </c>
      <c r="D1517">
        <f t="shared" si="69"/>
        <v>5.5</v>
      </c>
      <c r="J1517" s="14"/>
      <c r="K1517" s="2"/>
      <c r="M1517" s="14"/>
      <c r="N1517" s="2"/>
    </row>
    <row r="1518" spans="1:14" x14ac:dyDescent="0.25">
      <c r="A1518" s="14">
        <v>168</v>
      </c>
      <c r="B1518" s="2">
        <v>35</v>
      </c>
      <c r="C1518">
        <f t="shared" si="68"/>
        <v>123.5</v>
      </c>
      <c r="D1518">
        <f t="shared" si="69"/>
        <v>25.5</v>
      </c>
      <c r="J1518" s="14"/>
      <c r="K1518" s="2"/>
      <c r="M1518" s="14"/>
      <c r="N1518" s="2"/>
    </row>
    <row r="1519" spans="1:14" x14ac:dyDescent="0.25">
      <c r="A1519" s="14">
        <v>168</v>
      </c>
      <c r="B1519" s="2">
        <v>55</v>
      </c>
      <c r="C1519">
        <f t="shared" si="68"/>
        <v>123.5</v>
      </c>
      <c r="D1519">
        <f t="shared" si="69"/>
        <v>3.5</v>
      </c>
      <c r="J1519" s="14"/>
      <c r="K1519" s="2"/>
      <c r="M1519" s="14"/>
      <c r="N1519" s="2"/>
    </row>
    <row r="1520" spans="1:14" x14ac:dyDescent="0.25">
      <c r="A1520" s="14">
        <v>168</v>
      </c>
      <c r="B1520" s="2">
        <v>20</v>
      </c>
      <c r="C1520">
        <f t="shared" si="68"/>
        <v>123.5</v>
      </c>
      <c r="D1520">
        <f t="shared" si="69"/>
        <v>79.5</v>
      </c>
      <c r="J1520" s="14"/>
      <c r="K1520" s="2"/>
      <c r="M1520" s="14"/>
      <c r="N1520" s="2"/>
    </row>
    <row r="1521" spans="1:14" x14ac:dyDescent="0.25">
      <c r="A1521" s="14">
        <v>168</v>
      </c>
      <c r="B1521" s="2">
        <v>40</v>
      </c>
      <c r="C1521">
        <f t="shared" si="68"/>
        <v>123.5</v>
      </c>
      <c r="D1521">
        <f t="shared" si="69"/>
        <v>14.5</v>
      </c>
      <c r="J1521" s="14"/>
      <c r="K1521" s="2"/>
      <c r="M1521" s="14"/>
      <c r="N1521" s="2"/>
    </row>
    <row r="1522" spans="1:14" x14ac:dyDescent="0.25">
      <c r="A1522" s="14">
        <v>168</v>
      </c>
      <c r="B1522" s="2">
        <v>40</v>
      </c>
      <c r="C1522">
        <f t="shared" si="68"/>
        <v>123.5</v>
      </c>
      <c r="D1522">
        <f t="shared" si="69"/>
        <v>14.5</v>
      </c>
      <c r="J1522" s="14"/>
      <c r="K1522" s="2"/>
      <c r="M1522" s="14"/>
      <c r="N1522" s="2"/>
    </row>
    <row r="1523" spans="1:14" x14ac:dyDescent="0.25">
      <c r="A1523" s="14">
        <v>168</v>
      </c>
      <c r="B1523" s="2">
        <v>50</v>
      </c>
      <c r="C1523">
        <f t="shared" si="68"/>
        <v>123.5</v>
      </c>
      <c r="D1523">
        <f t="shared" si="69"/>
        <v>5.5</v>
      </c>
      <c r="J1523" s="14"/>
      <c r="K1523" s="2"/>
      <c r="M1523" s="14"/>
      <c r="N1523" s="2"/>
    </row>
    <row r="1524" spans="1:14" x14ac:dyDescent="0.25">
      <c r="A1524" s="14">
        <v>168</v>
      </c>
      <c r="B1524" s="2">
        <v>10</v>
      </c>
      <c r="C1524">
        <f t="shared" si="68"/>
        <v>123.5</v>
      </c>
      <c r="D1524">
        <f t="shared" si="69"/>
        <v>239.5</v>
      </c>
      <c r="J1524" s="14"/>
      <c r="K1524" s="2"/>
      <c r="M1524" s="14"/>
      <c r="N1524" s="2"/>
    </row>
    <row r="1525" spans="1:14" x14ac:dyDescent="0.25">
      <c r="A1525" s="14">
        <v>168</v>
      </c>
      <c r="B1525" s="2">
        <v>22.5</v>
      </c>
      <c r="C1525">
        <f t="shared" si="68"/>
        <v>123.5</v>
      </c>
      <c r="D1525">
        <f t="shared" si="69"/>
        <v>56.5</v>
      </c>
      <c r="J1525" s="14"/>
      <c r="K1525" s="2"/>
      <c r="M1525" s="14"/>
      <c r="N1525" s="2"/>
    </row>
    <row r="1526" spans="1:14" x14ac:dyDescent="0.25">
      <c r="A1526" s="14">
        <v>168</v>
      </c>
      <c r="B1526" s="2">
        <v>60</v>
      </c>
      <c r="C1526">
        <f t="shared" si="68"/>
        <v>123.5</v>
      </c>
      <c r="D1526">
        <f t="shared" si="69"/>
        <v>1.5</v>
      </c>
      <c r="J1526" s="14"/>
      <c r="K1526" s="2"/>
      <c r="M1526" s="14"/>
      <c r="N1526" s="2"/>
    </row>
    <row r="1527" spans="1:14" x14ac:dyDescent="0.25">
      <c r="A1527" s="14">
        <v>168</v>
      </c>
      <c r="B1527" s="2">
        <v>60</v>
      </c>
      <c r="C1527">
        <f t="shared" si="68"/>
        <v>123.5</v>
      </c>
      <c r="D1527">
        <f t="shared" si="69"/>
        <v>1.5</v>
      </c>
      <c r="J1527" s="14"/>
      <c r="K1527" s="2"/>
      <c r="M1527" s="14"/>
      <c r="N1527" s="2"/>
    </row>
    <row r="1528" spans="1:14" x14ac:dyDescent="0.25">
      <c r="A1528" s="14">
        <v>168</v>
      </c>
      <c r="B1528" s="2">
        <v>8</v>
      </c>
      <c r="C1528">
        <f t="shared" si="68"/>
        <v>123.5</v>
      </c>
      <c r="D1528">
        <f t="shared" si="69"/>
        <v>300</v>
      </c>
      <c r="J1528" s="14"/>
      <c r="K1528" s="2"/>
      <c r="M1528" s="14"/>
      <c r="N1528" s="2"/>
    </row>
    <row r="1529" spans="1:14" x14ac:dyDescent="0.25">
      <c r="A1529" s="14">
        <v>168</v>
      </c>
      <c r="B1529" s="2">
        <v>2.5</v>
      </c>
      <c r="C1529">
        <f t="shared" si="68"/>
        <v>123.5</v>
      </c>
      <c r="D1529">
        <f t="shared" si="69"/>
        <v>772.5</v>
      </c>
      <c r="J1529" s="14"/>
      <c r="K1529" s="2"/>
      <c r="M1529" s="14"/>
      <c r="N1529" s="2"/>
    </row>
    <row r="1530" spans="1:14" x14ac:dyDescent="0.25">
      <c r="A1530" s="14">
        <v>168</v>
      </c>
      <c r="B1530" s="2">
        <v>35</v>
      </c>
      <c r="C1530">
        <f t="shared" si="68"/>
        <v>123.5</v>
      </c>
      <c r="D1530">
        <f t="shared" si="69"/>
        <v>25.5</v>
      </c>
      <c r="J1530" s="14"/>
      <c r="K1530" s="2"/>
      <c r="M1530" s="14"/>
      <c r="N1530" s="2"/>
    </row>
    <row r="1531" spans="1:14" x14ac:dyDescent="0.25">
      <c r="A1531" s="14">
        <v>168</v>
      </c>
      <c r="B1531" s="2">
        <v>15</v>
      </c>
      <c r="C1531">
        <f t="shared" si="68"/>
        <v>123.5</v>
      </c>
      <c r="D1531">
        <f t="shared" si="69"/>
        <v>127.5</v>
      </c>
      <c r="J1531" s="14"/>
      <c r="K1531" s="2"/>
      <c r="M1531" s="14"/>
      <c r="N1531" s="2"/>
    </row>
    <row r="1532" spans="1:14" x14ac:dyDescent="0.25">
      <c r="A1532" s="14">
        <v>168</v>
      </c>
      <c r="B1532" s="2">
        <v>30</v>
      </c>
      <c r="C1532">
        <f t="shared" si="68"/>
        <v>123.5</v>
      </c>
      <c r="D1532">
        <f t="shared" si="69"/>
        <v>39.5</v>
      </c>
      <c r="J1532" s="14"/>
      <c r="K1532" s="2"/>
      <c r="M1532" s="14"/>
      <c r="N1532" s="2"/>
    </row>
    <row r="1533" spans="1:14" x14ac:dyDescent="0.25">
      <c r="A1533" s="14">
        <v>168</v>
      </c>
      <c r="B1533" s="2">
        <v>30</v>
      </c>
      <c r="C1533">
        <f t="shared" si="68"/>
        <v>123.5</v>
      </c>
      <c r="D1533">
        <f t="shared" si="69"/>
        <v>39.5</v>
      </c>
      <c r="J1533" s="14"/>
      <c r="K1533" s="2"/>
      <c r="M1533" s="14"/>
      <c r="N1533" s="2"/>
    </row>
    <row r="1534" spans="1:14" x14ac:dyDescent="0.25">
      <c r="A1534" s="14">
        <v>168</v>
      </c>
      <c r="B1534" s="2">
        <v>8</v>
      </c>
      <c r="C1534">
        <f t="shared" si="68"/>
        <v>123.5</v>
      </c>
      <c r="D1534">
        <f t="shared" si="69"/>
        <v>300</v>
      </c>
      <c r="J1534" s="14"/>
      <c r="K1534" s="2"/>
      <c r="M1534" s="14"/>
      <c r="N1534" s="2"/>
    </row>
    <row r="1535" spans="1:14" x14ac:dyDescent="0.25">
      <c r="A1535" s="14">
        <v>168</v>
      </c>
      <c r="B1535" s="2">
        <v>5</v>
      </c>
      <c r="C1535">
        <f t="shared" si="68"/>
        <v>123.5</v>
      </c>
      <c r="D1535">
        <f t="shared" si="69"/>
        <v>450</v>
      </c>
      <c r="J1535" s="14"/>
      <c r="K1535" s="2"/>
      <c r="M1535" s="14"/>
      <c r="N1535" s="2"/>
    </row>
    <row r="1536" spans="1:14" x14ac:dyDescent="0.25">
      <c r="A1536" s="14">
        <v>168</v>
      </c>
      <c r="B1536" s="2">
        <v>8</v>
      </c>
      <c r="C1536">
        <f t="shared" si="68"/>
        <v>123.5</v>
      </c>
      <c r="D1536">
        <f t="shared" si="69"/>
        <v>300</v>
      </c>
      <c r="J1536" s="14"/>
      <c r="K1536" s="2"/>
      <c r="M1536" s="14"/>
      <c r="N1536" s="2"/>
    </row>
    <row r="1537" spans="1:14" x14ac:dyDescent="0.25">
      <c r="A1537" s="14">
        <v>168</v>
      </c>
      <c r="B1537" s="2">
        <v>14</v>
      </c>
      <c r="C1537">
        <f t="shared" si="68"/>
        <v>123.5</v>
      </c>
      <c r="D1537">
        <f t="shared" si="69"/>
        <v>152</v>
      </c>
      <c r="J1537" s="14"/>
      <c r="K1537" s="2"/>
      <c r="M1537" s="14"/>
      <c r="N1537" s="2"/>
    </row>
    <row r="1538" spans="1:14" x14ac:dyDescent="0.25">
      <c r="A1538" s="14">
        <v>168</v>
      </c>
      <c r="B1538" s="2">
        <v>36</v>
      </c>
      <c r="C1538">
        <f t="shared" si="68"/>
        <v>123.5</v>
      </c>
      <c r="D1538">
        <f t="shared" si="69"/>
        <v>19</v>
      </c>
      <c r="J1538" s="14"/>
      <c r="K1538" s="2"/>
      <c r="M1538" s="14"/>
      <c r="N1538" s="2"/>
    </row>
    <row r="1539" spans="1:14" x14ac:dyDescent="0.25">
      <c r="A1539" s="14">
        <v>168</v>
      </c>
      <c r="B1539" s="2">
        <v>15</v>
      </c>
      <c r="C1539">
        <f t="shared" ref="C1539:C1602" si="70">_xlfn.RANK.AVG(A1539,$A$2:$A$1665,0)</f>
        <v>123.5</v>
      </c>
      <c r="D1539">
        <f t="shared" ref="D1539:D1602" si="71">_xlfn.RANK.AVG(B1539,$B$2:$B$1665,0)</f>
        <v>127.5</v>
      </c>
      <c r="J1539" s="14"/>
      <c r="K1539" s="2"/>
      <c r="M1539" s="14"/>
      <c r="N1539" s="2"/>
    </row>
    <row r="1540" spans="1:14" x14ac:dyDescent="0.25">
      <c r="A1540" s="14">
        <v>168</v>
      </c>
      <c r="B1540" s="2">
        <v>12.5</v>
      </c>
      <c r="C1540">
        <f t="shared" si="70"/>
        <v>123.5</v>
      </c>
      <c r="D1540">
        <f t="shared" si="71"/>
        <v>172.5</v>
      </c>
      <c r="J1540" s="14"/>
      <c r="K1540" s="2"/>
      <c r="M1540" s="14"/>
      <c r="N1540" s="2"/>
    </row>
    <row r="1541" spans="1:14" x14ac:dyDescent="0.25">
      <c r="A1541" s="14">
        <v>168</v>
      </c>
      <c r="B1541" s="2">
        <v>2.5</v>
      </c>
      <c r="C1541">
        <f t="shared" si="70"/>
        <v>123.5</v>
      </c>
      <c r="D1541">
        <f t="shared" si="71"/>
        <v>772.5</v>
      </c>
      <c r="J1541" s="14"/>
      <c r="K1541" s="2"/>
      <c r="M1541" s="14"/>
      <c r="N1541" s="2"/>
    </row>
    <row r="1542" spans="1:14" x14ac:dyDescent="0.25">
      <c r="A1542" s="14">
        <v>168</v>
      </c>
      <c r="B1542" s="2">
        <v>13</v>
      </c>
      <c r="C1542">
        <f t="shared" si="70"/>
        <v>123.5</v>
      </c>
      <c r="D1542">
        <f t="shared" si="71"/>
        <v>158.5</v>
      </c>
      <c r="J1542" s="14"/>
      <c r="K1542" s="2"/>
      <c r="M1542" s="14"/>
      <c r="N1542" s="2"/>
    </row>
    <row r="1543" spans="1:14" x14ac:dyDescent="0.25">
      <c r="A1543" s="14">
        <v>168</v>
      </c>
      <c r="B1543" s="2">
        <v>17</v>
      </c>
      <c r="C1543">
        <f t="shared" si="70"/>
        <v>123.5</v>
      </c>
      <c r="D1543">
        <f t="shared" si="71"/>
        <v>101.5</v>
      </c>
      <c r="J1543" s="14"/>
      <c r="K1543" s="2"/>
      <c r="M1543" s="14"/>
      <c r="N1543" s="2"/>
    </row>
    <row r="1544" spans="1:14" x14ac:dyDescent="0.25">
      <c r="A1544" s="14">
        <v>168</v>
      </c>
      <c r="B1544" s="2">
        <v>7.5</v>
      </c>
      <c r="C1544">
        <f t="shared" si="70"/>
        <v>123.5</v>
      </c>
      <c r="D1544">
        <f t="shared" si="71"/>
        <v>327</v>
      </c>
      <c r="J1544" s="14"/>
      <c r="K1544" s="2"/>
      <c r="M1544" s="14"/>
      <c r="N1544" s="2"/>
    </row>
    <row r="1545" spans="1:14" x14ac:dyDescent="0.25">
      <c r="A1545" s="14">
        <v>168</v>
      </c>
      <c r="B1545" s="2">
        <v>7.5</v>
      </c>
      <c r="C1545">
        <f t="shared" si="70"/>
        <v>123.5</v>
      </c>
      <c r="D1545">
        <f t="shared" si="71"/>
        <v>327</v>
      </c>
      <c r="J1545" s="14"/>
      <c r="K1545" s="2"/>
      <c r="M1545" s="14"/>
      <c r="N1545" s="2"/>
    </row>
    <row r="1546" spans="1:14" x14ac:dyDescent="0.25">
      <c r="A1546" s="14">
        <v>168</v>
      </c>
      <c r="B1546" s="2">
        <v>10</v>
      </c>
      <c r="C1546">
        <f t="shared" si="70"/>
        <v>123.5</v>
      </c>
      <c r="D1546">
        <f t="shared" si="71"/>
        <v>239.5</v>
      </c>
      <c r="J1546" s="14"/>
      <c r="K1546" s="2"/>
      <c r="M1546" s="14"/>
      <c r="N1546" s="2"/>
    </row>
    <row r="1547" spans="1:14" x14ac:dyDescent="0.25">
      <c r="A1547" s="14">
        <v>168</v>
      </c>
      <c r="B1547" s="2">
        <v>10</v>
      </c>
      <c r="C1547">
        <f t="shared" si="70"/>
        <v>123.5</v>
      </c>
      <c r="D1547">
        <f t="shared" si="71"/>
        <v>239.5</v>
      </c>
      <c r="J1547" s="14"/>
      <c r="K1547" s="2"/>
      <c r="M1547" s="14"/>
      <c r="N1547" s="2"/>
    </row>
    <row r="1548" spans="1:14" x14ac:dyDescent="0.25">
      <c r="A1548" s="14">
        <v>168</v>
      </c>
      <c r="B1548" s="2">
        <v>10</v>
      </c>
      <c r="C1548">
        <f t="shared" si="70"/>
        <v>123.5</v>
      </c>
      <c r="D1548">
        <f t="shared" si="71"/>
        <v>239.5</v>
      </c>
      <c r="J1548" s="14"/>
      <c r="K1548" s="2"/>
      <c r="M1548" s="14"/>
      <c r="N1548" s="2"/>
    </row>
    <row r="1549" spans="1:14" x14ac:dyDescent="0.25">
      <c r="A1549" s="14">
        <v>168</v>
      </c>
      <c r="B1549" s="2">
        <v>20</v>
      </c>
      <c r="C1549">
        <f t="shared" si="70"/>
        <v>123.5</v>
      </c>
      <c r="D1549">
        <f t="shared" si="71"/>
        <v>79.5</v>
      </c>
      <c r="J1549" s="14"/>
      <c r="K1549" s="2"/>
      <c r="M1549" s="14"/>
      <c r="N1549" s="2"/>
    </row>
    <row r="1550" spans="1:14" x14ac:dyDescent="0.25">
      <c r="A1550" s="14">
        <v>168</v>
      </c>
      <c r="B1550" s="2">
        <v>30</v>
      </c>
      <c r="C1550">
        <f t="shared" si="70"/>
        <v>123.5</v>
      </c>
      <c r="D1550">
        <f t="shared" si="71"/>
        <v>39.5</v>
      </c>
      <c r="J1550" s="14"/>
      <c r="K1550" s="2"/>
      <c r="M1550" s="14"/>
      <c r="N1550" s="2"/>
    </row>
    <row r="1551" spans="1:14" x14ac:dyDescent="0.25">
      <c r="A1551" s="14">
        <v>168</v>
      </c>
      <c r="B1551" s="2">
        <v>35</v>
      </c>
      <c r="C1551">
        <f t="shared" si="70"/>
        <v>123.5</v>
      </c>
      <c r="D1551">
        <f t="shared" si="71"/>
        <v>25.5</v>
      </c>
      <c r="J1551" s="14"/>
      <c r="K1551" s="2"/>
      <c r="M1551" s="14"/>
      <c r="N1551" s="2"/>
    </row>
    <row r="1552" spans="1:14" x14ac:dyDescent="0.25">
      <c r="A1552" s="14">
        <v>168</v>
      </c>
      <c r="B1552" s="2">
        <v>40</v>
      </c>
      <c r="C1552">
        <f t="shared" si="70"/>
        <v>123.5</v>
      </c>
      <c r="D1552">
        <f t="shared" si="71"/>
        <v>14.5</v>
      </c>
      <c r="J1552" s="14"/>
      <c r="K1552" s="2"/>
      <c r="M1552" s="14"/>
      <c r="N1552" s="2"/>
    </row>
    <row r="1553" spans="1:14" x14ac:dyDescent="0.25">
      <c r="A1553" s="14">
        <v>168</v>
      </c>
      <c r="B1553" s="2">
        <v>35</v>
      </c>
      <c r="C1553">
        <f t="shared" si="70"/>
        <v>123.5</v>
      </c>
      <c r="D1553">
        <f t="shared" si="71"/>
        <v>25.5</v>
      </c>
      <c r="J1553" s="14"/>
      <c r="K1553" s="2"/>
      <c r="M1553" s="14"/>
      <c r="N1553" s="2"/>
    </row>
    <row r="1554" spans="1:14" x14ac:dyDescent="0.25">
      <c r="A1554" s="14">
        <v>168</v>
      </c>
      <c r="B1554" s="2">
        <v>35</v>
      </c>
      <c r="C1554">
        <f t="shared" si="70"/>
        <v>123.5</v>
      </c>
      <c r="D1554">
        <f t="shared" si="71"/>
        <v>25.5</v>
      </c>
      <c r="J1554" s="14"/>
      <c r="K1554" s="2"/>
      <c r="M1554" s="14"/>
      <c r="N1554" s="2"/>
    </row>
    <row r="1555" spans="1:14" x14ac:dyDescent="0.25">
      <c r="A1555" s="14">
        <v>168</v>
      </c>
      <c r="B1555" s="2">
        <v>20</v>
      </c>
      <c r="C1555">
        <f t="shared" si="70"/>
        <v>123.5</v>
      </c>
      <c r="D1555">
        <f t="shared" si="71"/>
        <v>79.5</v>
      </c>
      <c r="J1555" s="14"/>
      <c r="K1555" s="2"/>
      <c r="M1555" s="14"/>
      <c r="N1555" s="2"/>
    </row>
    <row r="1556" spans="1:14" x14ac:dyDescent="0.25">
      <c r="A1556" s="14">
        <v>168</v>
      </c>
      <c r="B1556" s="2">
        <v>15</v>
      </c>
      <c r="C1556">
        <f t="shared" si="70"/>
        <v>123.5</v>
      </c>
      <c r="D1556">
        <f t="shared" si="71"/>
        <v>127.5</v>
      </c>
      <c r="J1556" s="14"/>
      <c r="K1556" s="2"/>
      <c r="M1556" s="14"/>
      <c r="N1556" s="2"/>
    </row>
    <row r="1557" spans="1:14" x14ac:dyDescent="0.25">
      <c r="A1557" s="14">
        <v>168</v>
      </c>
      <c r="B1557" s="2">
        <v>10</v>
      </c>
      <c r="C1557">
        <f t="shared" si="70"/>
        <v>123.5</v>
      </c>
      <c r="D1557">
        <f t="shared" si="71"/>
        <v>239.5</v>
      </c>
      <c r="J1557" s="14"/>
      <c r="K1557" s="2"/>
      <c r="M1557" s="14"/>
      <c r="N1557" s="2"/>
    </row>
    <row r="1558" spans="1:14" x14ac:dyDescent="0.25">
      <c r="A1558" s="14">
        <v>168</v>
      </c>
      <c r="B1558" s="2">
        <v>5</v>
      </c>
      <c r="C1558">
        <f t="shared" si="70"/>
        <v>123.5</v>
      </c>
      <c r="D1558">
        <f t="shared" si="71"/>
        <v>450</v>
      </c>
      <c r="J1558" s="14"/>
      <c r="K1558" s="2"/>
      <c r="M1558" s="14"/>
      <c r="N1558" s="2"/>
    </row>
    <row r="1559" spans="1:14" x14ac:dyDescent="0.25">
      <c r="A1559" s="14">
        <v>168</v>
      </c>
      <c r="B1559" s="2">
        <v>8</v>
      </c>
      <c r="C1559">
        <f t="shared" si="70"/>
        <v>123.5</v>
      </c>
      <c r="D1559">
        <f t="shared" si="71"/>
        <v>300</v>
      </c>
      <c r="J1559" s="14"/>
      <c r="K1559" s="2"/>
      <c r="M1559" s="14"/>
      <c r="N1559" s="2"/>
    </row>
    <row r="1560" spans="1:14" x14ac:dyDescent="0.25">
      <c r="A1560" s="14">
        <v>168</v>
      </c>
      <c r="B1560" s="2">
        <v>6</v>
      </c>
      <c r="C1560">
        <f t="shared" si="70"/>
        <v>123.5</v>
      </c>
      <c r="D1560">
        <f t="shared" si="71"/>
        <v>384.5</v>
      </c>
      <c r="J1560" s="14"/>
      <c r="K1560" s="2"/>
      <c r="M1560" s="14"/>
      <c r="N1560" s="2"/>
    </row>
    <row r="1561" spans="1:14" x14ac:dyDescent="0.25">
      <c r="A1561" s="14">
        <v>168</v>
      </c>
      <c r="B1561" s="2">
        <v>6</v>
      </c>
      <c r="C1561">
        <f t="shared" si="70"/>
        <v>123.5</v>
      </c>
      <c r="D1561">
        <f t="shared" si="71"/>
        <v>384.5</v>
      </c>
      <c r="J1561" s="14"/>
      <c r="K1561" s="2"/>
      <c r="M1561" s="14"/>
      <c r="N1561" s="2"/>
    </row>
    <row r="1562" spans="1:14" x14ac:dyDescent="0.25">
      <c r="A1562" s="14">
        <v>168</v>
      </c>
      <c r="B1562" s="2">
        <v>12</v>
      </c>
      <c r="C1562">
        <f t="shared" si="70"/>
        <v>123.5</v>
      </c>
      <c r="D1562">
        <f t="shared" si="71"/>
        <v>192</v>
      </c>
      <c r="J1562" s="14"/>
      <c r="K1562" s="2"/>
      <c r="M1562" s="14"/>
      <c r="N1562" s="2"/>
    </row>
    <row r="1563" spans="1:14" x14ac:dyDescent="0.25">
      <c r="A1563" s="14">
        <v>168</v>
      </c>
      <c r="B1563" s="2">
        <v>5.5</v>
      </c>
      <c r="C1563">
        <f t="shared" si="70"/>
        <v>123.5</v>
      </c>
      <c r="D1563">
        <f t="shared" si="71"/>
        <v>403</v>
      </c>
      <c r="J1563" s="14"/>
      <c r="K1563" s="2"/>
      <c r="M1563" s="14"/>
      <c r="N1563" s="2"/>
    </row>
    <row r="1564" spans="1:14" x14ac:dyDescent="0.25">
      <c r="A1564" s="14">
        <v>168</v>
      </c>
      <c r="B1564" s="2">
        <v>2</v>
      </c>
      <c r="C1564">
        <f t="shared" si="70"/>
        <v>123.5</v>
      </c>
      <c r="D1564">
        <f t="shared" si="71"/>
        <v>904.5</v>
      </c>
      <c r="J1564" s="14"/>
      <c r="K1564" s="2"/>
      <c r="M1564" s="14"/>
      <c r="N1564" s="2"/>
    </row>
    <row r="1565" spans="1:14" x14ac:dyDescent="0.25">
      <c r="A1565" s="14">
        <v>168</v>
      </c>
      <c r="B1565" s="2">
        <v>2</v>
      </c>
      <c r="C1565">
        <f t="shared" si="70"/>
        <v>123.5</v>
      </c>
      <c r="D1565">
        <f t="shared" si="71"/>
        <v>904.5</v>
      </c>
      <c r="J1565" s="14"/>
      <c r="K1565" s="2"/>
      <c r="M1565" s="14"/>
      <c r="N1565" s="2"/>
    </row>
    <row r="1566" spans="1:14" x14ac:dyDescent="0.25">
      <c r="A1566" s="14">
        <v>168</v>
      </c>
      <c r="B1566" s="2">
        <v>3</v>
      </c>
      <c r="C1566">
        <f t="shared" si="70"/>
        <v>123.5</v>
      </c>
      <c r="D1566">
        <f t="shared" si="71"/>
        <v>671.5</v>
      </c>
      <c r="J1566" s="14"/>
      <c r="K1566" s="2"/>
      <c r="M1566" s="14"/>
      <c r="N1566" s="2"/>
    </row>
    <row r="1567" spans="1:14" x14ac:dyDescent="0.25">
      <c r="A1567" s="14">
        <v>168</v>
      </c>
      <c r="B1567" s="2">
        <v>5</v>
      </c>
      <c r="C1567">
        <f t="shared" si="70"/>
        <v>123.5</v>
      </c>
      <c r="D1567">
        <f t="shared" si="71"/>
        <v>450</v>
      </c>
      <c r="J1567" s="14"/>
      <c r="K1567" s="2"/>
      <c r="M1567" s="14"/>
      <c r="N1567" s="2"/>
    </row>
    <row r="1568" spans="1:14" x14ac:dyDescent="0.25">
      <c r="A1568" s="14">
        <v>168</v>
      </c>
      <c r="B1568" s="2">
        <v>1.5</v>
      </c>
      <c r="C1568">
        <f t="shared" si="70"/>
        <v>123.5</v>
      </c>
      <c r="D1568">
        <f t="shared" si="71"/>
        <v>1076.5</v>
      </c>
      <c r="J1568" s="14"/>
      <c r="K1568" s="2"/>
      <c r="M1568" s="14"/>
      <c r="N1568" s="2"/>
    </row>
    <row r="1569" spans="1:14" x14ac:dyDescent="0.25">
      <c r="A1569" s="14">
        <v>168</v>
      </c>
      <c r="B1569" s="2">
        <v>2.5</v>
      </c>
      <c r="C1569">
        <f t="shared" si="70"/>
        <v>123.5</v>
      </c>
      <c r="D1569">
        <f t="shared" si="71"/>
        <v>772.5</v>
      </c>
      <c r="J1569" s="14"/>
      <c r="K1569" s="2"/>
      <c r="M1569" s="14"/>
      <c r="N1569" s="2"/>
    </row>
    <row r="1570" spans="1:14" x14ac:dyDescent="0.25">
      <c r="A1570" s="14">
        <v>168</v>
      </c>
      <c r="B1570" s="2">
        <v>7.5</v>
      </c>
      <c r="C1570">
        <f t="shared" si="70"/>
        <v>123.5</v>
      </c>
      <c r="D1570">
        <f t="shared" si="71"/>
        <v>327</v>
      </c>
      <c r="J1570" s="14"/>
      <c r="K1570" s="2"/>
      <c r="M1570" s="14"/>
      <c r="N1570" s="2"/>
    </row>
    <row r="1571" spans="1:14" x14ac:dyDescent="0.25">
      <c r="A1571" s="14">
        <v>168</v>
      </c>
      <c r="B1571" s="2">
        <v>2.5</v>
      </c>
      <c r="C1571">
        <f t="shared" si="70"/>
        <v>123.5</v>
      </c>
      <c r="D1571">
        <f t="shared" si="71"/>
        <v>772.5</v>
      </c>
      <c r="J1571" s="14"/>
      <c r="K1571" s="2"/>
      <c r="M1571" s="14"/>
      <c r="N1571" s="2"/>
    </row>
    <row r="1572" spans="1:14" x14ac:dyDescent="0.25">
      <c r="A1572" s="14">
        <v>168</v>
      </c>
      <c r="B1572" s="2">
        <v>2.5</v>
      </c>
      <c r="C1572">
        <f t="shared" si="70"/>
        <v>123.5</v>
      </c>
      <c r="D1572">
        <f t="shared" si="71"/>
        <v>772.5</v>
      </c>
      <c r="J1572" s="14"/>
      <c r="K1572" s="2"/>
      <c r="M1572" s="14"/>
      <c r="N1572" s="2"/>
    </row>
    <row r="1573" spans="1:14" x14ac:dyDescent="0.25">
      <c r="A1573" s="14">
        <v>168</v>
      </c>
      <c r="B1573" s="2">
        <v>12.5</v>
      </c>
      <c r="C1573">
        <f t="shared" si="70"/>
        <v>123.5</v>
      </c>
      <c r="D1573">
        <f t="shared" si="71"/>
        <v>172.5</v>
      </c>
      <c r="J1573" s="14"/>
      <c r="K1573" s="2"/>
      <c r="M1573" s="14"/>
      <c r="N1573" s="2"/>
    </row>
    <row r="1574" spans="1:14" x14ac:dyDescent="0.25">
      <c r="A1574" s="14">
        <v>168</v>
      </c>
      <c r="B1574" s="2">
        <v>7.5</v>
      </c>
      <c r="C1574">
        <f t="shared" si="70"/>
        <v>123.5</v>
      </c>
      <c r="D1574">
        <f t="shared" si="71"/>
        <v>327</v>
      </c>
      <c r="J1574" s="14"/>
      <c r="K1574" s="2"/>
      <c r="M1574" s="14"/>
      <c r="N1574" s="2"/>
    </row>
    <row r="1575" spans="1:14" x14ac:dyDescent="0.25">
      <c r="A1575" s="14">
        <v>168</v>
      </c>
      <c r="B1575" s="2">
        <v>5</v>
      </c>
      <c r="C1575">
        <f t="shared" si="70"/>
        <v>123.5</v>
      </c>
      <c r="D1575">
        <f t="shared" si="71"/>
        <v>450</v>
      </c>
      <c r="J1575" s="14"/>
      <c r="K1575" s="2"/>
      <c r="M1575" s="14"/>
      <c r="N1575" s="2"/>
    </row>
    <row r="1576" spans="1:14" x14ac:dyDescent="0.25">
      <c r="A1576" s="14">
        <v>168</v>
      </c>
      <c r="B1576" s="2">
        <v>7.5</v>
      </c>
      <c r="C1576">
        <f t="shared" si="70"/>
        <v>123.5</v>
      </c>
      <c r="D1576">
        <f t="shared" si="71"/>
        <v>327</v>
      </c>
      <c r="J1576" s="14"/>
      <c r="K1576" s="2"/>
      <c r="M1576" s="14"/>
      <c r="N1576" s="2"/>
    </row>
    <row r="1577" spans="1:14" x14ac:dyDescent="0.25">
      <c r="A1577" s="14">
        <v>168</v>
      </c>
      <c r="B1577" s="2">
        <v>2.5</v>
      </c>
      <c r="C1577">
        <f t="shared" si="70"/>
        <v>123.5</v>
      </c>
      <c r="D1577">
        <f t="shared" si="71"/>
        <v>772.5</v>
      </c>
      <c r="J1577" s="14"/>
      <c r="K1577" s="2"/>
      <c r="M1577" s="14"/>
      <c r="N1577" s="2"/>
    </row>
    <row r="1578" spans="1:14" x14ac:dyDescent="0.25">
      <c r="A1578" s="14">
        <v>168</v>
      </c>
      <c r="B1578" s="2">
        <v>12.5</v>
      </c>
      <c r="C1578">
        <f t="shared" si="70"/>
        <v>123.5</v>
      </c>
      <c r="D1578">
        <f t="shared" si="71"/>
        <v>172.5</v>
      </c>
      <c r="J1578" s="14"/>
      <c r="K1578" s="2"/>
      <c r="M1578" s="14"/>
      <c r="N1578" s="2"/>
    </row>
    <row r="1579" spans="1:14" x14ac:dyDescent="0.25">
      <c r="A1579" s="14">
        <v>168</v>
      </c>
      <c r="B1579" s="2">
        <v>5</v>
      </c>
      <c r="C1579">
        <f t="shared" si="70"/>
        <v>123.5</v>
      </c>
      <c r="D1579">
        <f t="shared" si="71"/>
        <v>450</v>
      </c>
      <c r="J1579" s="14"/>
      <c r="K1579" s="2"/>
      <c r="M1579" s="14"/>
      <c r="N1579" s="2"/>
    </row>
    <row r="1580" spans="1:14" x14ac:dyDescent="0.25">
      <c r="A1580" s="14">
        <v>168</v>
      </c>
      <c r="B1580" s="2">
        <v>12.5</v>
      </c>
      <c r="C1580">
        <f t="shared" si="70"/>
        <v>123.5</v>
      </c>
      <c r="D1580">
        <f t="shared" si="71"/>
        <v>172.5</v>
      </c>
      <c r="J1580" s="14"/>
      <c r="K1580" s="2"/>
      <c r="M1580" s="14"/>
      <c r="N1580" s="2"/>
    </row>
    <row r="1581" spans="1:14" x14ac:dyDescent="0.25">
      <c r="A1581" s="14">
        <v>168</v>
      </c>
      <c r="B1581" s="2">
        <v>20</v>
      </c>
      <c r="C1581">
        <f t="shared" si="70"/>
        <v>123.5</v>
      </c>
      <c r="D1581">
        <f t="shared" si="71"/>
        <v>79.5</v>
      </c>
      <c r="J1581" s="14"/>
      <c r="K1581" s="2"/>
      <c r="M1581" s="14"/>
      <c r="N1581" s="2"/>
    </row>
    <row r="1582" spans="1:14" x14ac:dyDescent="0.25">
      <c r="A1582" s="14">
        <v>168</v>
      </c>
      <c r="B1582" s="2">
        <v>20</v>
      </c>
      <c r="C1582">
        <f t="shared" si="70"/>
        <v>123.5</v>
      </c>
      <c r="D1582">
        <f t="shared" si="71"/>
        <v>79.5</v>
      </c>
      <c r="J1582" s="14"/>
      <c r="K1582" s="2"/>
      <c r="M1582" s="14"/>
      <c r="N1582" s="2"/>
    </row>
    <row r="1583" spans="1:14" x14ac:dyDescent="0.25">
      <c r="A1583" s="14">
        <v>168</v>
      </c>
      <c r="B1583" s="2">
        <v>22.5</v>
      </c>
      <c r="C1583">
        <f t="shared" si="70"/>
        <v>123.5</v>
      </c>
      <c r="D1583">
        <f t="shared" si="71"/>
        <v>56.5</v>
      </c>
      <c r="J1583" s="14"/>
      <c r="K1583" s="2"/>
      <c r="M1583" s="14"/>
      <c r="N1583" s="2"/>
    </row>
    <row r="1584" spans="1:14" x14ac:dyDescent="0.25">
      <c r="A1584" s="14">
        <v>168</v>
      </c>
      <c r="B1584" s="2">
        <v>7.5</v>
      </c>
      <c r="C1584">
        <f t="shared" si="70"/>
        <v>123.5</v>
      </c>
      <c r="D1584">
        <f t="shared" si="71"/>
        <v>327</v>
      </c>
      <c r="J1584" s="14"/>
      <c r="K1584" s="2"/>
      <c r="M1584" s="14"/>
      <c r="N1584" s="2"/>
    </row>
    <row r="1585" spans="1:14" x14ac:dyDescent="0.25">
      <c r="A1585" s="14">
        <v>168</v>
      </c>
      <c r="B1585" s="2">
        <v>10</v>
      </c>
      <c r="C1585">
        <f t="shared" si="70"/>
        <v>123.5</v>
      </c>
      <c r="D1585">
        <f t="shared" si="71"/>
        <v>239.5</v>
      </c>
      <c r="J1585" s="14"/>
      <c r="K1585" s="2"/>
      <c r="M1585" s="14"/>
      <c r="N1585" s="2"/>
    </row>
    <row r="1586" spans="1:14" x14ac:dyDescent="0.25">
      <c r="A1586" s="14">
        <v>168</v>
      </c>
      <c r="B1586" s="2">
        <v>10</v>
      </c>
      <c r="C1586">
        <f t="shared" si="70"/>
        <v>123.5</v>
      </c>
      <c r="D1586">
        <f t="shared" si="71"/>
        <v>239.5</v>
      </c>
      <c r="J1586" s="14"/>
      <c r="K1586" s="2"/>
      <c r="M1586" s="14"/>
      <c r="N1586" s="2"/>
    </row>
    <row r="1587" spans="1:14" x14ac:dyDescent="0.25">
      <c r="A1587" s="14">
        <v>168</v>
      </c>
      <c r="B1587" s="2">
        <v>20</v>
      </c>
      <c r="C1587">
        <f t="shared" si="70"/>
        <v>123.5</v>
      </c>
      <c r="D1587">
        <f t="shared" si="71"/>
        <v>79.5</v>
      </c>
      <c r="J1587" s="14"/>
      <c r="K1587" s="2"/>
      <c r="M1587" s="14"/>
      <c r="N1587" s="2"/>
    </row>
    <row r="1588" spans="1:14" x14ac:dyDescent="0.25">
      <c r="A1588" s="14">
        <v>168</v>
      </c>
      <c r="B1588" s="2">
        <v>7.5</v>
      </c>
      <c r="C1588">
        <f t="shared" si="70"/>
        <v>123.5</v>
      </c>
      <c r="D1588">
        <f t="shared" si="71"/>
        <v>327</v>
      </c>
      <c r="J1588" s="14"/>
      <c r="K1588" s="2"/>
      <c r="M1588" s="14"/>
      <c r="N1588" s="2"/>
    </row>
    <row r="1589" spans="1:14" x14ac:dyDescent="0.25">
      <c r="A1589" s="14">
        <v>168</v>
      </c>
      <c r="B1589" s="2">
        <v>15</v>
      </c>
      <c r="C1589">
        <f t="shared" si="70"/>
        <v>123.5</v>
      </c>
      <c r="D1589">
        <f t="shared" si="71"/>
        <v>127.5</v>
      </c>
      <c r="J1589" s="14"/>
      <c r="K1589" s="2"/>
      <c r="M1589" s="14"/>
      <c r="N1589" s="2"/>
    </row>
    <row r="1590" spans="1:14" x14ac:dyDescent="0.25">
      <c r="A1590" s="14">
        <v>168</v>
      </c>
      <c r="B1590" s="2">
        <v>15</v>
      </c>
      <c r="C1590">
        <f t="shared" si="70"/>
        <v>123.5</v>
      </c>
      <c r="D1590">
        <f t="shared" si="71"/>
        <v>127.5</v>
      </c>
      <c r="J1590" s="14"/>
      <c r="K1590" s="2"/>
      <c r="M1590" s="14"/>
      <c r="N1590" s="2"/>
    </row>
    <row r="1591" spans="1:14" x14ac:dyDescent="0.25">
      <c r="A1591" s="14">
        <v>168</v>
      </c>
      <c r="B1591" s="2">
        <v>7.5</v>
      </c>
      <c r="C1591">
        <f t="shared" si="70"/>
        <v>123.5</v>
      </c>
      <c r="D1591">
        <f t="shared" si="71"/>
        <v>327</v>
      </c>
      <c r="J1591" s="14"/>
      <c r="K1591" s="2"/>
      <c r="M1591" s="14"/>
      <c r="N1591" s="2"/>
    </row>
    <row r="1592" spans="1:14" x14ac:dyDescent="0.25">
      <c r="A1592" s="14">
        <v>168</v>
      </c>
      <c r="B1592" s="2">
        <v>15</v>
      </c>
      <c r="C1592">
        <f t="shared" si="70"/>
        <v>123.5</v>
      </c>
      <c r="D1592">
        <f t="shared" si="71"/>
        <v>127.5</v>
      </c>
      <c r="J1592" s="14"/>
      <c r="K1592" s="2"/>
      <c r="M1592" s="14"/>
      <c r="N1592" s="2"/>
    </row>
    <row r="1593" spans="1:14" x14ac:dyDescent="0.25">
      <c r="A1593" s="14">
        <v>168</v>
      </c>
      <c r="B1593" s="2">
        <v>3</v>
      </c>
      <c r="C1593">
        <f t="shared" si="70"/>
        <v>123.5</v>
      </c>
      <c r="D1593">
        <f t="shared" si="71"/>
        <v>671.5</v>
      </c>
      <c r="J1593" s="14"/>
      <c r="K1593" s="2"/>
      <c r="M1593" s="14"/>
      <c r="N1593" s="2"/>
    </row>
    <row r="1594" spans="1:14" x14ac:dyDescent="0.25">
      <c r="A1594" s="14">
        <v>168</v>
      </c>
      <c r="B1594" s="2">
        <v>10</v>
      </c>
      <c r="C1594">
        <f t="shared" si="70"/>
        <v>123.5</v>
      </c>
      <c r="D1594">
        <f t="shared" si="71"/>
        <v>239.5</v>
      </c>
      <c r="J1594" s="14"/>
      <c r="K1594" s="2"/>
      <c r="M1594" s="14"/>
      <c r="N1594" s="2"/>
    </row>
    <row r="1595" spans="1:14" x14ac:dyDescent="0.25">
      <c r="A1595" s="14">
        <v>168</v>
      </c>
      <c r="B1595" s="2">
        <v>2.5</v>
      </c>
      <c r="C1595">
        <f t="shared" si="70"/>
        <v>123.5</v>
      </c>
      <c r="D1595">
        <f t="shared" si="71"/>
        <v>772.5</v>
      </c>
      <c r="J1595" s="14"/>
      <c r="K1595" s="2"/>
      <c r="M1595" s="14"/>
      <c r="N1595" s="2"/>
    </row>
    <row r="1596" spans="1:14" x14ac:dyDescent="0.25">
      <c r="A1596" s="14">
        <v>168</v>
      </c>
      <c r="B1596" s="2">
        <v>20</v>
      </c>
      <c r="C1596">
        <f t="shared" si="70"/>
        <v>123.5</v>
      </c>
      <c r="D1596">
        <f t="shared" si="71"/>
        <v>79.5</v>
      </c>
      <c r="J1596" s="14"/>
      <c r="K1596" s="2"/>
      <c r="M1596" s="14"/>
      <c r="N1596" s="2"/>
    </row>
    <row r="1597" spans="1:14" x14ac:dyDescent="0.25">
      <c r="A1597" s="14">
        <v>168</v>
      </c>
      <c r="B1597" s="2">
        <v>20</v>
      </c>
      <c r="C1597">
        <f t="shared" si="70"/>
        <v>123.5</v>
      </c>
      <c r="D1597">
        <f t="shared" si="71"/>
        <v>79.5</v>
      </c>
      <c r="J1597" s="14"/>
      <c r="K1597" s="2"/>
      <c r="M1597" s="14"/>
      <c r="N1597" s="2"/>
    </row>
    <row r="1598" spans="1:14" x14ac:dyDescent="0.25">
      <c r="A1598" s="14">
        <v>168</v>
      </c>
      <c r="B1598" s="2">
        <v>20</v>
      </c>
      <c r="C1598">
        <f t="shared" si="70"/>
        <v>123.5</v>
      </c>
      <c r="D1598">
        <f t="shared" si="71"/>
        <v>79.5</v>
      </c>
      <c r="J1598" s="14"/>
      <c r="K1598" s="2"/>
      <c r="M1598" s="14"/>
      <c r="N1598" s="2"/>
    </row>
    <row r="1599" spans="1:14" x14ac:dyDescent="0.25">
      <c r="A1599" s="14">
        <v>168</v>
      </c>
      <c r="B1599" s="2">
        <v>20</v>
      </c>
      <c r="C1599">
        <f t="shared" si="70"/>
        <v>123.5</v>
      </c>
      <c r="D1599">
        <f t="shared" si="71"/>
        <v>79.5</v>
      </c>
      <c r="J1599" s="14"/>
      <c r="K1599" s="2"/>
      <c r="M1599" s="14"/>
      <c r="N1599" s="2"/>
    </row>
    <row r="1600" spans="1:14" x14ac:dyDescent="0.25">
      <c r="A1600" s="14">
        <v>168</v>
      </c>
      <c r="B1600" s="2">
        <v>15</v>
      </c>
      <c r="C1600">
        <f t="shared" si="70"/>
        <v>123.5</v>
      </c>
      <c r="D1600">
        <f t="shared" si="71"/>
        <v>127.5</v>
      </c>
      <c r="J1600" s="14"/>
      <c r="K1600" s="2"/>
      <c r="M1600" s="14"/>
      <c r="N1600" s="2"/>
    </row>
    <row r="1601" spans="1:14" x14ac:dyDescent="0.25">
      <c r="A1601" s="14">
        <v>168</v>
      </c>
      <c r="B1601" s="2">
        <v>12.5</v>
      </c>
      <c r="C1601">
        <f t="shared" si="70"/>
        <v>123.5</v>
      </c>
      <c r="D1601">
        <f t="shared" si="71"/>
        <v>172.5</v>
      </c>
      <c r="J1601" s="14"/>
      <c r="K1601" s="2"/>
      <c r="M1601" s="14"/>
      <c r="N1601" s="2"/>
    </row>
    <row r="1602" spans="1:14" x14ac:dyDescent="0.25">
      <c r="A1602" s="14">
        <v>168</v>
      </c>
      <c r="B1602" s="2">
        <v>8</v>
      </c>
      <c r="C1602">
        <f t="shared" si="70"/>
        <v>123.5</v>
      </c>
      <c r="D1602">
        <f t="shared" si="71"/>
        <v>300</v>
      </c>
      <c r="J1602" s="14"/>
      <c r="K1602" s="2"/>
      <c r="M1602" s="14"/>
      <c r="N1602" s="2"/>
    </row>
    <row r="1603" spans="1:14" x14ac:dyDescent="0.25">
      <c r="A1603" s="14">
        <v>168</v>
      </c>
      <c r="B1603" s="2">
        <v>2</v>
      </c>
      <c r="C1603">
        <f t="shared" ref="C1603:C1665" si="72">_xlfn.RANK.AVG(A1603,$A$2:$A$1665,0)</f>
        <v>123.5</v>
      </c>
      <c r="D1603">
        <f t="shared" ref="D1603:D1665" si="73">_xlfn.RANK.AVG(B1603,$B$2:$B$1665,0)</f>
        <v>904.5</v>
      </c>
      <c r="J1603" s="14"/>
      <c r="K1603" s="2"/>
      <c r="M1603" s="14"/>
      <c r="N1603" s="2"/>
    </row>
    <row r="1604" spans="1:14" x14ac:dyDescent="0.25">
      <c r="A1604" s="14">
        <v>168</v>
      </c>
      <c r="B1604" s="2">
        <v>2.5</v>
      </c>
      <c r="C1604">
        <f t="shared" si="72"/>
        <v>123.5</v>
      </c>
      <c r="D1604">
        <f t="shared" si="73"/>
        <v>772.5</v>
      </c>
      <c r="J1604" s="14"/>
      <c r="K1604" s="2"/>
      <c r="M1604" s="14"/>
      <c r="N1604" s="2"/>
    </row>
    <row r="1605" spans="1:14" x14ac:dyDescent="0.25">
      <c r="A1605" s="14">
        <v>168</v>
      </c>
      <c r="B1605" s="2">
        <v>8</v>
      </c>
      <c r="C1605">
        <f t="shared" si="72"/>
        <v>123.5</v>
      </c>
      <c r="D1605">
        <f t="shared" si="73"/>
        <v>300</v>
      </c>
      <c r="J1605" s="14"/>
      <c r="K1605" s="2"/>
      <c r="M1605" s="14"/>
      <c r="N1605" s="2"/>
    </row>
    <row r="1606" spans="1:14" x14ac:dyDescent="0.25">
      <c r="A1606" s="14">
        <v>168</v>
      </c>
      <c r="B1606" s="2">
        <v>7.5</v>
      </c>
      <c r="C1606">
        <f t="shared" si="72"/>
        <v>123.5</v>
      </c>
      <c r="D1606">
        <f t="shared" si="73"/>
        <v>327</v>
      </c>
      <c r="J1606" s="14"/>
      <c r="K1606" s="2"/>
      <c r="M1606" s="14"/>
      <c r="N1606" s="2"/>
    </row>
    <row r="1607" spans="1:14" x14ac:dyDescent="0.25">
      <c r="A1607" s="14">
        <v>168</v>
      </c>
      <c r="B1607" s="2">
        <v>7.5</v>
      </c>
      <c r="C1607">
        <f t="shared" si="72"/>
        <v>123.5</v>
      </c>
      <c r="D1607">
        <f t="shared" si="73"/>
        <v>327</v>
      </c>
      <c r="J1607" s="14"/>
      <c r="K1607" s="2"/>
      <c r="M1607" s="14"/>
      <c r="N1607" s="2"/>
    </row>
    <row r="1608" spans="1:14" x14ac:dyDescent="0.25">
      <c r="A1608" s="14">
        <v>168</v>
      </c>
      <c r="B1608" s="2">
        <v>5</v>
      </c>
      <c r="C1608">
        <f t="shared" si="72"/>
        <v>123.5</v>
      </c>
      <c r="D1608">
        <f t="shared" si="73"/>
        <v>450</v>
      </c>
      <c r="J1608" s="14"/>
      <c r="K1608" s="2"/>
      <c r="M1608" s="14"/>
      <c r="N1608" s="2"/>
    </row>
    <row r="1609" spans="1:14" x14ac:dyDescent="0.25">
      <c r="A1609" s="14">
        <v>168</v>
      </c>
      <c r="B1609" s="2">
        <v>12.5</v>
      </c>
      <c r="C1609">
        <f t="shared" si="72"/>
        <v>123.5</v>
      </c>
      <c r="D1609">
        <f t="shared" si="73"/>
        <v>172.5</v>
      </c>
      <c r="J1609" s="14"/>
      <c r="K1609" s="2"/>
      <c r="M1609" s="14"/>
      <c r="N1609" s="2"/>
    </row>
    <row r="1610" spans="1:14" x14ac:dyDescent="0.25">
      <c r="A1610" s="14">
        <v>168</v>
      </c>
      <c r="B1610" s="2">
        <v>5</v>
      </c>
      <c r="C1610">
        <f t="shared" si="72"/>
        <v>123.5</v>
      </c>
      <c r="D1610">
        <f t="shared" si="73"/>
        <v>450</v>
      </c>
      <c r="J1610" s="14"/>
      <c r="K1610" s="2"/>
      <c r="M1610" s="14"/>
      <c r="N1610" s="2"/>
    </row>
    <row r="1611" spans="1:14" x14ac:dyDescent="0.25">
      <c r="A1611" s="14">
        <v>168</v>
      </c>
      <c r="B1611" s="2">
        <v>10</v>
      </c>
      <c r="C1611">
        <f t="shared" si="72"/>
        <v>123.5</v>
      </c>
      <c r="D1611">
        <f t="shared" si="73"/>
        <v>239.5</v>
      </c>
      <c r="J1611" s="14"/>
      <c r="K1611" s="2"/>
      <c r="M1611" s="14"/>
      <c r="N1611" s="2"/>
    </row>
    <row r="1612" spans="1:14" x14ac:dyDescent="0.25">
      <c r="A1612" s="14">
        <v>168</v>
      </c>
      <c r="B1612" s="2">
        <v>12.5</v>
      </c>
      <c r="C1612">
        <f t="shared" si="72"/>
        <v>123.5</v>
      </c>
      <c r="D1612">
        <f t="shared" si="73"/>
        <v>172.5</v>
      </c>
      <c r="J1612" s="14"/>
      <c r="K1612" s="2"/>
      <c r="M1612" s="14"/>
      <c r="N1612" s="2"/>
    </row>
    <row r="1613" spans="1:14" x14ac:dyDescent="0.25">
      <c r="A1613" s="14">
        <v>168</v>
      </c>
      <c r="B1613" s="2">
        <v>15</v>
      </c>
      <c r="C1613">
        <f t="shared" si="72"/>
        <v>123.5</v>
      </c>
      <c r="D1613">
        <f t="shared" si="73"/>
        <v>127.5</v>
      </c>
      <c r="J1613" s="14"/>
      <c r="K1613" s="2"/>
      <c r="M1613" s="14"/>
      <c r="N1613" s="2"/>
    </row>
    <row r="1614" spans="1:14" x14ac:dyDescent="0.25">
      <c r="A1614" s="14">
        <v>168</v>
      </c>
      <c r="B1614" s="2">
        <v>5</v>
      </c>
      <c r="C1614">
        <f t="shared" si="72"/>
        <v>123.5</v>
      </c>
      <c r="D1614">
        <f t="shared" si="73"/>
        <v>450</v>
      </c>
      <c r="J1614" s="14"/>
      <c r="K1614" s="2"/>
      <c r="M1614" s="14"/>
      <c r="N1614" s="2"/>
    </row>
    <row r="1615" spans="1:14" x14ac:dyDescent="0.25">
      <c r="A1615" s="14">
        <v>168</v>
      </c>
      <c r="B1615" s="2">
        <v>2.5</v>
      </c>
      <c r="C1615">
        <f t="shared" si="72"/>
        <v>123.5</v>
      </c>
      <c r="D1615">
        <f t="shared" si="73"/>
        <v>772.5</v>
      </c>
      <c r="J1615" s="14"/>
      <c r="K1615" s="2"/>
      <c r="M1615" s="14"/>
      <c r="N1615" s="2"/>
    </row>
    <row r="1616" spans="1:14" x14ac:dyDescent="0.25">
      <c r="A1616" s="14">
        <v>168</v>
      </c>
      <c r="B1616" s="2">
        <v>17.5</v>
      </c>
      <c r="C1616">
        <f t="shared" si="72"/>
        <v>123.5</v>
      </c>
      <c r="D1616">
        <f t="shared" si="73"/>
        <v>99.5</v>
      </c>
      <c r="J1616" s="14"/>
      <c r="K1616" s="2"/>
      <c r="M1616" s="14"/>
      <c r="N1616" s="2"/>
    </row>
    <row r="1617" spans="1:14" x14ac:dyDescent="0.25">
      <c r="A1617" s="14">
        <v>168</v>
      </c>
      <c r="B1617" s="2">
        <v>17.5</v>
      </c>
      <c r="C1617">
        <f t="shared" si="72"/>
        <v>123.5</v>
      </c>
      <c r="D1617">
        <f t="shared" si="73"/>
        <v>99.5</v>
      </c>
      <c r="J1617" s="14"/>
      <c r="K1617" s="2"/>
      <c r="M1617" s="14"/>
      <c r="N1617" s="2"/>
    </row>
    <row r="1618" spans="1:14" x14ac:dyDescent="0.25">
      <c r="A1618" s="14">
        <v>168</v>
      </c>
      <c r="B1618" s="2">
        <v>15</v>
      </c>
      <c r="C1618">
        <f t="shared" si="72"/>
        <v>123.5</v>
      </c>
      <c r="D1618">
        <f t="shared" si="73"/>
        <v>127.5</v>
      </c>
      <c r="J1618" s="14"/>
      <c r="K1618" s="2"/>
      <c r="M1618" s="14"/>
      <c r="N1618" s="2"/>
    </row>
    <row r="1619" spans="1:14" x14ac:dyDescent="0.25">
      <c r="A1619" s="14">
        <v>168</v>
      </c>
      <c r="B1619" s="2">
        <v>10</v>
      </c>
      <c r="C1619">
        <f t="shared" si="72"/>
        <v>123.5</v>
      </c>
      <c r="D1619">
        <f t="shared" si="73"/>
        <v>239.5</v>
      </c>
      <c r="J1619" s="14"/>
      <c r="K1619" s="2"/>
      <c r="M1619" s="14"/>
      <c r="N1619" s="2"/>
    </row>
    <row r="1620" spans="1:14" x14ac:dyDescent="0.25">
      <c r="A1620" s="14">
        <v>168</v>
      </c>
      <c r="B1620" s="2">
        <v>10</v>
      </c>
      <c r="C1620">
        <f t="shared" si="72"/>
        <v>123.5</v>
      </c>
      <c r="D1620">
        <f t="shared" si="73"/>
        <v>239.5</v>
      </c>
      <c r="J1620" s="14"/>
      <c r="K1620" s="2"/>
      <c r="M1620" s="14"/>
      <c r="N1620" s="2"/>
    </row>
    <row r="1621" spans="1:14" x14ac:dyDescent="0.25">
      <c r="A1621" s="14">
        <v>168</v>
      </c>
      <c r="B1621" s="2">
        <v>10</v>
      </c>
      <c r="C1621">
        <f t="shared" si="72"/>
        <v>123.5</v>
      </c>
      <c r="D1621">
        <f t="shared" si="73"/>
        <v>239.5</v>
      </c>
      <c r="J1621" s="14"/>
      <c r="K1621" s="2"/>
      <c r="M1621" s="14"/>
      <c r="N1621" s="2"/>
    </row>
    <row r="1622" spans="1:14" x14ac:dyDescent="0.25">
      <c r="A1622" s="14">
        <v>168</v>
      </c>
      <c r="B1622" s="2">
        <v>10</v>
      </c>
      <c r="C1622">
        <f t="shared" si="72"/>
        <v>123.5</v>
      </c>
      <c r="D1622">
        <f t="shared" si="73"/>
        <v>239.5</v>
      </c>
      <c r="J1622" s="14"/>
      <c r="K1622" s="2"/>
      <c r="M1622" s="14"/>
      <c r="N1622" s="2"/>
    </row>
    <row r="1623" spans="1:14" x14ac:dyDescent="0.25">
      <c r="A1623" s="14">
        <v>168</v>
      </c>
      <c r="B1623" s="2">
        <v>10</v>
      </c>
      <c r="C1623">
        <f t="shared" si="72"/>
        <v>123.5</v>
      </c>
      <c r="D1623">
        <f t="shared" si="73"/>
        <v>239.5</v>
      </c>
      <c r="J1623" s="14"/>
      <c r="K1623" s="2"/>
      <c r="M1623" s="14"/>
      <c r="N1623" s="2"/>
    </row>
    <row r="1624" spans="1:14" x14ac:dyDescent="0.25">
      <c r="A1624" s="14">
        <v>168</v>
      </c>
      <c r="B1624" s="2">
        <v>10</v>
      </c>
      <c r="C1624">
        <f t="shared" si="72"/>
        <v>123.5</v>
      </c>
      <c r="D1624">
        <f t="shared" si="73"/>
        <v>239.5</v>
      </c>
      <c r="J1624" s="14"/>
      <c r="K1624" s="2"/>
      <c r="M1624" s="14"/>
      <c r="N1624" s="2"/>
    </row>
    <row r="1625" spans="1:14" x14ac:dyDescent="0.25">
      <c r="A1625" s="14">
        <v>168</v>
      </c>
      <c r="B1625" s="2">
        <v>10</v>
      </c>
      <c r="C1625">
        <f t="shared" si="72"/>
        <v>123.5</v>
      </c>
      <c r="D1625">
        <f t="shared" si="73"/>
        <v>239.5</v>
      </c>
      <c r="J1625" s="14"/>
      <c r="K1625" s="2"/>
      <c r="M1625" s="14"/>
      <c r="N1625" s="2"/>
    </row>
    <row r="1626" spans="1:14" x14ac:dyDescent="0.25">
      <c r="A1626" s="14">
        <v>168</v>
      </c>
      <c r="B1626" s="2">
        <v>8</v>
      </c>
      <c r="C1626">
        <f t="shared" si="72"/>
        <v>123.5</v>
      </c>
      <c r="D1626">
        <f t="shared" si="73"/>
        <v>300</v>
      </c>
      <c r="J1626" s="14"/>
      <c r="K1626" s="2"/>
      <c r="M1626" s="14"/>
      <c r="N1626" s="2"/>
    </row>
    <row r="1627" spans="1:14" x14ac:dyDescent="0.25">
      <c r="A1627" s="14">
        <v>168</v>
      </c>
      <c r="B1627" s="2">
        <v>2</v>
      </c>
      <c r="C1627">
        <f t="shared" si="72"/>
        <v>123.5</v>
      </c>
      <c r="D1627">
        <f t="shared" si="73"/>
        <v>904.5</v>
      </c>
      <c r="J1627" s="14"/>
      <c r="K1627" s="2"/>
      <c r="M1627" s="14"/>
      <c r="N1627" s="2"/>
    </row>
    <row r="1628" spans="1:14" x14ac:dyDescent="0.25">
      <c r="A1628" s="14">
        <v>168</v>
      </c>
      <c r="B1628" s="2">
        <v>5</v>
      </c>
      <c r="C1628">
        <f t="shared" si="72"/>
        <v>123.5</v>
      </c>
      <c r="D1628">
        <f t="shared" si="73"/>
        <v>450</v>
      </c>
      <c r="J1628" s="14"/>
      <c r="K1628" s="2"/>
      <c r="M1628" s="14"/>
      <c r="N1628" s="2"/>
    </row>
    <row r="1629" spans="1:14" x14ac:dyDescent="0.25">
      <c r="A1629" s="14">
        <v>168</v>
      </c>
      <c r="B1629" s="2">
        <v>12.5</v>
      </c>
      <c r="C1629">
        <f t="shared" si="72"/>
        <v>123.5</v>
      </c>
      <c r="D1629">
        <f t="shared" si="73"/>
        <v>172.5</v>
      </c>
      <c r="J1629" s="14"/>
      <c r="K1629" s="2"/>
      <c r="M1629" s="14"/>
      <c r="N1629" s="2"/>
    </row>
    <row r="1630" spans="1:14" x14ac:dyDescent="0.25">
      <c r="A1630" s="14">
        <v>168</v>
      </c>
      <c r="B1630" s="2">
        <v>7.5</v>
      </c>
      <c r="C1630">
        <f t="shared" si="72"/>
        <v>123.5</v>
      </c>
      <c r="D1630">
        <f t="shared" si="73"/>
        <v>327</v>
      </c>
      <c r="J1630" s="14"/>
      <c r="K1630" s="2"/>
      <c r="M1630" s="14"/>
      <c r="N1630" s="2"/>
    </row>
    <row r="1631" spans="1:14" x14ac:dyDescent="0.25">
      <c r="A1631" s="14">
        <v>168</v>
      </c>
      <c r="B1631" s="2">
        <v>4</v>
      </c>
      <c r="C1631">
        <f t="shared" si="72"/>
        <v>123.5</v>
      </c>
      <c r="D1631">
        <f t="shared" si="73"/>
        <v>544.5</v>
      </c>
      <c r="J1631" s="14"/>
      <c r="K1631" s="2"/>
      <c r="M1631" s="14"/>
      <c r="N1631" s="2"/>
    </row>
    <row r="1632" spans="1:14" x14ac:dyDescent="0.25">
      <c r="A1632" s="14">
        <v>168</v>
      </c>
      <c r="B1632" s="2">
        <v>12</v>
      </c>
      <c r="C1632">
        <f t="shared" si="72"/>
        <v>123.5</v>
      </c>
      <c r="D1632">
        <f t="shared" si="73"/>
        <v>192</v>
      </c>
      <c r="J1632" s="14"/>
      <c r="K1632" s="2"/>
      <c r="M1632" s="14"/>
      <c r="N1632" s="2"/>
    </row>
    <row r="1633" spans="1:14" x14ac:dyDescent="0.25">
      <c r="A1633" s="14">
        <v>168</v>
      </c>
      <c r="B1633" s="2">
        <v>20</v>
      </c>
      <c r="C1633">
        <f t="shared" si="72"/>
        <v>123.5</v>
      </c>
      <c r="D1633">
        <f t="shared" si="73"/>
        <v>79.5</v>
      </c>
      <c r="J1633" s="14"/>
      <c r="K1633" s="2"/>
      <c r="M1633" s="14"/>
      <c r="N1633" s="2"/>
    </row>
    <row r="1634" spans="1:14" x14ac:dyDescent="0.25">
      <c r="A1634" s="14">
        <v>168</v>
      </c>
      <c r="B1634" s="2">
        <v>10</v>
      </c>
      <c r="C1634">
        <f t="shared" si="72"/>
        <v>123.5</v>
      </c>
      <c r="D1634">
        <f t="shared" si="73"/>
        <v>239.5</v>
      </c>
      <c r="J1634" s="14"/>
      <c r="K1634" s="2"/>
      <c r="M1634" s="14"/>
      <c r="N1634" s="2"/>
    </row>
    <row r="1635" spans="1:14" x14ac:dyDescent="0.25">
      <c r="A1635" s="14">
        <v>168</v>
      </c>
      <c r="B1635" s="2">
        <v>10</v>
      </c>
      <c r="C1635">
        <f t="shared" si="72"/>
        <v>123.5</v>
      </c>
      <c r="D1635">
        <f t="shared" si="73"/>
        <v>239.5</v>
      </c>
      <c r="J1635" s="14"/>
      <c r="K1635" s="2"/>
      <c r="M1635" s="14"/>
      <c r="N1635" s="2"/>
    </row>
    <row r="1636" spans="1:14" x14ac:dyDescent="0.25">
      <c r="A1636" s="14">
        <v>168</v>
      </c>
      <c r="B1636" s="2">
        <v>2</v>
      </c>
      <c r="C1636">
        <f t="shared" si="72"/>
        <v>123.5</v>
      </c>
      <c r="D1636">
        <f t="shared" si="73"/>
        <v>904.5</v>
      </c>
      <c r="J1636" s="14"/>
      <c r="K1636" s="2"/>
      <c r="M1636" s="14"/>
      <c r="N1636" s="2"/>
    </row>
    <row r="1637" spans="1:14" x14ac:dyDescent="0.25">
      <c r="A1637" s="14">
        <v>168</v>
      </c>
      <c r="B1637" s="2">
        <v>2</v>
      </c>
      <c r="C1637">
        <f t="shared" si="72"/>
        <v>123.5</v>
      </c>
      <c r="D1637">
        <f t="shared" si="73"/>
        <v>904.5</v>
      </c>
      <c r="J1637" s="14"/>
      <c r="K1637" s="2"/>
      <c r="M1637" s="14"/>
      <c r="N1637" s="2"/>
    </row>
    <row r="1638" spans="1:14" x14ac:dyDescent="0.25">
      <c r="A1638" s="14">
        <v>168</v>
      </c>
      <c r="B1638" s="2">
        <v>6</v>
      </c>
      <c r="C1638">
        <f t="shared" si="72"/>
        <v>123.5</v>
      </c>
      <c r="D1638">
        <f t="shared" si="73"/>
        <v>384.5</v>
      </c>
      <c r="J1638" s="14"/>
      <c r="K1638" s="2"/>
      <c r="M1638" s="14"/>
      <c r="N1638" s="2"/>
    </row>
    <row r="1639" spans="1:14" x14ac:dyDescent="0.25">
      <c r="A1639" s="14">
        <v>168</v>
      </c>
      <c r="B1639" s="2">
        <v>6</v>
      </c>
      <c r="C1639">
        <f t="shared" si="72"/>
        <v>123.5</v>
      </c>
      <c r="D1639">
        <f t="shared" si="73"/>
        <v>384.5</v>
      </c>
      <c r="J1639" s="14"/>
      <c r="K1639" s="2"/>
      <c r="M1639" s="14"/>
      <c r="N1639" s="2"/>
    </row>
    <row r="1640" spans="1:14" x14ac:dyDescent="0.25">
      <c r="A1640" s="14">
        <v>168</v>
      </c>
      <c r="B1640" s="2">
        <v>8</v>
      </c>
      <c r="C1640">
        <f t="shared" si="72"/>
        <v>123.5</v>
      </c>
      <c r="D1640">
        <f t="shared" si="73"/>
        <v>300</v>
      </c>
      <c r="J1640" s="14"/>
      <c r="K1640" s="2"/>
      <c r="M1640" s="14"/>
      <c r="N1640" s="2"/>
    </row>
    <row r="1641" spans="1:14" x14ac:dyDescent="0.25">
      <c r="A1641" s="14">
        <v>168</v>
      </c>
      <c r="B1641" s="2">
        <v>2.5</v>
      </c>
      <c r="C1641">
        <f t="shared" si="72"/>
        <v>123.5</v>
      </c>
      <c r="D1641">
        <f t="shared" si="73"/>
        <v>772.5</v>
      </c>
      <c r="J1641" s="14"/>
      <c r="K1641" s="2"/>
      <c r="M1641" s="14"/>
      <c r="N1641" s="2"/>
    </row>
    <row r="1642" spans="1:14" x14ac:dyDescent="0.25">
      <c r="A1642" s="14">
        <v>168</v>
      </c>
      <c r="B1642" s="2">
        <v>15</v>
      </c>
      <c r="C1642">
        <f t="shared" si="72"/>
        <v>123.5</v>
      </c>
      <c r="D1642">
        <f t="shared" si="73"/>
        <v>127.5</v>
      </c>
      <c r="J1642" s="14"/>
      <c r="K1642" s="2"/>
      <c r="M1642" s="14"/>
      <c r="N1642" s="2"/>
    </row>
    <row r="1643" spans="1:14" x14ac:dyDescent="0.25">
      <c r="A1643" s="14">
        <v>168</v>
      </c>
      <c r="B1643" s="2">
        <v>10</v>
      </c>
      <c r="C1643">
        <f t="shared" si="72"/>
        <v>123.5</v>
      </c>
      <c r="D1643">
        <f t="shared" si="73"/>
        <v>239.5</v>
      </c>
      <c r="J1643" s="14"/>
      <c r="K1643" s="2"/>
      <c r="M1643" s="14"/>
      <c r="N1643" s="2"/>
    </row>
    <row r="1644" spans="1:14" x14ac:dyDescent="0.25">
      <c r="A1644" s="14">
        <v>168</v>
      </c>
      <c r="B1644" s="2">
        <v>8</v>
      </c>
      <c r="C1644">
        <f t="shared" si="72"/>
        <v>123.5</v>
      </c>
      <c r="D1644">
        <f t="shared" si="73"/>
        <v>300</v>
      </c>
      <c r="J1644" s="14"/>
      <c r="K1644" s="2"/>
      <c r="M1644" s="14"/>
      <c r="N1644" s="2"/>
    </row>
    <row r="1645" spans="1:14" x14ac:dyDescent="0.25">
      <c r="A1645" s="14">
        <v>168</v>
      </c>
      <c r="B1645" s="2">
        <v>7</v>
      </c>
      <c r="C1645">
        <f t="shared" si="72"/>
        <v>123.5</v>
      </c>
      <c r="D1645">
        <f t="shared" si="73"/>
        <v>354.5</v>
      </c>
      <c r="J1645" s="14"/>
      <c r="K1645" s="2"/>
      <c r="M1645" s="14"/>
      <c r="N1645" s="2"/>
    </row>
    <row r="1646" spans="1:14" x14ac:dyDescent="0.25">
      <c r="A1646" s="14">
        <v>168</v>
      </c>
      <c r="B1646" s="2">
        <v>5</v>
      </c>
      <c r="C1646">
        <f t="shared" si="72"/>
        <v>123.5</v>
      </c>
      <c r="D1646">
        <f t="shared" si="73"/>
        <v>450</v>
      </c>
      <c r="J1646" s="14"/>
      <c r="K1646" s="2"/>
      <c r="M1646" s="14"/>
      <c r="N1646" s="2"/>
    </row>
    <row r="1647" spans="1:14" x14ac:dyDescent="0.25">
      <c r="A1647" s="14">
        <v>168</v>
      </c>
      <c r="B1647" s="2">
        <v>12.5</v>
      </c>
      <c r="C1647">
        <f t="shared" si="72"/>
        <v>123.5</v>
      </c>
      <c r="D1647">
        <f t="shared" si="73"/>
        <v>172.5</v>
      </c>
      <c r="J1647" s="14"/>
      <c r="K1647" s="2"/>
      <c r="M1647" s="14"/>
      <c r="N1647" s="2"/>
    </row>
    <row r="1648" spans="1:14" x14ac:dyDescent="0.25">
      <c r="A1648" s="14">
        <v>168</v>
      </c>
      <c r="B1648" s="2">
        <v>11</v>
      </c>
      <c r="C1648">
        <f t="shared" si="72"/>
        <v>123.5</v>
      </c>
      <c r="D1648">
        <f t="shared" si="73"/>
        <v>203</v>
      </c>
      <c r="J1648" s="14"/>
      <c r="K1648" s="2"/>
      <c r="M1648" s="14"/>
      <c r="N1648" s="2"/>
    </row>
    <row r="1649" spans="1:14" x14ac:dyDescent="0.25">
      <c r="A1649" s="14">
        <v>168</v>
      </c>
      <c r="B1649" s="2">
        <v>8</v>
      </c>
      <c r="C1649">
        <f t="shared" si="72"/>
        <v>123.5</v>
      </c>
      <c r="D1649">
        <f t="shared" si="73"/>
        <v>300</v>
      </c>
      <c r="J1649" s="14"/>
      <c r="K1649" s="2"/>
      <c r="M1649" s="14"/>
      <c r="N1649" s="2"/>
    </row>
    <row r="1650" spans="1:14" x14ac:dyDescent="0.25">
      <c r="A1650" s="14">
        <v>168</v>
      </c>
      <c r="B1650" s="2">
        <v>10</v>
      </c>
      <c r="C1650">
        <f t="shared" si="72"/>
        <v>123.5</v>
      </c>
      <c r="D1650">
        <f t="shared" si="73"/>
        <v>239.5</v>
      </c>
      <c r="J1650" s="14"/>
      <c r="K1650" s="2"/>
      <c r="M1650" s="14"/>
      <c r="N1650" s="2"/>
    </row>
    <row r="1651" spans="1:14" x14ac:dyDescent="0.25">
      <c r="A1651" s="14">
        <v>168</v>
      </c>
      <c r="B1651" s="2">
        <v>12.5</v>
      </c>
      <c r="C1651">
        <f t="shared" si="72"/>
        <v>123.5</v>
      </c>
      <c r="D1651">
        <f t="shared" si="73"/>
        <v>172.5</v>
      </c>
      <c r="J1651" s="14"/>
      <c r="K1651" s="2"/>
      <c r="M1651" s="14"/>
      <c r="N1651" s="2"/>
    </row>
    <row r="1652" spans="1:14" x14ac:dyDescent="0.25">
      <c r="A1652" s="14">
        <v>540</v>
      </c>
      <c r="B1652" s="2">
        <v>0.5</v>
      </c>
      <c r="C1652">
        <f t="shared" si="72"/>
        <v>7.5</v>
      </c>
      <c r="D1652">
        <f t="shared" si="73"/>
        <v>1494</v>
      </c>
      <c r="J1652" s="14"/>
      <c r="K1652" s="2"/>
      <c r="M1652" s="14"/>
      <c r="N1652" s="2"/>
    </row>
    <row r="1653" spans="1:14" x14ac:dyDescent="0.25">
      <c r="A1653" s="14">
        <v>540</v>
      </c>
      <c r="B1653" s="2">
        <v>3.1</v>
      </c>
      <c r="C1653">
        <f t="shared" si="72"/>
        <v>7.5</v>
      </c>
      <c r="D1653">
        <f t="shared" si="73"/>
        <v>608</v>
      </c>
      <c r="J1653" s="14"/>
      <c r="K1653" s="2"/>
      <c r="M1653" s="14"/>
      <c r="N1653" s="2"/>
    </row>
    <row r="1654" spans="1:14" x14ac:dyDescent="0.25">
      <c r="A1654" s="14">
        <v>540</v>
      </c>
      <c r="B1654" s="2">
        <v>7</v>
      </c>
      <c r="C1654">
        <f t="shared" si="72"/>
        <v>7.5</v>
      </c>
      <c r="D1654">
        <f t="shared" si="73"/>
        <v>354.5</v>
      </c>
      <c r="J1654" s="14"/>
      <c r="K1654" s="2"/>
      <c r="M1654" s="14"/>
      <c r="N1654" s="2"/>
    </row>
    <row r="1655" spans="1:14" x14ac:dyDescent="0.25">
      <c r="A1655" s="14">
        <v>540</v>
      </c>
      <c r="B1655" s="2">
        <v>1</v>
      </c>
      <c r="C1655">
        <f t="shared" si="72"/>
        <v>7.5</v>
      </c>
      <c r="D1655">
        <f t="shared" si="73"/>
        <v>1261.5</v>
      </c>
      <c r="J1655" s="14"/>
      <c r="K1655" s="2"/>
      <c r="M1655" s="14"/>
      <c r="N1655" s="2"/>
    </row>
    <row r="1656" spans="1:14" x14ac:dyDescent="0.25">
      <c r="A1656" s="14">
        <v>540</v>
      </c>
      <c r="B1656" s="2">
        <v>4.5</v>
      </c>
      <c r="C1656">
        <f t="shared" si="72"/>
        <v>7.5</v>
      </c>
      <c r="D1656">
        <f t="shared" si="73"/>
        <v>499.5</v>
      </c>
      <c r="J1656" s="14"/>
      <c r="K1656" s="2"/>
      <c r="M1656" s="14"/>
      <c r="N1656" s="2"/>
    </row>
    <row r="1657" spans="1:14" x14ac:dyDescent="0.25">
      <c r="A1657" s="14">
        <v>540</v>
      </c>
      <c r="B1657" s="2">
        <v>4.4000000000000004</v>
      </c>
      <c r="C1657">
        <f t="shared" si="72"/>
        <v>7.5</v>
      </c>
      <c r="D1657">
        <f t="shared" si="73"/>
        <v>506</v>
      </c>
      <c r="J1657" s="14"/>
      <c r="K1657" s="2"/>
      <c r="M1657" s="14"/>
      <c r="N1657" s="2"/>
    </row>
    <row r="1658" spans="1:14" x14ac:dyDescent="0.25">
      <c r="A1658" s="14">
        <v>540</v>
      </c>
      <c r="B1658" s="2">
        <v>1.2</v>
      </c>
      <c r="C1658">
        <f t="shared" si="72"/>
        <v>7.5</v>
      </c>
      <c r="D1658">
        <f t="shared" si="73"/>
        <v>1161</v>
      </c>
      <c r="J1658" s="14"/>
      <c r="K1658" s="2"/>
      <c r="M1658" s="14"/>
      <c r="N1658" s="2"/>
    </row>
    <row r="1659" spans="1:14" x14ac:dyDescent="0.25">
      <c r="A1659" s="14">
        <v>540</v>
      </c>
      <c r="B1659" s="2">
        <v>4.0999999999999996</v>
      </c>
      <c r="C1659">
        <f t="shared" si="72"/>
        <v>7.5</v>
      </c>
      <c r="D1659">
        <f t="shared" si="73"/>
        <v>508</v>
      </c>
      <c r="J1659" s="14"/>
      <c r="K1659" s="2"/>
      <c r="M1659" s="14"/>
      <c r="N1659" s="2"/>
    </row>
    <row r="1660" spans="1:14" x14ac:dyDescent="0.25">
      <c r="A1660" s="14">
        <v>540</v>
      </c>
      <c r="B1660" s="2">
        <v>1.1000000000000001</v>
      </c>
      <c r="C1660">
        <f t="shared" si="72"/>
        <v>7.5</v>
      </c>
      <c r="D1660">
        <f t="shared" si="73"/>
        <v>1176</v>
      </c>
      <c r="J1660" s="14"/>
      <c r="K1660" s="2"/>
      <c r="M1660" s="14"/>
      <c r="N1660" s="2"/>
    </row>
    <row r="1661" spans="1:14" x14ac:dyDescent="0.25">
      <c r="A1661" s="14">
        <v>540</v>
      </c>
      <c r="B1661" s="2">
        <v>0.9</v>
      </c>
      <c r="C1661">
        <f t="shared" si="72"/>
        <v>7.5</v>
      </c>
      <c r="D1661">
        <f t="shared" si="73"/>
        <v>1346</v>
      </c>
      <c r="J1661" s="14"/>
      <c r="K1661" s="2"/>
      <c r="M1661" s="14"/>
      <c r="N1661" s="2"/>
    </row>
    <row r="1662" spans="1:14" x14ac:dyDescent="0.25">
      <c r="A1662" s="14">
        <v>540</v>
      </c>
      <c r="B1662" s="2">
        <v>2.9</v>
      </c>
      <c r="C1662">
        <f t="shared" si="72"/>
        <v>7.5</v>
      </c>
      <c r="D1662">
        <f t="shared" si="73"/>
        <v>735</v>
      </c>
      <c r="J1662" s="14"/>
      <c r="K1662" s="2"/>
      <c r="M1662" s="14"/>
      <c r="N1662" s="2"/>
    </row>
    <row r="1663" spans="1:14" x14ac:dyDescent="0.25">
      <c r="A1663" s="14">
        <v>540</v>
      </c>
      <c r="B1663" s="2">
        <v>7.4</v>
      </c>
      <c r="C1663">
        <f t="shared" si="72"/>
        <v>7.5</v>
      </c>
      <c r="D1663">
        <f t="shared" si="73"/>
        <v>340</v>
      </c>
      <c r="J1663" s="14"/>
      <c r="K1663" s="2"/>
      <c r="M1663" s="14"/>
      <c r="N1663" s="2"/>
    </row>
    <row r="1664" spans="1:14" x14ac:dyDescent="0.25">
      <c r="A1664" s="14">
        <v>540</v>
      </c>
      <c r="B1664" s="2">
        <v>0.7</v>
      </c>
      <c r="C1664">
        <f t="shared" si="72"/>
        <v>7.5</v>
      </c>
      <c r="D1664">
        <f t="shared" si="73"/>
        <v>1419.5</v>
      </c>
      <c r="J1664" s="14"/>
      <c r="K1664" s="2"/>
      <c r="M1664" s="14"/>
      <c r="N1664" s="2"/>
    </row>
    <row r="1665" spans="1:14" x14ac:dyDescent="0.25">
      <c r="A1665" s="14">
        <v>540</v>
      </c>
      <c r="B1665" s="2">
        <v>5.5</v>
      </c>
      <c r="C1665">
        <f t="shared" si="72"/>
        <v>7.5</v>
      </c>
      <c r="D1665">
        <f t="shared" si="73"/>
        <v>403</v>
      </c>
      <c r="J1665" s="14"/>
      <c r="K1665" s="2"/>
      <c r="M1665" s="14"/>
      <c r="N1665" s="2"/>
    </row>
    <row r="1666" spans="1:14" x14ac:dyDescent="0.25">
      <c r="B1666" t="s">
        <v>225</v>
      </c>
      <c r="C1666">
        <f>CORREL(C2:C1665,D2:D1665)</f>
        <v>0.2589222486720742</v>
      </c>
    </row>
    <row r="1667" spans="1:14" x14ac:dyDescent="0.25">
      <c r="B1667" t="s">
        <v>226</v>
      </c>
      <c r="C1667">
        <f>CORREL(A2:A1665,B2:B1665)</f>
        <v>0.23999366840652428</v>
      </c>
    </row>
    <row r="1668" spans="1:14" x14ac:dyDescent="0.25">
      <c r="C1668">
        <f>(0.239*SQRT(1664-2))/(SQRT(1-0.239*2))</f>
        <v>13.48584485652467</v>
      </c>
    </row>
    <row r="1669" spans="1:14" x14ac:dyDescent="0.25">
      <c r="B1669">
        <f>_xlfn.T.DIST.2T(C1668,1662)</f>
        <v>2.0657662439801185E-39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8"/>
  <sheetViews>
    <sheetView workbookViewId="0">
      <selection activeCell="M3" sqref="M3:N180"/>
    </sheetView>
  </sheetViews>
  <sheetFormatPr defaultRowHeight="13.2" x14ac:dyDescent="0.25"/>
  <cols>
    <col min="2" max="2" width="12.109375" customWidth="1"/>
    <col min="4" max="4" width="19.109375" customWidth="1"/>
    <col min="8" max="8" width="12.44140625" customWidth="1"/>
    <col min="10" max="10" width="21.6640625" customWidth="1"/>
    <col min="14" max="14" width="11.44140625" customWidth="1"/>
    <col min="16" max="16" width="21.6640625" customWidth="1"/>
  </cols>
  <sheetData>
    <row r="1" spans="1:17" x14ac:dyDescent="0.25">
      <c r="A1" t="s">
        <v>0</v>
      </c>
      <c r="G1" t="s">
        <v>1</v>
      </c>
      <c r="M1" t="s">
        <v>2</v>
      </c>
    </row>
    <row r="2" spans="1:17" x14ac:dyDescent="0.25">
      <c r="A2" t="s">
        <v>175</v>
      </c>
      <c r="B2" t="s">
        <v>176</v>
      </c>
      <c r="G2" t="s">
        <v>175</v>
      </c>
      <c r="H2" t="s">
        <v>176</v>
      </c>
      <c r="M2" t="s">
        <v>175</v>
      </c>
      <c r="N2" t="s">
        <v>176</v>
      </c>
    </row>
    <row r="3" spans="1:17" x14ac:dyDescent="0.25">
      <c r="A3" s="2">
        <v>0.5</v>
      </c>
      <c r="B3" s="2">
        <v>3</v>
      </c>
      <c r="D3" t="s">
        <v>0</v>
      </c>
      <c r="G3" s="2">
        <v>1</v>
      </c>
      <c r="H3" s="2">
        <v>0.25</v>
      </c>
      <c r="J3" t="s">
        <v>1</v>
      </c>
      <c r="M3" s="2">
        <v>10</v>
      </c>
      <c r="N3" s="2">
        <v>25</v>
      </c>
      <c r="P3" t="s">
        <v>2</v>
      </c>
    </row>
    <row r="4" spans="1:17" x14ac:dyDescent="0.25">
      <c r="A4" s="2">
        <v>0.5</v>
      </c>
      <c r="B4" s="2">
        <v>0.5</v>
      </c>
      <c r="D4" t="s">
        <v>177</v>
      </c>
      <c r="E4">
        <f>AVERAGE(A:A)</f>
        <v>47.035714285714285</v>
      </c>
      <c r="G4" s="2">
        <v>2</v>
      </c>
      <c r="H4" s="2">
        <v>0.75</v>
      </c>
      <c r="J4" t="s">
        <v>177</v>
      </c>
      <c r="K4">
        <f>AVERAGE(G:G)</f>
        <v>153.0651832460733</v>
      </c>
      <c r="M4" s="2">
        <v>10</v>
      </c>
      <c r="N4" s="2">
        <v>35</v>
      </c>
      <c r="P4" t="s">
        <v>177</v>
      </c>
      <c r="Q4">
        <f>AVERAGE(M:M)</f>
        <v>232.83146067415731</v>
      </c>
    </row>
    <row r="5" spans="1:17" x14ac:dyDescent="0.25">
      <c r="A5" s="2">
        <v>0.5</v>
      </c>
      <c r="B5" s="2">
        <v>0.75</v>
      </c>
      <c r="D5" t="s">
        <v>178</v>
      </c>
      <c r="E5">
        <f>AVERAGE(B:B)</f>
        <v>2.1291208791208791</v>
      </c>
      <c r="G5" s="2">
        <v>2</v>
      </c>
      <c r="H5" s="2">
        <v>0.25</v>
      </c>
      <c r="J5" t="s">
        <v>178</v>
      </c>
      <c r="K5">
        <f>AVERAGE(H:H)</f>
        <v>5.4774869109947648</v>
      </c>
      <c r="M5" s="2">
        <v>10</v>
      </c>
      <c r="N5" s="2">
        <v>40</v>
      </c>
      <c r="P5" t="s">
        <v>178</v>
      </c>
      <c r="Q5">
        <f>AVERAGE(N:N)</f>
        <v>12.851123595505618</v>
      </c>
    </row>
    <row r="6" spans="1:17" x14ac:dyDescent="0.25">
      <c r="A6" s="2">
        <v>1</v>
      </c>
      <c r="B6" s="2">
        <v>1.5</v>
      </c>
      <c r="D6" t="s">
        <v>179</v>
      </c>
      <c r="E6">
        <f>MEDIAN(A:A)</f>
        <v>14</v>
      </c>
      <c r="G6" s="2">
        <v>2.5</v>
      </c>
      <c r="H6" s="2">
        <v>0.25</v>
      </c>
      <c r="J6" t="s">
        <v>179</v>
      </c>
      <c r="K6">
        <f>MEDIAN(G:G)</f>
        <v>60</v>
      </c>
      <c r="M6" s="2">
        <v>10</v>
      </c>
      <c r="N6" s="2">
        <v>35</v>
      </c>
      <c r="P6" t="s">
        <v>179</v>
      </c>
      <c r="Q6">
        <f>MEDIAN(M:M)</f>
        <v>120</v>
      </c>
    </row>
    <row r="7" spans="1:17" x14ac:dyDescent="0.25">
      <c r="A7" s="2">
        <v>1</v>
      </c>
      <c r="B7" s="2">
        <v>0.75</v>
      </c>
      <c r="D7" t="s">
        <v>180</v>
      </c>
      <c r="E7">
        <f>MEDIAN(B:B)</f>
        <v>2</v>
      </c>
      <c r="G7" s="2">
        <v>2.5</v>
      </c>
      <c r="H7" s="2">
        <v>0.1</v>
      </c>
      <c r="J7" t="s">
        <v>180</v>
      </c>
      <c r="K7">
        <f>MEDIAN(H:H)</f>
        <v>3</v>
      </c>
      <c r="M7" s="2">
        <v>20</v>
      </c>
      <c r="N7" s="2">
        <v>10</v>
      </c>
      <c r="P7" t="s">
        <v>180</v>
      </c>
      <c r="Q7">
        <f>MEDIAN(N:N)</f>
        <v>10</v>
      </c>
    </row>
    <row r="8" spans="1:17" x14ac:dyDescent="0.25">
      <c r="A8" s="2">
        <v>1.5</v>
      </c>
      <c r="B8" s="2">
        <v>1</v>
      </c>
      <c r="G8" s="2">
        <v>3</v>
      </c>
      <c r="H8" s="2">
        <v>0.35</v>
      </c>
      <c r="M8" s="2">
        <v>25</v>
      </c>
      <c r="N8" s="2">
        <v>1</v>
      </c>
    </row>
    <row r="9" spans="1:17" x14ac:dyDescent="0.25">
      <c r="A9" s="2">
        <v>2</v>
      </c>
      <c r="B9" s="2">
        <v>2</v>
      </c>
      <c r="G9" s="2">
        <v>3</v>
      </c>
      <c r="H9" s="2">
        <v>0.25</v>
      </c>
      <c r="M9" s="2">
        <v>25</v>
      </c>
      <c r="N9" s="2">
        <v>8</v>
      </c>
    </row>
    <row r="10" spans="1:17" x14ac:dyDescent="0.25">
      <c r="A10" s="2">
        <v>2</v>
      </c>
      <c r="B10" s="2">
        <v>1.5</v>
      </c>
      <c r="G10" s="2">
        <v>3.5</v>
      </c>
      <c r="H10" s="2">
        <v>0.15</v>
      </c>
      <c r="M10" s="2">
        <v>30</v>
      </c>
      <c r="N10" s="2">
        <v>5</v>
      </c>
    </row>
    <row r="11" spans="1:17" x14ac:dyDescent="0.25">
      <c r="A11" s="2">
        <v>2</v>
      </c>
      <c r="B11" s="2">
        <v>1.5</v>
      </c>
      <c r="G11" s="2">
        <v>3.6</v>
      </c>
      <c r="H11" s="2">
        <v>0.1</v>
      </c>
      <c r="M11" s="2">
        <v>35</v>
      </c>
      <c r="N11" s="2">
        <v>25</v>
      </c>
    </row>
    <row r="12" spans="1:17" x14ac:dyDescent="0.25">
      <c r="A12" s="2">
        <v>2</v>
      </c>
      <c r="B12" s="2">
        <v>1.5</v>
      </c>
      <c r="G12" s="2">
        <v>3.8</v>
      </c>
      <c r="H12" s="2">
        <v>0.1</v>
      </c>
      <c r="M12" s="2">
        <v>40</v>
      </c>
      <c r="N12" s="2">
        <v>12.5</v>
      </c>
    </row>
    <row r="13" spans="1:17" x14ac:dyDescent="0.25">
      <c r="A13" s="2">
        <v>2</v>
      </c>
      <c r="B13" s="2">
        <v>1</v>
      </c>
      <c r="G13" s="2">
        <v>4</v>
      </c>
      <c r="H13" s="2">
        <v>0.45</v>
      </c>
      <c r="M13" s="2">
        <v>40</v>
      </c>
      <c r="N13" s="2">
        <v>10</v>
      </c>
    </row>
    <row r="14" spans="1:17" x14ac:dyDescent="0.25">
      <c r="A14" s="2">
        <v>2</v>
      </c>
      <c r="B14" s="2">
        <v>1</v>
      </c>
      <c r="G14" s="2">
        <v>4</v>
      </c>
      <c r="H14" s="2">
        <v>0.25</v>
      </c>
      <c r="M14" s="2">
        <v>40</v>
      </c>
      <c r="N14" s="2">
        <v>40</v>
      </c>
    </row>
    <row r="15" spans="1:17" x14ac:dyDescent="0.25">
      <c r="A15" s="2">
        <v>2</v>
      </c>
      <c r="B15" s="2">
        <v>1.1000000000000001</v>
      </c>
      <c r="G15" s="2">
        <v>4</v>
      </c>
      <c r="H15" s="2">
        <v>0.1</v>
      </c>
      <c r="M15" s="2">
        <v>40</v>
      </c>
      <c r="N15" s="2">
        <v>20</v>
      </c>
    </row>
    <row r="16" spans="1:17" x14ac:dyDescent="0.25">
      <c r="A16" s="2">
        <v>2.5</v>
      </c>
      <c r="B16" s="2">
        <v>1.1000000000000001</v>
      </c>
      <c r="G16" s="2">
        <v>4.5</v>
      </c>
      <c r="H16" s="2">
        <v>0.4</v>
      </c>
      <c r="M16" s="2">
        <v>40</v>
      </c>
      <c r="N16" s="2">
        <v>10</v>
      </c>
    </row>
    <row r="17" spans="1:14" x14ac:dyDescent="0.25">
      <c r="A17" s="2">
        <v>3</v>
      </c>
      <c r="B17" s="2">
        <v>2</v>
      </c>
      <c r="G17" s="2">
        <v>5</v>
      </c>
      <c r="H17" s="2">
        <v>10.5</v>
      </c>
      <c r="M17" s="2">
        <v>45</v>
      </c>
      <c r="N17" s="2">
        <v>8</v>
      </c>
    </row>
    <row r="18" spans="1:14" x14ac:dyDescent="0.25">
      <c r="A18" s="2">
        <v>3</v>
      </c>
      <c r="B18" s="2">
        <v>1.1000000000000001</v>
      </c>
      <c r="G18" s="2">
        <v>5</v>
      </c>
      <c r="H18" s="2">
        <v>1</v>
      </c>
      <c r="M18" s="2">
        <v>45</v>
      </c>
      <c r="N18" s="2">
        <v>12.5</v>
      </c>
    </row>
    <row r="19" spans="1:14" x14ac:dyDescent="0.25">
      <c r="A19" s="2">
        <v>3.5</v>
      </c>
      <c r="B19" s="2">
        <v>1.1000000000000001</v>
      </c>
      <c r="G19" s="2">
        <v>5</v>
      </c>
      <c r="H19" s="2">
        <v>1.25</v>
      </c>
      <c r="M19" s="2">
        <v>49</v>
      </c>
      <c r="N19" s="2">
        <v>12.5</v>
      </c>
    </row>
    <row r="20" spans="1:14" x14ac:dyDescent="0.25">
      <c r="A20" s="2">
        <v>4</v>
      </c>
      <c r="B20" s="2">
        <v>2</v>
      </c>
      <c r="G20" s="2">
        <v>5</v>
      </c>
      <c r="H20" s="2">
        <v>0.25</v>
      </c>
      <c r="M20" s="2">
        <v>50</v>
      </c>
      <c r="N20" s="2">
        <v>12.5</v>
      </c>
    </row>
    <row r="21" spans="1:14" x14ac:dyDescent="0.25">
      <c r="A21" s="2">
        <v>4</v>
      </c>
      <c r="B21" s="2">
        <v>2</v>
      </c>
      <c r="G21" s="2">
        <v>5</v>
      </c>
      <c r="H21" s="2">
        <v>0.25</v>
      </c>
      <c r="M21" s="2">
        <v>50</v>
      </c>
      <c r="N21" s="2">
        <v>7.5</v>
      </c>
    </row>
    <row r="22" spans="1:14" x14ac:dyDescent="0.25">
      <c r="A22" s="2">
        <v>4</v>
      </c>
      <c r="B22" s="2">
        <v>2</v>
      </c>
      <c r="G22" s="2">
        <v>5</v>
      </c>
      <c r="H22" s="2">
        <v>2</v>
      </c>
      <c r="M22" s="2">
        <v>50</v>
      </c>
      <c r="N22" s="2">
        <v>15</v>
      </c>
    </row>
    <row r="23" spans="1:14" x14ac:dyDescent="0.25">
      <c r="A23" s="2">
        <v>4</v>
      </c>
      <c r="B23" s="2">
        <v>2</v>
      </c>
      <c r="G23" s="2">
        <v>5</v>
      </c>
      <c r="H23" s="2">
        <v>2</v>
      </c>
      <c r="M23" s="2">
        <v>50</v>
      </c>
      <c r="N23" s="2">
        <v>30</v>
      </c>
    </row>
    <row r="24" spans="1:14" x14ac:dyDescent="0.25">
      <c r="A24" s="2">
        <v>4</v>
      </c>
      <c r="B24" s="2">
        <v>2</v>
      </c>
      <c r="G24" s="2">
        <v>5</v>
      </c>
      <c r="H24" s="2">
        <v>2</v>
      </c>
      <c r="M24" s="2">
        <v>50</v>
      </c>
      <c r="N24" s="2">
        <v>2</v>
      </c>
    </row>
    <row r="25" spans="1:14" x14ac:dyDescent="0.25">
      <c r="A25" s="2">
        <v>4</v>
      </c>
      <c r="B25" s="2">
        <v>1.3</v>
      </c>
      <c r="G25" s="2">
        <v>5</v>
      </c>
      <c r="H25" s="2">
        <v>1.5</v>
      </c>
      <c r="M25" s="2">
        <v>50</v>
      </c>
      <c r="N25" s="2">
        <v>10</v>
      </c>
    </row>
    <row r="26" spans="1:14" x14ac:dyDescent="0.25">
      <c r="A26" s="2">
        <v>4</v>
      </c>
      <c r="B26" s="2">
        <v>1.4</v>
      </c>
      <c r="G26" s="2">
        <v>5</v>
      </c>
      <c r="H26" s="2">
        <v>3.5</v>
      </c>
      <c r="M26" s="2">
        <v>55</v>
      </c>
      <c r="N26" s="2">
        <v>5</v>
      </c>
    </row>
    <row r="27" spans="1:14" x14ac:dyDescent="0.25">
      <c r="A27" s="2">
        <v>4</v>
      </c>
      <c r="B27" s="2">
        <v>0.4</v>
      </c>
      <c r="G27" s="2">
        <v>5</v>
      </c>
      <c r="H27" s="2">
        <v>2</v>
      </c>
      <c r="M27" s="2">
        <v>55</v>
      </c>
      <c r="N27" s="2">
        <v>5</v>
      </c>
    </row>
    <row r="28" spans="1:14" x14ac:dyDescent="0.25">
      <c r="A28" s="2">
        <v>5</v>
      </c>
      <c r="B28" s="2">
        <v>1</v>
      </c>
      <c r="G28" s="2">
        <v>5</v>
      </c>
      <c r="H28" s="2">
        <v>1.8</v>
      </c>
      <c r="M28" s="2">
        <v>60</v>
      </c>
      <c r="N28" s="2">
        <v>7</v>
      </c>
    </row>
    <row r="29" spans="1:14" x14ac:dyDescent="0.25">
      <c r="A29" s="2">
        <v>6</v>
      </c>
      <c r="B29" s="2">
        <v>1.2</v>
      </c>
      <c r="G29" s="2">
        <v>5</v>
      </c>
      <c r="H29" s="2">
        <v>0.35</v>
      </c>
      <c r="M29" s="2">
        <v>60</v>
      </c>
      <c r="N29" s="2">
        <v>2.5</v>
      </c>
    </row>
    <row r="30" spans="1:14" x14ac:dyDescent="0.25">
      <c r="A30" s="2">
        <v>6</v>
      </c>
      <c r="B30" s="2">
        <v>3</v>
      </c>
      <c r="G30" s="2">
        <v>5</v>
      </c>
      <c r="H30" s="2">
        <v>0.25</v>
      </c>
      <c r="M30" s="2">
        <v>60</v>
      </c>
      <c r="N30" s="2">
        <v>2.5</v>
      </c>
    </row>
    <row r="31" spans="1:14" x14ac:dyDescent="0.25">
      <c r="A31" s="2">
        <v>8</v>
      </c>
      <c r="B31" s="2">
        <v>0.8</v>
      </c>
      <c r="G31" s="2">
        <v>5</v>
      </c>
      <c r="H31" s="2">
        <v>0.25</v>
      </c>
      <c r="M31" s="2">
        <v>60</v>
      </c>
      <c r="N31" s="2">
        <v>17.5</v>
      </c>
    </row>
    <row r="32" spans="1:14" x14ac:dyDescent="0.25">
      <c r="A32" s="2">
        <v>8</v>
      </c>
      <c r="B32" s="2">
        <v>2</v>
      </c>
      <c r="G32" s="2">
        <v>5</v>
      </c>
      <c r="H32" s="2">
        <v>10</v>
      </c>
      <c r="M32" s="2">
        <v>60</v>
      </c>
      <c r="N32" s="2">
        <v>15</v>
      </c>
    </row>
    <row r="33" spans="1:14" x14ac:dyDescent="0.25">
      <c r="A33" s="2">
        <v>8</v>
      </c>
      <c r="B33" s="2">
        <v>2</v>
      </c>
      <c r="G33" s="2">
        <v>5</v>
      </c>
      <c r="H33" s="2">
        <v>0.5</v>
      </c>
      <c r="M33" s="2">
        <v>60</v>
      </c>
      <c r="N33" s="2">
        <v>10</v>
      </c>
    </row>
    <row r="34" spans="1:14" x14ac:dyDescent="0.25">
      <c r="A34" s="2">
        <v>8.5</v>
      </c>
      <c r="B34" s="2">
        <v>1</v>
      </c>
      <c r="G34" s="2">
        <v>5.5</v>
      </c>
      <c r="H34" s="2">
        <v>0.3</v>
      </c>
      <c r="M34" s="2">
        <v>60</v>
      </c>
      <c r="N34" s="2">
        <v>2</v>
      </c>
    </row>
    <row r="35" spans="1:14" x14ac:dyDescent="0.25">
      <c r="A35" s="2">
        <v>9</v>
      </c>
      <c r="B35" s="2">
        <v>0.9</v>
      </c>
      <c r="G35" s="2">
        <v>6</v>
      </c>
      <c r="H35" s="2">
        <v>4</v>
      </c>
      <c r="M35" s="2">
        <v>60</v>
      </c>
      <c r="N35" s="2">
        <v>5</v>
      </c>
    </row>
    <row r="36" spans="1:14" x14ac:dyDescent="0.25">
      <c r="A36" s="2">
        <v>9</v>
      </c>
      <c r="B36" s="2">
        <v>0.9</v>
      </c>
      <c r="G36" s="2">
        <v>6</v>
      </c>
      <c r="H36" s="2">
        <v>3</v>
      </c>
      <c r="M36" s="2">
        <v>65</v>
      </c>
      <c r="N36" s="2">
        <v>8</v>
      </c>
    </row>
    <row r="37" spans="1:14" x14ac:dyDescent="0.25">
      <c r="A37" s="2">
        <v>9</v>
      </c>
      <c r="B37" s="2">
        <v>1</v>
      </c>
      <c r="G37" s="2">
        <v>6</v>
      </c>
      <c r="H37" s="2">
        <v>0.25</v>
      </c>
      <c r="M37" s="2">
        <v>65</v>
      </c>
      <c r="N37" s="2">
        <v>20</v>
      </c>
    </row>
    <row r="38" spans="1:14" x14ac:dyDescent="0.25">
      <c r="A38" s="2">
        <v>10</v>
      </c>
      <c r="B38" s="2">
        <v>1.2</v>
      </c>
      <c r="G38" s="2">
        <v>7</v>
      </c>
      <c r="H38" s="2">
        <v>0.45</v>
      </c>
      <c r="M38" s="2">
        <v>70</v>
      </c>
      <c r="N38" s="2">
        <v>10</v>
      </c>
    </row>
    <row r="39" spans="1:14" x14ac:dyDescent="0.25">
      <c r="A39" s="2">
        <v>10</v>
      </c>
      <c r="B39" s="2">
        <v>1.2</v>
      </c>
      <c r="G39" s="2">
        <v>7</v>
      </c>
      <c r="H39" s="2">
        <v>0.25</v>
      </c>
      <c r="M39" s="2">
        <v>70</v>
      </c>
      <c r="N39" s="2">
        <v>40</v>
      </c>
    </row>
    <row r="40" spans="1:14" x14ac:dyDescent="0.25">
      <c r="A40" s="2">
        <v>10</v>
      </c>
      <c r="B40" s="2">
        <v>0.5</v>
      </c>
      <c r="G40" s="2">
        <v>8</v>
      </c>
      <c r="H40" s="2">
        <v>1.5</v>
      </c>
      <c r="M40" s="2">
        <v>70</v>
      </c>
      <c r="N40" s="2">
        <v>7</v>
      </c>
    </row>
    <row r="41" spans="1:14" x14ac:dyDescent="0.25">
      <c r="A41" s="2">
        <v>11</v>
      </c>
      <c r="B41" s="2">
        <v>4.5</v>
      </c>
      <c r="G41" s="2">
        <v>9</v>
      </c>
      <c r="H41" s="2">
        <v>2</v>
      </c>
      <c r="M41" s="2">
        <v>70</v>
      </c>
      <c r="N41" s="2">
        <v>15</v>
      </c>
    </row>
    <row r="42" spans="1:14" x14ac:dyDescent="0.25">
      <c r="A42" s="2">
        <v>11.75</v>
      </c>
      <c r="B42" s="2">
        <v>3</v>
      </c>
      <c r="G42" s="2">
        <v>9</v>
      </c>
      <c r="H42" s="2">
        <v>1</v>
      </c>
      <c r="M42" s="2">
        <v>70</v>
      </c>
      <c r="N42" s="2">
        <v>2</v>
      </c>
    </row>
    <row r="43" spans="1:14" x14ac:dyDescent="0.25">
      <c r="A43" s="2">
        <v>12</v>
      </c>
      <c r="B43" s="2">
        <v>1.2</v>
      </c>
      <c r="G43" s="2">
        <v>9</v>
      </c>
      <c r="H43" s="2">
        <v>0.8</v>
      </c>
      <c r="M43" s="2">
        <v>70</v>
      </c>
      <c r="N43" s="2">
        <v>2.5</v>
      </c>
    </row>
    <row r="44" spans="1:14" x14ac:dyDescent="0.25">
      <c r="A44" s="2">
        <v>12</v>
      </c>
      <c r="B44" s="2">
        <v>0.9</v>
      </c>
      <c r="G44" s="2">
        <v>9</v>
      </c>
      <c r="H44" s="2">
        <v>0.25</v>
      </c>
      <c r="M44" s="2">
        <v>70</v>
      </c>
      <c r="N44" s="2">
        <v>10</v>
      </c>
    </row>
    <row r="45" spans="1:14" x14ac:dyDescent="0.25">
      <c r="A45" s="2">
        <v>12</v>
      </c>
      <c r="B45" s="2">
        <v>1.25</v>
      </c>
      <c r="G45" s="2">
        <v>9</v>
      </c>
      <c r="H45" s="2">
        <v>1.5</v>
      </c>
      <c r="M45" s="2">
        <v>70</v>
      </c>
      <c r="N45" s="2">
        <v>8</v>
      </c>
    </row>
    <row r="46" spans="1:14" x14ac:dyDescent="0.25">
      <c r="A46" s="2">
        <v>12</v>
      </c>
      <c r="B46" s="2">
        <v>2</v>
      </c>
      <c r="G46" s="2">
        <v>9</v>
      </c>
      <c r="H46" s="2">
        <v>1.25</v>
      </c>
      <c r="M46" s="2">
        <v>75</v>
      </c>
      <c r="N46" s="2">
        <v>13</v>
      </c>
    </row>
    <row r="47" spans="1:14" x14ac:dyDescent="0.25">
      <c r="A47" s="2">
        <v>14</v>
      </c>
      <c r="B47" s="2">
        <v>2</v>
      </c>
      <c r="G47" s="2">
        <v>9.5</v>
      </c>
      <c r="H47" s="2">
        <v>1.6</v>
      </c>
      <c r="M47" s="2">
        <v>75</v>
      </c>
      <c r="N47" s="2">
        <v>35</v>
      </c>
    </row>
    <row r="48" spans="1:14" x14ac:dyDescent="0.25">
      <c r="A48" s="2">
        <v>14</v>
      </c>
      <c r="B48" s="2">
        <v>4</v>
      </c>
      <c r="G48" s="2">
        <v>9.5</v>
      </c>
      <c r="H48" s="2">
        <v>1</v>
      </c>
      <c r="M48" s="2">
        <v>75</v>
      </c>
      <c r="N48" s="2">
        <v>6</v>
      </c>
    </row>
    <row r="49" spans="1:14" x14ac:dyDescent="0.25">
      <c r="A49" s="2">
        <v>14</v>
      </c>
      <c r="B49" s="2">
        <v>4</v>
      </c>
      <c r="G49" s="2">
        <v>10</v>
      </c>
      <c r="H49" s="2">
        <v>0.9</v>
      </c>
      <c r="M49" s="2">
        <v>80</v>
      </c>
      <c r="N49" s="2">
        <v>12.5</v>
      </c>
    </row>
    <row r="50" spans="1:14" x14ac:dyDescent="0.25">
      <c r="A50" s="2">
        <v>14</v>
      </c>
      <c r="B50" s="2">
        <v>3</v>
      </c>
      <c r="G50" s="2">
        <v>10</v>
      </c>
      <c r="H50" s="2">
        <v>0.8</v>
      </c>
      <c r="M50" s="2">
        <v>80</v>
      </c>
      <c r="N50" s="2">
        <v>13</v>
      </c>
    </row>
    <row r="51" spans="1:14" x14ac:dyDescent="0.25">
      <c r="A51" s="2">
        <v>15</v>
      </c>
      <c r="B51" s="2">
        <v>1.25</v>
      </c>
      <c r="G51" s="2">
        <v>10</v>
      </c>
      <c r="H51" s="2">
        <v>0.8</v>
      </c>
      <c r="M51" s="2">
        <v>80</v>
      </c>
      <c r="N51" s="2">
        <v>40</v>
      </c>
    </row>
    <row r="52" spans="1:14" x14ac:dyDescent="0.25">
      <c r="A52" s="2">
        <v>17</v>
      </c>
      <c r="B52" s="2">
        <v>0.5</v>
      </c>
      <c r="G52" s="2">
        <v>10</v>
      </c>
      <c r="H52" s="2">
        <v>1.5</v>
      </c>
      <c r="M52" s="2">
        <v>80</v>
      </c>
      <c r="N52" s="2">
        <v>20</v>
      </c>
    </row>
    <row r="53" spans="1:14" x14ac:dyDescent="0.25">
      <c r="A53" s="2">
        <v>17</v>
      </c>
      <c r="B53" s="2">
        <v>2</v>
      </c>
      <c r="G53" s="2">
        <v>10</v>
      </c>
      <c r="H53" s="2">
        <v>2</v>
      </c>
      <c r="M53" s="2">
        <v>80</v>
      </c>
      <c r="N53" s="2">
        <v>16</v>
      </c>
    </row>
    <row r="54" spans="1:14" x14ac:dyDescent="0.25">
      <c r="A54" s="2">
        <v>17</v>
      </c>
      <c r="B54" s="2">
        <v>0.5</v>
      </c>
      <c r="G54" s="2">
        <v>10.5</v>
      </c>
      <c r="H54" s="2">
        <v>0.8</v>
      </c>
      <c r="M54" s="2">
        <v>80</v>
      </c>
      <c r="N54" s="2">
        <v>5</v>
      </c>
    </row>
    <row r="55" spans="1:14" x14ac:dyDescent="0.25">
      <c r="A55" s="2">
        <v>20</v>
      </c>
      <c r="B55" s="2">
        <v>1.25</v>
      </c>
      <c r="G55" s="2">
        <v>11</v>
      </c>
      <c r="H55" s="2">
        <v>0.25</v>
      </c>
      <c r="M55" s="2">
        <v>80</v>
      </c>
      <c r="N55" s="2">
        <v>5</v>
      </c>
    </row>
    <row r="56" spans="1:14" x14ac:dyDescent="0.25">
      <c r="A56" s="2">
        <v>20</v>
      </c>
      <c r="B56" s="2">
        <v>1.2</v>
      </c>
      <c r="G56" s="2">
        <v>11</v>
      </c>
      <c r="H56" s="2">
        <v>3</v>
      </c>
      <c r="M56" s="2">
        <v>80</v>
      </c>
      <c r="N56" s="2">
        <v>7.5</v>
      </c>
    </row>
    <row r="57" spans="1:14" x14ac:dyDescent="0.25">
      <c r="A57" s="2">
        <v>20</v>
      </c>
      <c r="B57" s="2">
        <v>2</v>
      </c>
      <c r="G57" s="2">
        <v>12</v>
      </c>
      <c r="H57" s="2">
        <v>5</v>
      </c>
      <c r="M57" s="2">
        <v>80</v>
      </c>
      <c r="N57" s="2">
        <v>5</v>
      </c>
    </row>
    <row r="58" spans="1:14" x14ac:dyDescent="0.25">
      <c r="A58" s="2">
        <v>20</v>
      </c>
      <c r="B58" s="2">
        <v>2</v>
      </c>
      <c r="G58" s="2">
        <v>12</v>
      </c>
      <c r="H58" s="2">
        <v>1.25</v>
      </c>
      <c r="M58" s="2">
        <v>80</v>
      </c>
      <c r="N58" s="2">
        <v>2.5</v>
      </c>
    </row>
    <row r="59" spans="1:14" x14ac:dyDescent="0.25">
      <c r="A59" s="2">
        <v>22</v>
      </c>
      <c r="B59" s="2">
        <v>3</v>
      </c>
      <c r="G59" s="2">
        <v>12</v>
      </c>
      <c r="H59" s="2">
        <v>1</v>
      </c>
      <c r="M59" s="2">
        <v>80</v>
      </c>
      <c r="N59" s="2">
        <v>10</v>
      </c>
    </row>
    <row r="60" spans="1:14" x14ac:dyDescent="0.25">
      <c r="A60" s="2">
        <v>22.5</v>
      </c>
      <c r="B60" s="2">
        <v>2</v>
      </c>
      <c r="G60" s="2">
        <v>12</v>
      </c>
      <c r="H60" s="2">
        <v>0.6</v>
      </c>
      <c r="M60" s="2">
        <v>85</v>
      </c>
      <c r="N60" s="2">
        <v>17.5</v>
      </c>
    </row>
    <row r="61" spans="1:14" x14ac:dyDescent="0.25">
      <c r="A61" s="2">
        <v>32</v>
      </c>
      <c r="B61" s="2">
        <v>1.25</v>
      </c>
      <c r="G61" s="2">
        <v>12</v>
      </c>
      <c r="H61" s="2">
        <v>1.25</v>
      </c>
      <c r="M61" s="2">
        <v>90</v>
      </c>
      <c r="N61" s="2">
        <v>8</v>
      </c>
    </row>
    <row r="62" spans="1:14" x14ac:dyDescent="0.25">
      <c r="A62" s="2">
        <v>36</v>
      </c>
      <c r="B62" s="2">
        <v>1.25</v>
      </c>
      <c r="G62" s="2">
        <v>12</v>
      </c>
      <c r="H62" s="2">
        <v>1.25</v>
      </c>
      <c r="M62" s="2">
        <v>90</v>
      </c>
      <c r="N62" s="2">
        <v>3</v>
      </c>
    </row>
    <row r="63" spans="1:14" x14ac:dyDescent="0.25">
      <c r="A63" s="2">
        <v>37.5</v>
      </c>
      <c r="B63" s="2">
        <v>1</v>
      </c>
      <c r="G63" s="2">
        <v>12</v>
      </c>
      <c r="H63" s="2">
        <v>2.5</v>
      </c>
      <c r="M63" s="2">
        <v>90</v>
      </c>
      <c r="N63" s="2">
        <v>2.5</v>
      </c>
    </row>
    <row r="64" spans="1:14" x14ac:dyDescent="0.25">
      <c r="A64" s="2">
        <v>38</v>
      </c>
      <c r="B64" s="2">
        <v>2</v>
      </c>
      <c r="G64" s="2">
        <v>12.5</v>
      </c>
      <c r="H64" s="2">
        <v>0.25</v>
      </c>
      <c r="M64" s="2">
        <v>95</v>
      </c>
      <c r="N64" s="2">
        <v>12.5</v>
      </c>
    </row>
    <row r="65" spans="1:14" x14ac:dyDescent="0.25">
      <c r="A65" s="2">
        <v>38</v>
      </c>
      <c r="B65" s="2">
        <v>2</v>
      </c>
      <c r="G65" s="2">
        <v>13</v>
      </c>
      <c r="H65" s="2">
        <v>1.6</v>
      </c>
      <c r="M65" s="2">
        <v>95</v>
      </c>
      <c r="N65" s="2">
        <v>15</v>
      </c>
    </row>
    <row r="66" spans="1:14" x14ac:dyDescent="0.25">
      <c r="A66" s="2">
        <v>50</v>
      </c>
      <c r="B66" s="2">
        <v>2</v>
      </c>
      <c r="G66" s="2">
        <v>13</v>
      </c>
      <c r="H66" s="2">
        <v>1</v>
      </c>
      <c r="M66" s="2">
        <v>100</v>
      </c>
      <c r="N66" s="2">
        <v>10</v>
      </c>
    </row>
    <row r="67" spans="1:14" x14ac:dyDescent="0.25">
      <c r="A67" s="2">
        <v>50</v>
      </c>
      <c r="B67" s="2">
        <v>3</v>
      </c>
      <c r="G67" s="2">
        <v>14</v>
      </c>
      <c r="H67" s="2">
        <v>3.5</v>
      </c>
      <c r="M67" s="2">
        <v>100</v>
      </c>
      <c r="N67" s="2">
        <v>5</v>
      </c>
    </row>
    <row r="68" spans="1:14" x14ac:dyDescent="0.25">
      <c r="A68" s="2">
        <v>50</v>
      </c>
      <c r="B68" s="2">
        <v>2</v>
      </c>
      <c r="G68" s="2">
        <v>15</v>
      </c>
      <c r="H68" s="2">
        <v>2</v>
      </c>
      <c r="M68" s="2">
        <v>100</v>
      </c>
      <c r="N68" s="2">
        <v>5</v>
      </c>
    </row>
    <row r="69" spans="1:14" x14ac:dyDescent="0.25">
      <c r="A69" s="2">
        <v>80</v>
      </c>
      <c r="B69" s="2">
        <v>3</v>
      </c>
      <c r="G69" s="2">
        <v>15</v>
      </c>
      <c r="H69" s="2">
        <v>1</v>
      </c>
      <c r="M69" s="2">
        <v>100</v>
      </c>
      <c r="N69" s="2">
        <v>10</v>
      </c>
    </row>
    <row r="70" spans="1:14" x14ac:dyDescent="0.25">
      <c r="A70" s="2">
        <v>90</v>
      </c>
      <c r="B70" s="2">
        <v>1.5</v>
      </c>
      <c r="G70" s="2">
        <v>15</v>
      </c>
      <c r="H70" s="2">
        <v>10</v>
      </c>
      <c r="M70" s="2">
        <v>100</v>
      </c>
      <c r="N70" s="2">
        <v>1.5</v>
      </c>
    </row>
    <row r="71" spans="1:14" x14ac:dyDescent="0.25">
      <c r="A71" s="2">
        <v>95</v>
      </c>
      <c r="B71" s="2">
        <v>2.5</v>
      </c>
      <c r="G71" s="2">
        <v>15</v>
      </c>
      <c r="H71" s="2">
        <v>10</v>
      </c>
      <c r="M71" s="2">
        <v>100</v>
      </c>
      <c r="N71" s="2">
        <v>20</v>
      </c>
    </row>
    <row r="72" spans="1:14" x14ac:dyDescent="0.25">
      <c r="A72" s="2">
        <v>95</v>
      </c>
      <c r="B72" s="2">
        <v>2.5</v>
      </c>
      <c r="G72" s="2">
        <v>15</v>
      </c>
      <c r="H72" s="2">
        <v>1.75</v>
      </c>
      <c r="M72" s="2">
        <v>100</v>
      </c>
      <c r="N72" s="2">
        <v>5</v>
      </c>
    </row>
    <row r="73" spans="1:14" x14ac:dyDescent="0.25">
      <c r="A73" s="2">
        <v>95</v>
      </c>
      <c r="B73" s="2">
        <v>2.5</v>
      </c>
      <c r="G73" s="2">
        <v>15</v>
      </c>
      <c r="H73" s="2">
        <v>1.75</v>
      </c>
      <c r="M73" s="2">
        <v>100</v>
      </c>
      <c r="N73" s="2">
        <v>12.5</v>
      </c>
    </row>
    <row r="74" spans="1:14" x14ac:dyDescent="0.25">
      <c r="A74" s="2">
        <v>96</v>
      </c>
      <c r="B74" s="2">
        <v>1</v>
      </c>
      <c r="G74" s="2">
        <v>16</v>
      </c>
      <c r="H74" s="2">
        <v>3</v>
      </c>
      <c r="M74" s="2">
        <v>100</v>
      </c>
      <c r="N74" s="2">
        <v>15</v>
      </c>
    </row>
    <row r="75" spans="1:14" x14ac:dyDescent="0.25">
      <c r="A75" s="2">
        <v>100</v>
      </c>
      <c r="B75" s="2">
        <v>2</v>
      </c>
      <c r="G75" s="2">
        <v>16</v>
      </c>
      <c r="H75" s="2">
        <v>3</v>
      </c>
      <c r="M75" s="2">
        <v>100</v>
      </c>
      <c r="N75" s="2">
        <v>10</v>
      </c>
    </row>
    <row r="76" spans="1:14" x14ac:dyDescent="0.25">
      <c r="A76" s="2">
        <v>100</v>
      </c>
      <c r="B76" s="2">
        <v>2</v>
      </c>
      <c r="G76" s="2">
        <v>16</v>
      </c>
      <c r="H76" s="2">
        <v>4</v>
      </c>
      <c r="M76" s="2">
        <v>100</v>
      </c>
      <c r="N76" s="2">
        <v>10</v>
      </c>
    </row>
    <row r="77" spans="1:14" x14ac:dyDescent="0.25">
      <c r="A77" s="2">
        <v>100</v>
      </c>
      <c r="B77" s="2">
        <v>2.5</v>
      </c>
      <c r="G77" s="2">
        <v>16</v>
      </c>
      <c r="H77" s="2">
        <v>5</v>
      </c>
      <c r="M77" s="2">
        <v>100</v>
      </c>
      <c r="N77" s="2">
        <v>8</v>
      </c>
    </row>
    <row r="78" spans="1:14" x14ac:dyDescent="0.25">
      <c r="A78" s="2">
        <v>115</v>
      </c>
      <c r="B78" s="2">
        <v>2.5</v>
      </c>
      <c r="G78" s="2">
        <v>16</v>
      </c>
      <c r="H78" s="2">
        <v>5</v>
      </c>
      <c r="M78" s="2">
        <v>100</v>
      </c>
      <c r="N78" s="2">
        <v>2.5</v>
      </c>
    </row>
    <row r="79" spans="1:14" x14ac:dyDescent="0.25">
      <c r="A79" s="2">
        <v>148</v>
      </c>
      <c r="B79" s="2">
        <v>3</v>
      </c>
      <c r="G79" s="2">
        <v>16</v>
      </c>
      <c r="H79" s="2">
        <v>4</v>
      </c>
      <c r="M79" s="2">
        <v>105</v>
      </c>
      <c r="N79" s="2">
        <v>7.5</v>
      </c>
    </row>
    <row r="80" spans="1:14" x14ac:dyDescent="0.25">
      <c r="A80" s="2">
        <v>148</v>
      </c>
      <c r="B80" s="2">
        <v>3</v>
      </c>
      <c r="G80" s="2">
        <v>18</v>
      </c>
      <c r="H80" s="2">
        <v>1.5</v>
      </c>
      <c r="M80" s="2">
        <v>110</v>
      </c>
      <c r="N80" s="2">
        <v>10</v>
      </c>
    </row>
    <row r="81" spans="1:14" x14ac:dyDescent="0.25">
      <c r="A81" s="2">
        <v>150</v>
      </c>
      <c r="B81" s="2">
        <v>2</v>
      </c>
      <c r="G81" s="2">
        <v>18</v>
      </c>
      <c r="H81" s="2">
        <v>2</v>
      </c>
      <c r="M81" s="2">
        <v>110</v>
      </c>
      <c r="N81" s="2">
        <v>5</v>
      </c>
    </row>
    <row r="82" spans="1:14" x14ac:dyDescent="0.25">
      <c r="A82" s="2">
        <v>150</v>
      </c>
      <c r="B82" s="2">
        <v>2</v>
      </c>
      <c r="G82" s="2">
        <v>19</v>
      </c>
      <c r="H82" s="2">
        <v>2.25</v>
      </c>
      <c r="M82" s="2">
        <v>115</v>
      </c>
      <c r="N82" s="2">
        <v>6</v>
      </c>
    </row>
    <row r="83" spans="1:14" x14ac:dyDescent="0.25">
      <c r="A83" s="2">
        <v>150</v>
      </c>
      <c r="B83" s="2">
        <v>2</v>
      </c>
      <c r="G83" s="2">
        <v>20</v>
      </c>
      <c r="H83" s="2">
        <v>1</v>
      </c>
      <c r="M83" s="2">
        <v>115</v>
      </c>
      <c r="N83" s="2">
        <v>8</v>
      </c>
    </row>
    <row r="84" spans="1:14" x14ac:dyDescent="0.25">
      <c r="A84" s="2">
        <v>150</v>
      </c>
      <c r="B84" s="2">
        <v>3</v>
      </c>
      <c r="G84" s="2">
        <v>21</v>
      </c>
      <c r="H84" s="2">
        <v>1.2</v>
      </c>
      <c r="M84" s="2">
        <v>120</v>
      </c>
      <c r="N84" s="2">
        <v>40</v>
      </c>
    </row>
    <row r="85" spans="1:14" x14ac:dyDescent="0.25">
      <c r="A85" s="2">
        <v>160</v>
      </c>
      <c r="B85" s="2">
        <v>3</v>
      </c>
      <c r="G85" s="2">
        <v>22</v>
      </c>
      <c r="H85" s="2">
        <v>2</v>
      </c>
      <c r="M85" s="2">
        <v>120</v>
      </c>
      <c r="N85" s="2">
        <v>3</v>
      </c>
    </row>
    <row r="86" spans="1:14" x14ac:dyDescent="0.25">
      <c r="A86" s="2">
        <v>160</v>
      </c>
      <c r="B86" s="2">
        <v>2.5</v>
      </c>
      <c r="G86" s="2">
        <v>22</v>
      </c>
      <c r="H86" s="2">
        <v>6</v>
      </c>
      <c r="M86" s="2">
        <v>120</v>
      </c>
      <c r="N86" s="2">
        <v>15</v>
      </c>
    </row>
    <row r="87" spans="1:14" x14ac:dyDescent="0.25">
      <c r="A87" s="2">
        <v>160</v>
      </c>
      <c r="B87" s="2">
        <v>14</v>
      </c>
      <c r="G87" s="2">
        <v>23</v>
      </c>
      <c r="H87" s="2">
        <v>2</v>
      </c>
      <c r="M87" s="2">
        <v>120</v>
      </c>
      <c r="N87" s="2">
        <v>17</v>
      </c>
    </row>
    <row r="88" spans="1:14" x14ac:dyDescent="0.25">
      <c r="A88" s="2">
        <v>160</v>
      </c>
      <c r="B88" s="2">
        <v>14</v>
      </c>
      <c r="G88" s="2">
        <v>23</v>
      </c>
      <c r="H88" s="2">
        <v>3.75</v>
      </c>
      <c r="M88" s="2">
        <v>120</v>
      </c>
      <c r="N88" s="2">
        <v>20</v>
      </c>
    </row>
    <row r="89" spans="1:14" x14ac:dyDescent="0.25">
      <c r="A89" s="2">
        <v>170</v>
      </c>
      <c r="B89" s="2">
        <v>2.5</v>
      </c>
      <c r="G89" s="2">
        <v>24</v>
      </c>
      <c r="H89" s="2">
        <v>3</v>
      </c>
      <c r="M89" s="2">
        <v>120</v>
      </c>
      <c r="N89" s="2">
        <v>22.5</v>
      </c>
    </row>
    <row r="90" spans="1:14" x14ac:dyDescent="0.25">
      <c r="A90" s="2">
        <v>170</v>
      </c>
      <c r="B90" s="2">
        <v>2.5</v>
      </c>
      <c r="G90" s="2">
        <v>25</v>
      </c>
      <c r="H90" s="2">
        <v>0.5</v>
      </c>
      <c r="M90" s="2">
        <v>120</v>
      </c>
      <c r="N90" s="2">
        <v>2.5</v>
      </c>
    </row>
    <row r="91" spans="1:14" x14ac:dyDescent="0.25">
      <c r="A91" s="2">
        <v>185</v>
      </c>
      <c r="B91" s="2">
        <v>4</v>
      </c>
      <c r="G91" s="2">
        <v>25</v>
      </c>
      <c r="H91" s="2">
        <v>2</v>
      </c>
      <c r="M91" s="2">
        <v>120</v>
      </c>
      <c r="N91" s="2">
        <v>20</v>
      </c>
    </row>
    <row r="92" spans="1:14" x14ac:dyDescent="0.25">
      <c r="A92" s="2">
        <v>185</v>
      </c>
      <c r="B92" s="2">
        <v>4</v>
      </c>
      <c r="G92" s="2">
        <v>25</v>
      </c>
      <c r="H92" s="2">
        <v>8</v>
      </c>
      <c r="M92" s="2">
        <v>120</v>
      </c>
      <c r="N92" s="2">
        <v>10</v>
      </c>
    </row>
    <row r="93" spans="1:14" x14ac:dyDescent="0.25">
      <c r="A93" s="2">
        <v>250</v>
      </c>
      <c r="B93" s="2">
        <v>2</v>
      </c>
      <c r="G93" s="2">
        <v>25</v>
      </c>
      <c r="H93" s="2">
        <v>22</v>
      </c>
      <c r="M93" s="2">
        <v>120</v>
      </c>
      <c r="N93" s="2">
        <v>12.5</v>
      </c>
    </row>
    <row r="94" spans="1:14" x14ac:dyDescent="0.25">
      <c r="A94" s="2"/>
      <c r="B94" s="2"/>
      <c r="G94" s="2">
        <v>25</v>
      </c>
      <c r="H94" s="2">
        <v>20</v>
      </c>
      <c r="M94" s="2">
        <v>130</v>
      </c>
      <c r="N94" s="2">
        <v>35</v>
      </c>
    </row>
    <row r="95" spans="1:14" x14ac:dyDescent="0.25">
      <c r="A95" s="2"/>
      <c r="B95" s="2"/>
      <c r="G95" s="2">
        <v>25</v>
      </c>
      <c r="H95" s="2">
        <v>0.75</v>
      </c>
      <c r="M95" s="2">
        <v>130</v>
      </c>
      <c r="N95" s="2">
        <v>7</v>
      </c>
    </row>
    <row r="96" spans="1:14" x14ac:dyDescent="0.25">
      <c r="A96" s="2"/>
      <c r="B96" s="2"/>
      <c r="G96" s="2">
        <v>25</v>
      </c>
      <c r="H96" s="2">
        <v>5</v>
      </c>
      <c r="M96" s="2">
        <v>130</v>
      </c>
      <c r="N96" s="2">
        <v>15</v>
      </c>
    </row>
    <row r="97" spans="1:14" x14ac:dyDescent="0.25">
      <c r="A97" s="2"/>
      <c r="B97" s="2"/>
      <c r="G97" s="2">
        <v>26</v>
      </c>
      <c r="H97" s="2">
        <v>4</v>
      </c>
      <c r="M97" s="2">
        <v>130</v>
      </c>
      <c r="N97" s="2">
        <v>5</v>
      </c>
    </row>
    <row r="98" spans="1:14" x14ac:dyDescent="0.25">
      <c r="A98" s="2"/>
      <c r="B98" s="2"/>
      <c r="G98" s="2">
        <v>26</v>
      </c>
      <c r="H98" s="2">
        <v>1.2</v>
      </c>
      <c r="M98" s="2">
        <v>135</v>
      </c>
      <c r="N98" s="2">
        <v>13</v>
      </c>
    </row>
    <row r="99" spans="1:14" x14ac:dyDescent="0.25">
      <c r="A99" s="2"/>
      <c r="B99" s="2"/>
      <c r="G99" s="2">
        <v>26</v>
      </c>
      <c r="H99" s="2">
        <v>2.6</v>
      </c>
      <c r="M99" s="2">
        <v>135</v>
      </c>
      <c r="N99" s="2">
        <v>10</v>
      </c>
    </row>
    <row r="100" spans="1:14" x14ac:dyDescent="0.25">
      <c r="A100" s="2"/>
      <c r="B100" s="2"/>
      <c r="G100" s="2">
        <v>26</v>
      </c>
      <c r="H100" s="2">
        <v>2.8</v>
      </c>
      <c r="M100" s="2">
        <v>135</v>
      </c>
      <c r="N100" s="2">
        <v>10</v>
      </c>
    </row>
    <row r="101" spans="1:14" x14ac:dyDescent="0.25">
      <c r="A101" s="2"/>
      <c r="B101" s="2"/>
      <c r="G101" s="2">
        <v>26</v>
      </c>
      <c r="H101" s="2">
        <v>0.25</v>
      </c>
      <c r="M101" s="2">
        <v>140</v>
      </c>
      <c r="N101" s="2">
        <v>2.5</v>
      </c>
    </row>
    <row r="102" spans="1:14" x14ac:dyDescent="0.25">
      <c r="A102" s="2"/>
      <c r="B102" s="2"/>
      <c r="G102" s="2">
        <v>26</v>
      </c>
      <c r="H102" s="2">
        <v>0.25</v>
      </c>
      <c r="M102" s="2">
        <v>140</v>
      </c>
      <c r="N102" s="2">
        <v>20</v>
      </c>
    </row>
    <row r="103" spans="1:14" x14ac:dyDescent="0.25">
      <c r="A103" s="2"/>
      <c r="B103" s="2"/>
      <c r="G103" s="2">
        <v>26</v>
      </c>
      <c r="H103" s="2">
        <v>0.25</v>
      </c>
      <c r="M103" s="2">
        <v>140</v>
      </c>
      <c r="N103" s="2">
        <v>20</v>
      </c>
    </row>
    <row r="104" spans="1:14" x14ac:dyDescent="0.25">
      <c r="A104" s="2"/>
      <c r="B104" s="2"/>
      <c r="G104" s="2">
        <v>26</v>
      </c>
      <c r="H104" s="2">
        <v>1.6</v>
      </c>
      <c r="M104" s="2">
        <v>140</v>
      </c>
      <c r="N104" s="2">
        <v>15</v>
      </c>
    </row>
    <row r="105" spans="1:14" x14ac:dyDescent="0.25">
      <c r="A105" s="2"/>
      <c r="B105" s="2"/>
      <c r="G105" s="2">
        <v>26</v>
      </c>
      <c r="H105" s="2">
        <v>1.6</v>
      </c>
      <c r="M105" s="2">
        <v>140</v>
      </c>
      <c r="N105" s="2">
        <v>8</v>
      </c>
    </row>
    <row r="106" spans="1:14" x14ac:dyDescent="0.25">
      <c r="A106" s="2"/>
      <c r="B106" s="2"/>
      <c r="G106" s="2">
        <v>26</v>
      </c>
      <c r="H106" s="2">
        <v>0.6</v>
      </c>
      <c r="M106" s="2">
        <v>140</v>
      </c>
      <c r="N106" s="2">
        <v>12.5</v>
      </c>
    </row>
    <row r="107" spans="1:14" x14ac:dyDescent="0.25">
      <c r="A107" s="2"/>
      <c r="B107" s="2"/>
      <c r="G107" s="2">
        <v>26</v>
      </c>
      <c r="H107" s="2">
        <v>6</v>
      </c>
      <c r="M107" s="2">
        <v>145</v>
      </c>
      <c r="N107" s="2">
        <v>2</v>
      </c>
    </row>
    <row r="108" spans="1:14" x14ac:dyDescent="0.25">
      <c r="A108" s="2"/>
      <c r="B108" s="2"/>
      <c r="G108" s="2">
        <v>26</v>
      </c>
      <c r="H108" s="2">
        <v>5</v>
      </c>
      <c r="M108" s="2">
        <v>150</v>
      </c>
      <c r="N108" s="2">
        <v>12.5</v>
      </c>
    </row>
    <row r="109" spans="1:14" x14ac:dyDescent="0.25">
      <c r="A109" s="2"/>
      <c r="B109" s="2"/>
      <c r="G109" s="2">
        <v>26</v>
      </c>
      <c r="H109" s="2">
        <v>7</v>
      </c>
      <c r="M109" s="2">
        <v>150</v>
      </c>
      <c r="N109" s="2">
        <v>2</v>
      </c>
    </row>
    <row r="110" spans="1:14" x14ac:dyDescent="0.25">
      <c r="A110" s="2"/>
      <c r="B110" s="2"/>
      <c r="G110" s="2">
        <v>27</v>
      </c>
      <c r="H110" s="2">
        <v>8</v>
      </c>
      <c r="M110" s="2">
        <v>150</v>
      </c>
      <c r="N110" s="2">
        <v>7.5</v>
      </c>
    </row>
    <row r="111" spans="1:14" x14ac:dyDescent="0.25">
      <c r="A111" s="2"/>
      <c r="B111" s="2"/>
      <c r="G111" s="2">
        <v>28</v>
      </c>
      <c r="H111" s="2">
        <v>5</v>
      </c>
      <c r="M111" s="2">
        <v>160</v>
      </c>
      <c r="N111" s="2">
        <v>6</v>
      </c>
    </row>
    <row r="112" spans="1:14" x14ac:dyDescent="0.25">
      <c r="A112" s="2"/>
      <c r="B112" s="2"/>
      <c r="G112" s="2">
        <v>29</v>
      </c>
      <c r="H112" s="2">
        <v>3</v>
      </c>
      <c r="M112" s="2">
        <v>160</v>
      </c>
      <c r="N112" s="2">
        <v>7.5</v>
      </c>
    </row>
    <row r="113" spans="1:14" x14ac:dyDescent="0.25">
      <c r="A113" s="2"/>
      <c r="B113" s="2"/>
      <c r="G113" s="2">
        <v>29</v>
      </c>
      <c r="H113" s="2">
        <v>30</v>
      </c>
      <c r="M113" s="2">
        <v>170</v>
      </c>
      <c r="N113" s="2">
        <v>13</v>
      </c>
    </row>
    <row r="114" spans="1:14" x14ac:dyDescent="0.25">
      <c r="A114" s="2"/>
      <c r="B114" s="2"/>
      <c r="G114" s="2">
        <v>29</v>
      </c>
      <c r="H114" s="2">
        <v>2.25</v>
      </c>
      <c r="M114" s="2">
        <v>170</v>
      </c>
      <c r="N114" s="2">
        <v>7.5</v>
      </c>
    </row>
    <row r="115" spans="1:14" x14ac:dyDescent="0.25">
      <c r="A115" s="2"/>
      <c r="B115" s="2"/>
      <c r="G115" s="2">
        <v>30</v>
      </c>
      <c r="H115" s="2">
        <v>5</v>
      </c>
      <c r="M115" s="2">
        <v>185</v>
      </c>
      <c r="N115" s="2">
        <v>7.5</v>
      </c>
    </row>
    <row r="116" spans="1:14" x14ac:dyDescent="0.25">
      <c r="A116" s="2"/>
      <c r="B116" s="2"/>
      <c r="G116" s="2">
        <v>30</v>
      </c>
      <c r="H116" s="2">
        <v>5</v>
      </c>
      <c r="M116" s="2">
        <v>190</v>
      </c>
      <c r="N116" s="2">
        <v>25</v>
      </c>
    </row>
    <row r="117" spans="1:14" x14ac:dyDescent="0.25">
      <c r="A117" s="2"/>
      <c r="B117" s="2"/>
      <c r="G117" s="2">
        <v>30</v>
      </c>
      <c r="H117" s="2">
        <v>3</v>
      </c>
      <c r="M117" s="2">
        <v>190</v>
      </c>
      <c r="N117" s="2">
        <v>12.5</v>
      </c>
    </row>
    <row r="118" spans="1:14" x14ac:dyDescent="0.25">
      <c r="A118" s="2"/>
      <c r="B118" s="2"/>
      <c r="G118" s="2">
        <v>30</v>
      </c>
      <c r="H118" s="2">
        <v>3</v>
      </c>
      <c r="M118" s="2">
        <v>190</v>
      </c>
      <c r="N118" s="2">
        <v>12.5</v>
      </c>
    </row>
    <row r="119" spans="1:14" x14ac:dyDescent="0.25">
      <c r="A119" s="2"/>
      <c r="B119" s="2"/>
      <c r="G119" s="2">
        <v>30</v>
      </c>
      <c r="H119" s="2">
        <v>4</v>
      </c>
      <c r="M119" s="2">
        <v>190</v>
      </c>
      <c r="N119" s="2">
        <v>4</v>
      </c>
    </row>
    <row r="120" spans="1:14" x14ac:dyDescent="0.25">
      <c r="A120" s="2"/>
      <c r="B120" s="2"/>
      <c r="G120" s="2">
        <v>30</v>
      </c>
      <c r="H120" s="2">
        <v>1</v>
      </c>
      <c r="M120" s="2">
        <v>190</v>
      </c>
      <c r="N120" s="2">
        <v>8</v>
      </c>
    </row>
    <row r="121" spans="1:14" x14ac:dyDescent="0.25">
      <c r="A121" s="2"/>
      <c r="B121" s="2"/>
      <c r="G121" s="2">
        <v>30</v>
      </c>
      <c r="H121" s="2">
        <v>10</v>
      </c>
      <c r="M121" s="2">
        <v>200</v>
      </c>
      <c r="N121" s="2">
        <v>15</v>
      </c>
    </row>
    <row r="122" spans="1:14" x14ac:dyDescent="0.25">
      <c r="A122" s="2"/>
      <c r="B122" s="2"/>
      <c r="G122" s="2">
        <v>30</v>
      </c>
      <c r="H122" s="2">
        <v>2.25</v>
      </c>
      <c r="M122" s="2">
        <v>200</v>
      </c>
      <c r="N122" s="2">
        <v>10</v>
      </c>
    </row>
    <row r="123" spans="1:14" x14ac:dyDescent="0.25">
      <c r="A123" s="2"/>
      <c r="B123" s="2"/>
      <c r="G123" s="2">
        <v>30</v>
      </c>
      <c r="H123" s="2">
        <v>1</v>
      </c>
      <c r="M123" s="2">
        <v>200</v>
      </c>
      <c r="N123" s="2">
        <v>5</v>
      </c>
    </row>
    <row r="124" spans="1:14" x14ac:dyDescent="0.25">
      <c r="A124" s="2"/>
      <c r="B124" s="2"/>
      <c r="G124" s="2">
        <v>30</v>
      </c>
      <c r="H124" s="2">
        <v>4</v>
      </c>
      <c r="M124" s="2">
        <v>200</v>
      </c>
      <c r="N124" s="2">
        <v>2</v>
      </c>
    </row>
    <row r="125" spans="1:14" x14ac:dyDescent="0.25">
      <c r="A125" s="2"/>
      <c r="B125" s="2"/>
      <c r="G125" s="2">
        <v>30</v>
      </c>
      <c r="H125" s="2">
        <v>1</v>
      </c>
      <c r="M125" s="2">
        <v>210</v>
      </c>
      <c r="N125" s="2">
        <v>10</v>
      </c>
    </row>
    <row r="126" spans="1:14" x14ac:dyDescent="0.25">
      <c r="A126" s="2"/>
      <c r="B126" s="2"/>
      <c r="G126" s="2">
        <v>32</v>
      </c>
      <c r="H126" s="2">
        <v>6</v>
      </c>
      <c r="M126" s="2">
        <v>220</v>
      </c>
      <c r="N126" s="2">
        <v>10</v>
      </c>
    </row>
    <row r="127" spans="1:14" x14ac:dyDescent="0.25">
      <c r="A127" s="2"/>
      <c r="B127" s="2"/>
      <c r="G127" s="2">
        <v>33</v>
      </c>
      <c r="H127" s="2">
        <v>1.75</v>
      </c>
      <c r="M127" s="2">
        <v>220</v>
      </c>
      <c r="N127" s="2">
        <v>13</v>
      </c>
    </row>
    <row r="128" spans="1:14" x14ac:dyDescent="0.25">
      <c r="A128" s="2"/>
      <c r="B128" s="2"/>
      <c r="G128" s="2">
        <v>34</v>
      </c>
      <c r="H128" s="2">
        <v>10</v>
      </c>
      <c r="M128" s="2">
        <v>220</v>
      </c>
      <c r="N128" s="2">
        <v>7.5</v>
      </c>
    </row>
    <row r="129" spans="1:14" x14ac:dyDescent="0.25">
      <c r="A129" s="2"/>
      <c r="B129" s="2"/>
      <c r="G129" s="2">
        <v>35</v>
      </c>
      <c r="H129" s="2">
        <v>7.5</v>
      </c>
      <c r="M129" s="2">
        <v>235</v>
      </c>
      <c r="N129" s="2">
        <v>20</v>
      </c>
    </row>
    <row r="130" spans="1:14" x14ac:dyDescent="0.25">
      <c r="A130" s="2"/>
      <c r="B130" s="2"/>
      <c r="G130" s="2">
        <v>35</v>
      </c>
      <c r="H130" s="2">
        <v>3</v>
      </c>
      <c r="M130" s="2">
        <v>240</v>
      </c>
      <c r="N130" s="2">
        <v>9</v>
      </c>
    </row>
    <row r="131" spans="1:14" x14ac:dyDescent="0.25">
      <c r="A131" s="2"/>
      <c r="B131" s="2"/>
      <c r="G131" s="2">
        <v>35</v>
      </c>
      <c r="H131" s="2">
        <v>5</v>
      </c>
      <c r="M131" s="2">
        <v>240</v>
      </c>
      <c r="N131" s="2">
        <v>12.5</v>
      </c>
    </row>
    <row r="132" spans="1:14" x14ac:dyDescent="0.25">
      <c r="A132" s="2"/>
      <c r="B132" s="2"/>
      <c r="G132" s="2">
        <v>35</v>
      </c>
      <c r="H132" s="2">
        <v>26</v>
      </c>
      <c r="M132" s="2">
        <v>260</v>
      </c>
      <c r="N132" s="2">
        <v>16</v>
      </c>
    </row>
    <row r="133" spans="1:14" x14ac:dyDescent="0.25">
      <c r="A133" s="2"/>
      <c r="B133" s="2"/>
      <c r="G133" s="2">
        <v>35</v>
      </c>
      <c r="H133" s="2">
        <v>12</v>
      </c>
      <c r="M133" s="2">
        <v>260</v>
      </c>
      <c r="N133" s="2">
        <v>13</v>
      </c>
    </row>
    <row r="134" spans="1:14" x14ac:dyDescent="0.25">
      <c r="A134" s="2"/>
      <c r="B134" s="2"/>
      <c r="G134" s="2">
        <v>35</v>
      </c>
      <c r="H134" s="2">
        <v>2.5</v>
      </c>
      <c r="M134" s="2">
        <v>260</v>
      </c>
      <c r="N134" s="2">
        <v>20</v>
      </c>
    </row>
    <row r="135" spans="1:14" x14ac:dyDescent="0.25">
      <c r="A135" s="2"/>
      <c r="B135" s="2"/>
      <c r="G135" s="2">
        <v>40</v>
      </c>
      <c r="H135" s="2">
        <v>7.5</v>
      </c>
      <c r="M135" s="2">
        <v>260</v>
      </c>
      <c r="N135" s="2">
        <v>8</v>
      </c>
    </row>
    <row r="136" spans="1:14" x14ac:dyDescent="0.25">
      <c r="A136" s="2"/>
      <c r="B136" s="2"/>
      <c r="G136" s="2">
        <v>40</v>
      </c>
      <c r="H136" s="2">
        <v>5</v>
      </c>
      <c r="M136" s="2">
        <v>265</v>
      </c>
      <c r="N136" s="2">
        <v>2.5</v>
      </c>
    </row>
    <row r="137" spans="1:14" x14ac:dyDescent="0.25">
      <c r="A137" s="2"/>
      <c r="B137" s="2"/>
      <c r="G137" s="2">
        <v>40</v>
      </c>
      <c r="H137" s="2">
        <v>5</v>
      </c>
      <c r="M137" s="2">
        <v>270</v>
      </c>
      <c r="N137" s="2">
        <v>5</v>
      </c>
    </row>
    <row r="138" spans="1:14" x14ac:dyDescent="0.25">
      <c r="A138" s="2"/>
      <c r="B138" s="2"/>
      <c r="G138" s="2">
        <v>40</v>
      </c>
      <c r="H138" s="2">
        <v>1.5</v>
      </c>
      <c r="M138" s="2">
        <v>270</v>
      </c>
      <c r="N138" s="2">
        <v>10</v>
      </c>
    </row>
    <row r="139" spans="1:14" x14ac:dyDescent="0.25">
      <c r="A139" s="2"/>
      <c r="B139" s="2"/>
      <c r="G139" s="2">
        <v>40</v>
      </c>
      <c r="H139" s="2">
        <v>3</v>
      </c>
      <c r="M139" s="2">
        <v>280</v>
      </c>
      <c r="N139" s="2">
        <v>3</v>
      </c>
    </row>
    <row r="140" spans="1:14" x14ac:dyDescent="0.25">
      <c r="A140" s="2"/>
      <c r="B140" s="2"/>
      <c r="G140" s="2">
        <v>40</v>
      </c>
      <c r="H140" s="2">
        <v>1</v>
      </c>
      <c r="M140" s="2">
        <v>280</v>
      </c>
      <c r="N140" s="2">
        <v>10</v>
      </c>
    </row>
    <row r="141" spans="1:14" x14ac:dyDescent="0.25">
      <c r="A141" s="2"/>
      <c r="B141" s="2"/>
      <c r="G141" s="2">
        <v>40</v>
      </c>
      <c r="H141" s="2">
        <v>4</v>
      </c>
      <c r="M141" s="2">
        <v>295</v>
      </c>
      <c r="N141" s="2">
        <v>7</v>
      </c>
    </row>
    <row r="142" spans="1:14" x14ac:dyDescent="0.25">
      <c r="A142" s="2"/>
      <c r="B142" s="2"/>
      <c r="G142" s="2">
        <v>40</v>
      </c>
      <c r="H142" s="2">
        <v>4</v>
      </c>
      <c r="M142" s="2">
        <v>295</v>
      </c>
      <c r="N142" s="2">
        <v>11</v>
      </c>
    </row>
    <row r="143" spans="1:14" x14ac:dyDescent="0.25">
      <c r="A143" s="2"/>
      <c r="B143" s="2"/>
      <c r="G143" s="2">
        <v>40</v>
      </c>
      <c r="H143" s="2">
        <v>1</v>
      </c>
      <c r="M143" s="2">
        <v>300</v>
      </c>
      <c r="N143" s="2">
        <v>7.5</v>
      </c>
    </row>
    <row r="144" spans="1:14" x14ac:dyDescent="0.25">
      <c r="A144" s="2"/>
      <c r="B144" s="2"/>
      <c r="G144" s="2">
        <v>40</v>
      </c>
      <c r="H144" s="2">
        <v>0.75</v>
      </c>
      <c r="M144" s="2">
        <v>300</v>
      </c>
      <c r="N144" s="2">
        <v>12</v>
      </c>
    </row>
    <row r="145" spans="1:14" x14ac:dyDescent="0.25">
      <c r="A145" s="2"/>
      <c r="B145" s="2"/>
      <c r="G145" s="2">
        <v>40</v>
      </c>
      <c r="H145" s="2">
        <v>4</v>
      </c>
      <c r="M145" s="2">
        <v>310</v>
      </c>
      <c r="N145" s="2">
        <v>2</v>
      </c>
    </row>
    <row r="146" spans="1:14" x14ac:dyDescent="0.25">
      <c r="A146" s="2"/>
      <c r="B146" s="2"/>
      <c r="G146" s="2">
        <v>40</v>
      </c>
      <c r="H146" s="2">
        <v>4</v>
      </c>
      <c r="M146" s="2">
        <v>310</v>
      </c>
      <c r="N146" s="2">
        <v>12</v>
      </c>
    </row>
    <row r="147" spans="1:14" x14ac:dyDescent="0.25">
      <c r="A147" s="2"/>
      <c r="B147" s="2"/>
      <c r="G147" s="2">
        <v>40</v>
      </c>
      <c r="H147" s="2">
        <v>4</v>
      </c>
      <c r="M147" s="2">
        <v>315</v>
      </c>
      <c r="N147" s="2">
        <v>10</v>
      </c>
    </row>
    <row r="148" spans="1:14" x14ac:dyDescent="0.25">
      <c r="A148" s="2"/>
      <c r="B148" s="2"/>
      <c r="G148" s="2">
        <v>40</v>
      </c>
      <c r="H148" s="2">
        <v>2</v>
      </c>
      <c r="M148" s="2">
        <v>320</v>
      </c>
      <c r="N148" s="2">
        <v>15</v>
      </c>
    </row>
    <row r="149" spans="1:14" x14ac:dyDescent="0.25">
      <c r="A149" s="2"/>
      <c r="B149" s="2"/>
      <c r="G149" s="2">
        <v>40</v>
      </c>
      <c r="H149" s="2">
        <v>2</v>
      </c>
      <c r="M149" s="2">
        <v>340</v>
      </c>
      <c r="N149" s="2">
        <v>15</v>
      </c>
    </row>
    <row r="150" spans="1:14" x14ac:dyDescent="0.25">
      <c r="A150" s="2"/>
      <c r="B150" s="2"/>
      <c r="G150" s="2">
        <v>40</v>
      </c>
      <c r="H150" s="2">
        <v>1</v>
      </c>
      <c r="M150" s="2">
        <v>340</v>
      </c>
      <c r="N150" s="2">
        <v>12.5</v>
      </c>
    </row>
    <row r="151" spans="1:14" x14ac:dyDescent="0.25">
      <c r="A151" s="2"/>
      <c r="B151" s="2"/>
      <c r="G151" s="2">
        <v>40</v>
      </c>
      <c r="H151" s="2">
        <v>29</v>
      </c>
      <c r="M151" s="2">
        <v>340</v>
      </c>
      <c r="N151" s="2">
        <v>7.5</v>
      </c>
    </row>
    <row r="152" spans="1:14" x14ac:dyDescent="0.25">
      <c r="A152" s="2"/>
      <c r="B152" s="2"/>
      <c r="G152" s="2">
        <v>40</v>
      </c>
      <c r="H152" s="2">
        <v>4</v>
      </c>
      <c r="M152" s="2">
        <v>380</v>
      </c>
      <c r="N152" s="2">
        <v>22</v>
      </c>
    </row>
    <row r="153" spans="1:14" x14ac:dyDescent="0.25">
      <c r="A153" s="2"/>
      <c r="B153" s="2"/>
      <c r="G153" s="2">
        <v>40</v>
      </c>
      <c r="H153" s="2">
        <v>1</v>
      </c>
      <c r="M153" s="2">
        <v>380</v>
      </c>
      <c r="N153" s="2">
        <v>42</v>
      </c>
    </row>
    <row r="154" spans="1:14" x14ac:dyDescent="0.25">
      <c r="A154" s="2"/>
      <c r="B154" s="2"/>
      <c r="G154" s="2">
        <v>40</v>
      </c>
      <c r="H154" s="2">
        <v>8</v>
      </c>
      <c r="M154" s="2">
        <v>380</v>
      </c>
      <c r="N154" s="2">
        <v>12.5</v>
      </c>
    </row>
    <row r="155" spans="1:14" x14ac:dyDescent="0.25">
      <c r="A155" s="2"/>
      <c r="B155" s="2"/>
      <c r="G155" s="2">
        <v>40</v>
      </c>
      <c r="H155" s="2">
        <v>10</v>
      </c>
      <c r="M155" s="2">
        <v>410</v>
      </c>
      <c r="N155" s="2">
        <v>10</v>
      </c>
    </row>
    <row r="156" spans="1:14" x14ac:dyDescent="0.25">
      <c r="A156" s="2"/>
      <c r="B156" s="2"/>
      <c r="G156" s="2">
        <v>40</v>
      </c>
      <c r="H156" s="2">
        <v>5</v>
      </c>
      <c r="M156" s="2">
        <v>430</v>
      </c>
      <c r="N156" s="2">
        <v>6</v>
      </c>
    </row>
    <row r="157" spans="1:14" x14ac:dyDescent="0.25">
      <c r="A157" s="2"/>
      <c r="B157" s="2"/>
      <c r="G157" s="2">
        <v>42</v>
      </c>
      <c r="H157" s="2">
        <v>6</v>
      </c>
      <c r="M157" s="2">
        <v>450</v>
      </c>
      <c r="N157" s="2">
        <v>10</v>
      </c>
    </row>
    <row r="158" spans="1:14" x14ac:dyDescent="0.25">
      <c r="A158" s="2"/>
      <c r="B158" s="2"/>
      <c r="G158" s="2">
        <v>42</v>
      </c>
      <c r="H158" s="2">
        <v>5</v>
      </c>
      <c r="M158" s="2">
        <v>450</v>
      </c>
      <c r="N158" s="2">
        <v>42</v>
      </c>
    </row>
    <row r="159" spans="1:14" x14ac:dyDescent="0.25">
      <c r="A159" s="2"/>
      <c r="B159" s="2"/>
      <c r="G159" s="2">
        <v>42</v>
      </c>
      <c r="H159" s="2">
        <v>0.5</v>
      </c>
      <c r="M159" s="2">
        <v>450</v>
      </c>
      <c r="N159" s="2">
        <v>10</v>
      </c>
    </row>
    <row r="160" spans="1:14" x14ac:dyDescent="0.25">
      <c r="A160" s="2"/>
      <c r="B160" s="2"/>
      <c r="G160" s="2">
        <v>42</v>
      </c>
      <c r="H160" s="2">
        <v>1</v>
      </c>
      <c r="M160" s="2">
        <v>450</v>
      </c>
      <c r="N160" s="2">
        <v>20</v>
      </c>
    </row>
    <row r="161" spans="1:14" x14ac:dyDescent="0.25">
      <c r="A161" s="2"/>
      <c r="B161" s="2"/>
      <c r="G161" s="2">
        <v>42</v>
      </c>
      <c r="H161" s="2">
        <v>1.5</v>
      </c>
      <c r="M161" s="2">
        <v>460</v>
      </c>
      <c r="N161" s="2">
        <v>45</v>
      </c>
    </row>
    <row r="162" spans="1:14" x14ac:dyDescent="0.25">
      <c r="A162" s="2"/>
      <c r="B162" s="2"/>
      <c r="G162" s="2">
        <v>42</v>
      </c>
      <c r="H162" s="2">
        <v>3</v>
      </c>
      <c r="M162" s="2">
        <v>470</v>
      </c>
      <c r="N162" s="2">
        <v>10</v>
      </c>
    </row>
    <row r="163" spans="1:14" x14ac:dyDescent="0.25">
      <c r="A163" s="2"/>
      <c r="B163" s="2"/>
      <c r="G163" s="2">
        <v>44</v>
      </c>
      <c r="H163" s="2">
        <v>12</v>
      </c>
      <c r="M163" s="2">
        <v>490</v>
      </c>
      <c r="N163" s="2">
        <v>5.5</v>
      </c>
    </row>
    <row r="164" spans="1:14" x14ac:dyDescent="0.25">
      <c r="A164" s="2"/>
      <c r="B164" s="2"/>
      <c r="G164" s="2">
        <v>45</v>
      </c>
      <c r="H164" s="2">
        <v>2.5</v>
      </c>
      <c r="M164" s="2">
        <v>500</v>
      </c>
      <c r="N164" s="2">
        <v>7.5</v>
      </c>
    </row>
    <row r="165" spans="1:14" x14ac:dyDescent="0.25">
      <c r="A165" s="2"/>
      <c r="B165" s="2"/>
      <c r="G165" s="2">
        <v>45</v>
      </c>
      <c r="H165" s="2">
        <v>2</v>
      </c>
      <c r="M165" s="2">
        <v>530</v>
      </c>
      <c r="N165" s="2">
        <v>10</v>
      </c>
    </row>
    <row r="166" spans="1:14" x14ac:dyDescent="0.25">
      <c r="A166" s="2"/>
      <c r="B166" s="2"/>
      <c r="G166" s="2">
        <v>45</v>
      </c>
      <c r="H166" s="2">
        <v>15</v>
      </c>
      <c r="M166" s="2">
        <v>600</v>
      </c>
      <c r="N166" s="2">
        <v>10</v>
      </c>
    </row>
    <row r="167" spans="1:14" x14ac:dyDescent="0.25">
      <c r="A167" s="2"/>
      <c r="B167" s="2"/>
      <c r="G167" s="2">
        <v>47</v>
      </c>
      <c r="H167" s="2">
        <v>4</v>
      </c>
      <c r="M167" s="2">
        <v>600</v>
      </c>
      <c r="N167" s="2">
        <v>14</v>
      </c>
    </row>
    <row r="168" spans="1:14" x14ac:dyDescent="0.25">
      <c r="A168" s="2"/>
      <c r="B168" s="2"/>
      <c r="G168" s="2">
        <v>50</v>
      </c>
      <c r="H168" s="2">
        <v>10</v>
      </c>
      <c r="M168" s="2">
        <v>600</v>
      </c>
      <c r="N168" s="2">
        <v>36</v>
      </c>
    </row>
    <row r="169" spans="1:14" x14ac:dyDescent="0.25">
      <c r="A169" s="2"/>
      <c r="B169" s="2"/>
      <c r="G169" s="2">
        <v>50</v>
      </c>
      <c r="H169" s="2">
        <v>3</v>
      </c>
      <c r="M169" s="2">
        <v>600</v>
      </c>
      <c r="N169" s="2">
        <v>15</v>
      </c>
    </row>
    <row r="170" spans="1:14" x14ac:dyDescent="0.25">
      <c r="A170" s="2"/>
      <c r="B170" s="2"/>
      <c r="G170" s="2">
        <v>50</v>
      </c>
      <c r="H170" s="2">
        <v>3</v>
      </c>
      <c r="M170" s="2">
        <v>640</v>
      </c>
      <c r="N170" s="2">
        <v>7.5</v>
      </c>
    </row>
    <row r="171" spans="1:14" x14ac:dyDescent="0.25">
      <c r="A171" s="2"/>
      <c r="B171" s="2"/>
      <c r="G171" s="2">
        <v>50</v>
      </c>
      <c r="H171" s="2">
        <v>2</v>
      </c>
      <c r="M171" s="2">
        <v>665</v>
      </c>
      <c r="N171" s="2">
        <v>10</v>
      </c>
    </row>
    <row r="172" spans="1:14" x14ac:dyDescent="0.25">
      <c r="A172" s="2"/>
      <c r="B172" s="2"/>
      <c r="G172" s="2">
        <v>50</v>
      </c>
      <c r="H172" s="2">
        <v>7.5</v>
      </c>
      <c r="M172" s="2">
        <v>680</v>
      </c>
      <c r="N172" s="2">
        <v>12.5</v>
      </c>
    </row>
    <row r="173" spans="1:14" x14ac:dyDescent="0.25">
      <c r="A173" s="2"/>
      <c r="B173" s="2"/>
      <c r="G173" s="2">
        <v>50</v>
      </c>
      <c r="H173" s="2">
        <v>2</v>
      </c>
      <c r="M173" s="2">
        <v>680</v>
      </c>
      <c r="N173" s="2">
        <v>20</v>
      </c>
    </row>
    <row r="174" spans="1:14" x14ac:dyDescent="0.25">
      <c r="A174" s="2"/>
      <c r="B174" s="2"/>
      <c r="G174" s="2">
        <v>50</v>
      </c>
      <c r="H174" s="2">
        <v>2</v>
      </c>
      <c r="M174" s="2">
        <v>690</v>
      </c>
      <c r="N174" s="2">
        <v>10</v>
      </c>
    </row>
    <row r="175" spans="1:14" x14ac:dyDescent="0.25">
      <c r="A175" s="2"/>
      <c r="B175" s="2"/>
      <c r="G175" s="2">
        <v>50</v>
      </c>
      <c r="H175" s="2">
        <v>1</v>
      </c>
      <c r="M175" s="2">
        <v>850</v>
      </c>
      <c r="N175" s="2">
        <v>45</v>
      </c>
    </row>
    <row r="176" spans="1:14" x14ac:dyDescent="0.25">
      <c r="A176" s="2"/>
      <c r="B176" s="2"/>
      <c r="G176" s="2">
        <v>50</v>
      </c>
      <c r="H176" s="2">
        <v>10</v>
      </c>
      <c r="M176" s="2">
        <v>850</v>
      </c>
      <c r="N176" s="2">
        <v>20</v>
      </c>
    </row>
    <row r="177" spans="1:14" x14ac:dyDescent="0.25">
      <c r="A177" s="2"/>
      <c r="B177" s="2"/>
      <c r="G177" s="2">
        <v>50</v>
      </c>
      <c r="H177" s="2">
        <v>1</v>
      </c>
      <c r="M177" s="2">
        <v>900</v>
      </c>
      <c r="N177" s="2">
        <v>27.5</v>
      </c>
    </row>
    <row r="178" spans="1:14" x14ac:dyDescent="0.25">
      <c r="A178" s="2"/>
      <c r="B178" s="2"/>
      <c r="G178" s="2">
        <v>50</v>
      </c>
      <c r="H178" s="2">
        <v>1</v>
      </c>
      <c r="M178" s="2">
        <v>1150</v>
      </c>
      <c r="N178" s="2">
        <v>6</v>
      </c>
    </row>
    <row r="179" spans="1:14" x14ac:dyDescent="0.25">
      <c r="A179" s="2"/>
      <c r="B179" s="2"/>
      <c r="G179" s="2">
        <v>50</v>
      </c>
      <c r="H179" s="2">
        <v>0.75</v>
      </c>
      <c r="M179" s="2">
        <v>2300</v>
      </c>
      <c r="N179" s="2">
        <v>15</v>
      </c>
    </row>
    <row r="180" spans="1:14" x14ac:dyDescent="0.25">
      <c r="A180" s="2"/>
      <c r="B180" s="2"/>
      <c r="G180" s="2">
        <v>50</v>
      </c>
      <c r="H180" s="2">
        <v>0.75</v>
      </c>
      <c r="M180" s="2">
        <v>4200</v>
      </c>
      <c r="N180" s="2">
        <v>30</v>
      </c>
    </row>
    <row r="181" spans="1:14" x14ac:dyDescent="0.25">
      <c r="A181" s="2"/>
      <c r="B181" s="2"/>
      <c r="G181" s="2">
        <v>50</v>
      </c>
      <c r="H181" s="2">
        <v>6</v>
      </c>
      <c r="M181" s="2"/>
      <c r="N181" s="2"/>
    </row>
    <row r="182" spans="1:14" x14ac:dyDescent="0.25">
      <c r="A182" s="2"/>
      <c r="B182" s="2"/>
      <c r="G182" s="2">
        <v>55</v>
      </c>
      <c r="H182" s="2">
        <v>10</v>
      </c>
      <c r="M182" s="2"/>
      <c r="N182" s="2"/>
    </row>
    <row r="183" spans="1:14" x14ac:dyDescent="0.25">
      <c r="A183" s="2"/>
      <c r="B183" s="2"/>
      <c r="G183" s="2">
        <v>55</v>
      </c>
      <c r="H183" s="2">
        <v>5</v>
      </c>
      <c r="M183" s="2"/>
      <c r="N183" s="2"/>
    </row>
    <row r="184" spans="1:14" x14ac:dyDescent="0.25">
      <c r="A184" s="2"/>
      <c r="B184" s="2"/>
      <c r="G184" s="2">
        <v>55</v>
      </c>
      <c r="H184" s="2">
        <v>2.5</v>
      </c>
      <c r="M184" s="2"/>
      <c r="N184" s="2"/>
    </row>
    <row r="185" spans="1:14" x14ac:dyDescent="0.25">
      <c r="A185" s="2"/>
      <c r="B185" s="2"/>
      <c r="G185" s="2">
        <v>55</v>
      </c>
      <c r="H185" s="2">
        <v>7.5</v>
      </c>
      <c r="M185" s="2"/>
      <c r="N185" s="2"/>
    </row>
    <row r="186" spans="1:14" x14ac:dyDescent="0.25">
      <c r="A186" s="2"/>
      <c r="B186" s="2"/>
      <c r="G186" s="2">
        <v>55</v>
      </c>
      <c r="H186" s="2">
        <v>1</v>
      </c>
      <c r="M186" s="2"/>
      <c r="N186" s="2"/>
    </row>
    <row r="187" spans="1:14" x14ac:dyDescent="0.25">
      <c r="A187" s="2"/>
      <c r="B187" s="2"/>
      <c r="G187" s="2">
        <v>55</v>
      </c>
      <c r="H187" s="2">
        <v>4</v>
      </c>
      <c r="M187" s="2"/>
      <c r="N187" s="2"/>
    </row>
    <row r="188" spans="1:14" x14ac:dyDescent="0.25">
      <c r="A188" s="2"/>
      <c r="B188" s="2"/>
      <c r="G188" s="2">
        <v>55</v>
      </c>
      <c r="H188" s="2">
        <v>10</v>
      </c>
      <c r="M188" s="2"/>
      <c r="N188" s="2"/>
    </row>
    <row r="189" spans="1:14" x14ac:dyDescent="0.25">
      <c r="A189" s="2"/>
      <c r="B189" s="2"/>
      <c r="G189" s="2">
        <v>55</v>
      </c>
      <c r="H189" s="2">
        <v>3</v>
      </c>
      <c r="M189" s="2"/>
      <c r="N189" s="2"/>
    </row>
    <row r="190" spans="1:14" x14ac:dyDescent="0.25">
      <c r="A190" s="2"/>
      <c r="B190" s="2"/>
      <c r="G190" s="2">
        <v>55</v>
      </c>
      <c r="H190" s="2">
        <v>3</v>
      </c>
      <c r="M190" s="2"/>
      <c r="N190" s="2"/>
    </row>
    <row r="191" spans="1:14" x14ac:dyDescent="0.25">
      <c r="A191" s="2"/>
      <c r="B191" s="2"/>
      <c r="G191" s="2">
        <v>60</v>
      </c>
      <c r="H191" s="2">
        <v>8</v>
      </c>
      <c r="M191" s="2"/>
      <c r="N191" s="2"/>
    </row>
    <row r="192" spans="1:14" x14ac:dyDescent="0.25">
      <c r="A192" s="2"/>
      <c r="B192" s="2"/>
      <c r="G192" s="2">
        <v>60</v>
      </c>
      <c r="H192" s="2">
        <v>15</v>
      </c>
      <c r="M192" s="2"/>
      <c r="N192" s="2"/>
    </row>
    <row r="193" spans="1:14" x14ac:dyDescent="0.25">
      <c r="A193" s="2"/>
      <c r="B193" s="2"/>
      <c r="G193" s="2">
        <v>60</v>
      </c>
      <c r="H193" s="2">
        <v>5</v>
      </c>
      <c r="M193" s="2"/>
      <c r="N193" s="2"/>
    </row>
    <row r="194" spans="1:14" x14ac:dyDescent="0.25">
      <c r="A194" s="2"/>
      <c r="B194" s="2"/>
      <c r="G194" s="2">
        <v>60</v>
      </c>
      <c r="H194" s="2">
        <v>5</v>
      </c>
      <c r="M194" s="2"/>
      <c r="N194" s="2"/>
    </row>
    <row r="195" spans="1:14" x14ac:dyDescent="0.25">
      <c r="A195" s="2"/>
      <c r="B195" s="2"/>
      <c r="G195" s="2">
        <v>60</v>
      </c>
      <c r="H195" s="2">
        <v>15</v>
      </c>
      <c r="M195" s="2"/>
      <c r="N195" s="2"/>
    </row>
    <row r="196" spans="1:14" x14ac:dyDescent="0.25">
      <c r="A196" s="2"/>
      <c r="B196" s="2"/>
      <c r="G196" s="2">
        <v>60</v>
      </c>
      <c r="H196" s="2">
        <v>4</v>
      </c>
      <c r="M196" s="2"/>
      <c r="N196" s="2"/>
    </row>
    <row r="197" spans="1:14" x14ac:dyDescent="0.25">
      <c r="A197" s="2"/>
      <c r="B197" s="2"/>
      <c r="G197" s="2">
        <v>60</v>
      </c>
      <c r="H197" s="2">
        <v>1</v>
      </c>
      <c r="M197" s="2"/>
      <c r="N197" s="2"/>
    </row>
    <row r="198" spans="1:14" x14ac:dyDescent="0.25">
      <c r="A198" s="2"/>
      <c r="B198" s="2"/>
      <c r="G198" s="2">
        <v>60</v>
      </c>
      <c r="H198" s="2">
        <v>2</v>
      </c>
      <c r="M198" s="2"/>
      <c r="N198" s="2"/>
    </row>
    <row r="199" spans="1:14" x14ac:dyDescent="0.25">
      <c r="A199" s="2"/>
      <c r="B199" s="2"/>
      <c r="G199" s="2">
        <v>60</v>
      </c>
      <c r="H199" s="2">
        <v>2</v>
      </c>
      <c r="M199" s="2"/>
      <c r="N199" s="2"/>
    </row>
    <row r="200" spans="1:14" x14ac:dyDescent="0.25">
      <c r="A200" s="2"/>
      <c r="B200" s="2"/>
      <c r="G200" s="2">
        <v>60</v>
      </c>
      <c r="H200" s="2">
        <v>1.5</v>
      </c>
      <c r="M200" s="2"/>
      <c r="N200" s="2"/>
    </row>
    <row r="201" spans="1:14" x14ac:dyDescent="0.25">
      <c r="A201" s="2"/>
      <c r="B201" s="2"/>
      <c r="G201" s="2">
        <v>60</v>
      </c>
      <c r="H201" s="2">
        <v>35</v>
      </c>
      <c r="M201" s="2"/>
      <c r="N201" s="2"/>
    </row>
    <row r="202" spans="1:14" x14ac:dyDescent="0.25">
      <c r="A202" s="2"/>
      <c r="B202" s="2"/>
      <c r="G202" s="2">
        <v>60</v>
      </c>
      <c r="H202" s="2">
        <v>11</v>
      </c>
      <c r="M202" s="2"/>
      <c r="N202" s="2"/>
    </row>
    <row r="203" spans="1:14" x14ac:dyDescent="0.25">
      <c r="A203" s="2"/>
      <c r="B203" s="2"/>
      <c r="G203" s="2">
        <v>60</v>
      </c>
      <c r="H203" s="2">
        <v>5</v>
      </c>
      <c r="M203" s="2"/>
      <c r="N203" s="2"/>
    </row>
    <row r="204" spans="1:14" x14ac:dyDescent="0.25">
      <c r="A204" s="2"/>
      <c r="B204" s="2"/>
      <c r="G204" s="2">
        <v>60</v>
      </c>
      <c r="H204" s="2">
        <v>15</v>
      </c>
      <c r="M204" s="2"/>
      <c r="N204" s="2"/>
    </row>
    <row r="205" spans="1:14" x14ac:dyDescent="0.25">
      <c r="A205" s="2"/>
      <c r="B205" s="2"/>
      <c r="G205" s="2">
        <v>60</v>
      </c>
      <c r="H205" s="2">
        <v>5</v>
      </c>
      <c r="M205" s="2"/>
      <c r="N205" s="2"/>
    </row>
    <row r="206" spans="1:14" x14ac:dyDescent="0.25">
      <c r="A206" s="2"/>
      <c r="B206" s="2"/>
      <c r="G206" s="2">
        <v>60</v>
      </c>
      <c r="H206" s="2">
        <v>1</v>
      </c>
      <c r="M206" s="2"/>
      <c r="N206" s="2"/>
    </row>
    <row r="207" spans="1:14" x14ac:dyDescent="0.25">
      <c r="A207" s="2"/>
      <c r="B207" s="2"/>
      <c r="G207" s="2">
        <v>60</v>
      </c>
      <c r="H207" s="2">
        <v>5</v>
      </c>
      <c r="M207" s="2"/>
      <c r="N207" s="2"/>
    </row>
    <row r="208" spans="1:14" x14ac:dyDescent="0.25">
      <c r="A208" s="2"/>
      <c r="B208" s="2"/>
      <c r="G208" s="2">
        <v>65</v>
      </c>
      <c r="H208" s="2">
        <v>5</v>
      </c>
      <c r="M208" s="2"/>
      <c r="N208" s="2"/>
    </row>
    <row r="209" spans="1:14" x14ac:dyDescent="0.25">
      <c r="A209" s="2"/>
      <c r="B209" s="2"/>
      <c r="G209" s="2">
        <v>65</v>
      </c>
      <c r="H209" s="2">
        <v>15</v>
      </c>
      <c r="M209" s="2"/>
      <c r="N209" s="2"/>
    </row>
    <row r="210" spans="1:14" x14ac:dyDescent="0.25">
      <c r="A210" s="2"/>
      <c r="B210" s="2"/>
      <c r="G210" s="2">
        <v>65</v>
      </c>
      <c r="H210" s="2">
        <v>5</v>
      </c>
      <c r="M210" s="2"/>
      <c r="N210" s="2"/>
    </row>
    <row r="211" spans="1:14" x14ac:dyDescent="0.25">
      <c r="A211" s="2"/>
      <c r="B211" s="2"/>
      <c r="G211" s="2">
        <v>65</v>
      </c>
      <c r="H211" s="2">
        <v>7</v>
      </c>
      <c r="M211" s="2"/>
      <c r="N211" s="2"/>
    </row>
    <row r="212" spans="1:14" x14ac:dyDescent="0.25">
      <c r="A212" s="2"/>
      <c r="B212" s="2"/>
      <c r="G212" s="2">
        <v>67</v>
      </c>
      <c r="H212" s="2">
        <v>10</v>
      </c>
      <c r="M212" s="2"/>
      <c r="N212" s="2"/>
    </row>
    <row r="213" spans="1:14" x14ac:dyDescent="0.25">
      <c r="A213" s="2"/>
      <c r="B213" s="2"/>
      <c r="G213" s="2">
        <v>67</v>
      </c>
      <c r="H213" s="2">
        <v>2.5</v>
      </c>
      <c r="M213" s="2"/>
      <c r="N213" s="2"/>
    </row>
    <row r="214" spans="1:14" x14ac:dyDescent="0.25">
      <c r="A214" s="2"/>
      <c r="B214" s="2"/>
      <c r="G214" s="2">
        <v>67</v>
      </c>
      <c r="H214" s="2">
        <v>2</v>
      </c>
      <c r="M214" s="2"/>
      <c r="N214" s="2"/>
    </row>
    <row r="215" spans="1:14" x14ac:dyDescent="0.25">
      <c r="A215" s="2"/>
      <c r="B215" s="2"/>
      <c r="G215" s="2">
        <v>67</v>
      </c>
      <c r="H215" s="2">
        <v>5</v>
      </c>
      <c r="M215" s="2"/>
      <c r="N215" s="2"/>
    </row>
    <row r="216" spans="1:14" x14ac:dyDescent="0.25">
      <c r="A216" s="2"/>
      <c r="B216" s="2"/>
      <c r="G216" s="2">
        <v>70</v>
      </c>
      <c r="H216" s="2">
        <v>2.5</v>
      </c>
      <c r="M216" s="2"/>
      <c r="N216" s="2"/>
    </row>
    <row r="217" spans="1:14" x14ac:dyDescent="0.25">
      <c r="A217" s="2"/>
      <c r="B217" s="2"/>
      <c r="G217" s="2">
        <v>70</v>
      </c>
      <c r="H217" s="2">
        <v>2</v>
      </c>
      <c r="M217" s="2"/>
      <c r="N217" s="2"/>
    </row>
    <row r="218" spans="1:14" x14ac:dyDescent="0.25">
      <c r="A218" s="2"/>
      <c r="B218" s="2"/>
      <c r="G218" s="2">
        <v>70</v>
      </c>
      <c r="H218" s="2">
        <v>3</v>
      </c>
      <c r="M218" s="2"/>
      <c r="N218" s="2"/>
    </row>
    <row r="219" spans="1:14" x14ac:dyDescent="0.25">
      <c r="A219" s="2"/>
      <c r="B219" s="2"/>
      <c r="G219" s="2">
        <v>70</v>
      </c>
      <c r="H219" s="2">
        <v>6</v>
      </c>
      <c r="M219" s="2"/>
      <c r="N219" s="2"/>
    </row>
    <row r="220" spans="1:14" x14ac:dyDescent="0.25">
      <c r="A220" s="2"/>
      <c r="B220" s="2"/>
      <c r="G220" s="2">
        <v>75</v>
      </c>
      <c r="H220" s="2">
        <v>15</v>
      </c>
      <c r="M220" s="2"/>
      <c r="N220" s="2"/>
    </row>
    <row r="221" spans="1:14" x14ac:dyDescent="0.25">
      <c r="A221" s="2"/>
      <c r="B221" s="2"/>
      <c r="G221" s="2">
        <v>75</v>
      </c>
      <c r="H221" s="2">
        <v>17</v>
      </c>
      <c r="M221" s="2"/>
      <c r="N221" s="2"/>
    </row>
    <row r="222" spans="1:14" x14ac:dyDescent="0.25">
      <c r="A222" s="2"/>
      <c r="B222" s="2"/>
      <c r="G222" s="2">
        <v>75</v>
      </c>
      <c r="H222" s="2">
        <v>25</v>
      </c>
      <c r="M222" s="2"/>
      <c r="N222" s="2"/>
    </row>
    <row r="223" spans="1:14" x14ac:dyDescent="0.25">
      <c r="A223" s="2"/>
      <c r="B223" s="2"/>
      <c r="G223" s="2">
        <v>75</v>
      </c>
      <c r="H223" s="2">
        <v>5</v>
      </c>
      <c r="M223" s="2"/>
      <c r="N223" s="2"/>
    </row>
    <row r="224" spans="1:14" x14ac:dyDescent="0.25">
      <c r="A224" s="2"/>
      <c r="B224" s="2"/>
      <c r="G224" s="2">
        <v>75</v>
      </c>
      <c r="H224" s="2">
        <v>25</v>
      </c>
      <c r="M224" s="2"/>
      <c r="N224" s="2"/>
    </row>
    <row r="225" spans="1:14" x14ac:dyDescent="0.25">
      <c r="A225" s="2"/>
      <c r="B225" s="2"/>
      <c r="G225" s="2">
        <v>75</v>
      </c>
      <c r="H225" s="2">
        <v>3</v>
      </c>
      <c r="M225" s="2"/>
      <c r="N225" s="2"/>
    </row>
    <row r="226" spans="1:14" x14ac:dyDescent="0.25">
      <c r="A226" s="2"/>
      <c r="B226" s="2"/>
      <c r="G226" s="2">
        <v>75</v>
      </c>
      <c r="H226" s="2">
        <v>3</v>
      </c>
      <c r="M226" s="2"/>
      <c r="N226" s="2"/>
    </row>
    <row r="227" spans="1:14" x14ac:dyDescent="0.25">
      <c r="A227" s="2"/>
      <c r="B227" s="2"/>
      <c r="G227" s="2">
        <v>75</v>
      </c>
      <c r="H227" s="2">
        <v>3.5</v>
      </c>
      <c r="M227" s="2"/>
      <c r="N227" s="2"/>
    </row>
    <row r="228" spans="1:14" x14ac:dyDescent="0.25">
      <c r="A228" s="2"/>
      <c r="B228" s="2"/>
      <c r="G228" s="2">
        <v>76</v>
      </c>
      <c r="H228" s="2">
        <v>5</v>
      </c>
      <c r="M228" s="2"/>
      <c r="N228" s="2"/>
    </row>
    <row r="229" spans="1:14" x14ac:dyDescent="0.25">
      <c r="A229" s="2"/>
      <c r="B229" s="2"/>
      <c r="G229" s="2">
        <v>80</v>
      </c>
      <c r="H229" s="2">
        <v>12</v>
      </c>
      <c r="M229" s="2"/>
      <c r="N229" s="2"/>
    </row>
    <row r="230" spans="1:14" x14ac:dyDescent="0.25">
      <c r="A230" s="2"/>
      <c r="B230" s="2"/>
      <c r="G230" s="2">
        <v>80</v>
      </c>
      <c r="H230" s="2">
        <v>2</v>
      </c>
      <c r="M230" s="2"/>
      <c r="N230" s="2"/>
    </row>
    <row r="231" spans="1:14" x14ac:dyDescent="0.25">
      <c r="A231" s="2"/>
      <c r="B231" s="2"/>
      <c r="G231" s="2">
        <v>80</v>
      </c>
      <c r="H231" s="2">
        <v>2</v>
      </c>
      <c r="M231" s="2"/>
      <c r="N231" s="2"/>
    </row>
    <row r="232" spans="1:14" x14ac:dyDescent="0.25">
      <c r="A232" s="2"/>
      <c r="B232" s="2"/>
      <c r="G232" s="2">
        <v>80</v>
      </c>
      <c r="H232" s="2">
        <v>1</v>
      </c>
      <c r="M232" s="2"/>
      <c r="N232" s="2"/>
    </row>
    <row r="233" spans="1:14" x14ac:dyDescent="0.25">
      <c r="A233" s="2"/>
      <c r="B233" s="2"/>
      <c r="G233" s="2">
        <v>80</v>
      </c>
      <c r="H233" s="2">
        <v>2</v>
      </c>
      <c r="M233" s="2"/>
      <c r="N233" s="2"/>
    </row>
    <row r="234" spans="1:14" x14ac:dyDescent="0.25">
      <c r="A234" s="2"/>
      <c r="B234" s="2"/>
      <c r="G234" s="2">
        <v>80</v>
      </c>
      <c r="H234" s="2">
        <v>1</v>
      </c>
      <c r="M234" s="2"/>
      <c r="N234" s="2"/>
    </row>
    <row r="235" spans="1:14" x14ac:dyDescent="0.25">
      <c r="A235" s="2"/>
      <c r="B235" s="2"/>
      <c r="G235" s="2">
        <v>80</v>
      </c>
      <c r="H235" s="2">
        <v>1.5</v>
      </c>
      <c r="M235" s="2"/>
      <c r="N235" s="2"/>
    </row>
    <row r="236" spans="1:14" x14ac:dyDescent="0.25">
      <c r="A236" s="2"/>
      <c r="B236" s="2"/>
      <c r="G236" s="2">
        <v>80</v>
      </c>
      <c r="H236" s="2">
        <v>1</v>
      </c>
      <c r="M236" s="2"/>
      <c r="N236" s="2"/>
    </row>
    <row r="237" spans="1:14" x14ac:dyDescent="0.25">
      <c r="A237" s="2"/>
      <c r="B237" s="2"/>
      <c r="G237" s="2">
        <v>80</v>
      </c>
      <c r="H237" s="2">
        <v>12.5</v>
      </c>
      <c r="M237" s="2"/>
      <c r="N237" s="2"/>
    </row>
    <row r="238" spans="1:14" x14ac:dyDescent="0.25">
      <c r="A238" s="2"/>
      <c r="B238" s="2"/>
      <c r="G238" s="2">
        <v>85</v>
      </c>
      <c r="H238" s="2">
        <v>5</v>
      </c>
      <c r="M238" s="2"/>
      <c r="N238" s="2"/>
    </row>
    <row r="239" spans="1:14" x14ac:dyDescent="0.25">
      <c r="A239" s="2"/>
      <c r="B239" s="2"/>
      <c r="G239" s="2">
        <v>85</v>
      </c>
      <c r="H239" s="2">
        <v>12</v>
      </c>
      <c r="M239" s="2"/>
      <c r="N239" s="2"/>
    </row>
    <row r="240" spans="1:14" x14ac:dyDescent="0.25">
      <c r="A240" s="2"/>
      <c r="B240" s="2"/>
      <c r="G240" s="2">
        <v>85</v>
      </c>
      <c r="H240" s="2">
        <v>20</v>
      </c>
      <c r="M240" s="2"/>
      <c r="N240" s="2"/>
    </row>
    <row r="241" spans="1:14" x14ac:dyDescent="0.25">
      <c r="A241" s="2"/>
      <c r="B241" s="2"/>
      <c r="G241" s="2">
        <v>85</v>
      </c>
      <c r="H241" s="2">
        <v>1.75</v>
      </c>
      <c r="M241" s="2"/>
      <c r="N241" s="2"/>
    </row>
    <row r="242" spans="1:14" x14ac:dyDescent="0.25">
      <c r="A242" s="2"/>
      <c r="B242" s="2"/>
      <c r="G242" s="2">
        <v>90</v>
      </c>
      <c r="H242" s="2">
        <v>1</v>
      </c>
      <c r="M242" s="2"/>
      <c r="N242" s="2"/>
    </row>
    <row r="243" spans="1:14" x14ac:dyDescent="0.25">
      <c r="A243" s="2"/>
      <c r="B243" s="2"/>
      <c r="G243" s="2">
        <v>90</v>
      </c>
      <c r="H243" s="2">
        <v>4</v>
      </c>
      <c r="M243" s="2"/>
      <c r="N243" s="2"/>
    </row>
    <row r="244" spans="1:14" x14ac:dyDescent="0.25">
      <c r="A244" s="2"/>
      <c r="B244" s="2"/>
      <c r="G244" s="2">
        <v>90</v>
      </c>
      <c r="H244" s="2">
        <v>6</v>
      </c>
      <c r="M244" s="2"/>
      <c r="N244" s="2"/>
    </row>
    <row r="245" spans="1:14" x14ac:dyDescent="0.25">
      <c r="A245" s="2"/>
      <c r="B245" s="2"/>
      <c r="G245" s="2">
        <v>90</v>
      </c>
      <c r="H245" s="2">
        <v>2</v>
      </c>
      <c r="M245" s="2"/>
      <c r="N245" s="2"/>
    </row>
    <row r="246" spans="1:14" x14ac:dyDescent="0.25">
      <c r="A246" s="2"/>
      <c r="B246" s="2"/>
      <c r="G246" s="2">
        <v>90</v>
      </c>
      <c r="H246" s="2">
        <v>9</v>
      </c>
      <c r="M246" s="2"/>
      <c r="N246" s="2"/>
    </row>
    <row r="247" spans="1:14" x14ac:dyDescent="0.25">
      <c r="A247" s="2"/>
      <c r="B247" s="2"/>
      <c r="G247" s="2">
        <v>90</v>
      </c>
      <c r="H247" s="2">
        <v>9</v>
      </c>
      <c r="M247" s="2"/>
      <c r="N247" s="2"/>
    </row>
    <row r="248" spans="1:14" x14ac:dyDescent="0.25">
      <c r="A248" s="2"/>
      <c r="B248" s="2"/>
      <c r="G248" s="2">
        <v>90</v>
      </c>
      <c r="H248" s="2">
        <v>12</v>
      </c>
      <c r="M248" s="2"/>
      <c r="N248" s="2"/>
    </row>
    <row r="249" spans="1:14" x14ac:dyDescent="0.25">
      <c r="A249" s="2"/>
      <c r="B249" s="2"/>
      <c r="G249" s="2">
        <v>90</v>
      </c>
      <c r="H249" s="2">
        <v>1</v>
      </c>
      <c r="M249" s="2"/>
      <c r="N249" s="2"/>
    </row>
    <row r="250" spans="1:14" x14ac:dyDescent="0.25">
      <c r="A250" s="2"/>
      <c r="B250" s="2"/>
      <c r="G250" s="2">
        <v>90</v>
      </c>
      <c r="H250" s="2">
        <v>2.5</v>
      </c>
      <c r="M250" s="2"/>
      <c r="N250" s="2"/>
    </row>
    <row r="251" spans="1:14" x14ac:dyDescent="0.25">
      <c r="A251" s="2"/>
      <c r="B251" s="2"/>
      <c r="G251" s="2">
        <v>90</v>
      </c>
      <c r="H251" s="2">
        <v>0.75</v>
      </c>
      <c r="M251" s="2"/>
      <c r="N251" s="2"/>
    </row>
    <row r="252" spans="1:14" x14ac:dyDescent="0.25">
      <c r="A252" s="2"/>
      <c r="B252" s="2"/>
      <c r="G252" s="2">
        <v>90</v>
      </c>
      <c r="H252" s="2">
        <v>15</v>
      </c>
      <c r="M252" s="2"/>
      <c r="N252" s="2"/>
    </row>
    <row r="253" spans="1:14" x14ac:dyDescent="0.25">
      <c r="A253" s="2"/>
      <c r="B253" s="2"/>
      <c r="G253" s="2">
        <v>100</v>
      </c>
      <c r="H253" s="2">
        <v>10</v>
      </c>
      <c r="M253" s="2"/>
      <c r="N253" s="2"/>
    </row>
    <row r="254" spans="1:14" x14ac:dyDescent="0.25">
      <c r="A254" s="2"/>
      <c r="B254" s="2"/>
      <c r="G254" s="2">
        <v>100</v>
      </c>
      <c r="H254" s="2">
        <v>1</v>
      </c>
      <c r="M254" s="2"/>
      <c r="N254" s="2"/>
    </row>
    <row r="255" spans="1:14" x14ac:dyDescent="0.25">
      <c r="A255" s="2"/>
      <c r="B255" s="2"/>
      <c r="G255" s="2">
        <v>100</v>
      </c>
      <c r="H255" s="2">
        <v>3</v>
      </c>
      <c r="M255" s="2"/>
      <c r="N255" s="2"/>
    </row>
    <row r="256" spans="1:14" x14ac:dyDescent="0.25">
      <c r="A256" s="2"/>
      <c r="B256" s="2"/>
      <c r="G256" s="2">
        <v>100</v>
      </c>
      <c r="H256" s="2">
        <v>2</v>
      </c>
      <c r="M256" s="2"/>
      <c r="N256" s="2"/>
    </row>
    <row r="257" spans="1:14" x14ac:dyDescent="0.25">
      <c r="A257" s="2"/>
      <c r="B257" s="2"/>
      <c r="G257" s="2">
        <v>100</v>
      </c>
      <c r="H257" s="2">
        <v>5</v>
      </c>
      <c r="M257" s="2"/>
      <c r="N257" s="2"/>
    </row>
    <row r="258" spans="1:14" x14ac:dyDescent="0.25">
      <c r="A258" s="2"/>
      <c r="B258" s="2"/>
      <c r="G258" s="2">
        <v>100</v>
      </c>
      <c r="H258" s="2">
        <v>1</v>
      </c>
      <c r="M258" s="2"/>
      <c r="N258" s="2"/>
    </row>
    <row r="259" spans="1:14" x14ac:dyDescent="0.25">
      <c r="A259" s="2"/>
      <c r="B259" s="2"/>
      <c r="G259" s="2">
        <v>100</v>
      </c>
      <c r="H259" s="2">
        <v>2</v>
      </c>
      <c r="M259" s="2"/>
      <c r="N259" s="2"/>
    </row>
    <row r="260" spans="1:14" x14ac:dyDescent="0.25">
      <c r="A260" s="2"/>
      <c r="B260" s="2"/>
      <c r="G260" s="2">
        <v>100</v>
      </c>
      <c r="H260" s="2">
        <v>4</v>
      </c>
      <c r="M260" s="2"/>
      <c r="N260" s="2"/>
    </row>
    <row r="261" spans="1:14" x14ac:dyDescent="0.25">
      <c r="A261" s="2"/>
      <c r="B261" s="2"/>
      <c r="G261" s="2">
        <v>100</v>
      </c>
      <c r="H261" s="2">
        <v>3</v>
      </c>
      <c r="M261" s="2"/>
      <c r="N261" s="2"/>
    </row>
    <row r="262" spans="1:14" x14ac:dyDescent="0.25">
      <c r="A262" s="2"/>
      <c r="B262" s="2"/>
      <c r="G262" s="2">
        <v>100</v>
      </c>
      <c r="H262" s="2">
        <v>1</v>
      </c>
      <c r="M262" s="2"/>
      <c r="N262" s="2"/>
    </row>
    <row r="263" spans="1:14" x14ac:dyDescent="0.25">
      <c r="A263" s="2"/>
      <c r="B263" s="2"/>
      <c r="G263" s="2">
        <v>100</v>
      </c>
      <c r="H263" s="2">
        <v>2</v>
      </c>
      <c r="M263" s="2"/>
      <c r="N263" s="2"/>
    </row>
    <row r="264" spans="1:14" x14ac:dyDescent="0.25">
      <c r="A264" s="2"/>
      <c r="B264" s="2"/>
      <c r="G264" s="2">
        <v>100</v>
      </c>
      <c r="H264" s="2">
        <v>2</v>
      </c>
      <c r="M264" s="2"/>
      <c r="N264" s="2"/>
    </row>
    <row r="265" spans="1:14" x14ac:dyDescent="0.25">
      <c r="A265" s="2"/>
      <c r="B265" s="2"/>
      <c r="G265" s="2">
        <v>100</v>
      </c>
      <c r="H265" s="2">
        <v>2</v>
      </c>
      <c r="M265" s="2"/>
      <c r="N265" s="2"/>
    </row>
    <row r="266" spans="1:14" x14ac:dyDescent="0.25">
      <c r="A266" s="2"/>
      <c r="B266" s="2"/>
      <c r="G266" s="2">
        <v>100</v>
      </c>
      <c r="H266" s="2">
        <v>2</v>
      </c>
      <c r="M266" s="2"/>
      <c r="N266" s="2"/>
    </row>
    <row r="267" spans="1:14" x14ac:dyDescent="0.25">
      <c r="A267" s="2"/>
      <c r="B267" s="2"/>
      <c r="G267" s="2">
        <v>100</v>
      </c>
      <c r="H267" s="2">
        <v>10</v>
      </c>
      <c r="M267" s="2"/>
      <c r="N267" s="2"/>
    </row>
    <row r="268" spans="1:14" x14ac:dyDescent="0.25">
      <c r="A268" s="2"/>
      <c r="B268" s="2"/>
      <c r="G268" s="2">
        <v>100</v>
      </c>
      <c r="H268" s="2">
        <v>1</v>
      </c>
      <c r="M268" s="2"/>
      <c r="N268" s="2"/>
    </row>
    <row r="269" spans="1:14" x14ac:dyDescent="0.25">
      <c r="A269" s="2"/>
      <c r="B269" s="2"/>
      <c r="G269" s="2">
        <v>100</v>
      </c>
      <c r="H269" s="2">
        <v>7.5</v>
      </c>
      <c r="M269" s="2"/>
      <c r="N269" s="2"/>
    </row>
    <row r="270" spans="1:14" x14ac:dyDescent="0.25">
      <c r="A270" s="2"/>
      <c r="B270" s="2"/>
      <c r="G270" s="2">
        <v>105</v>
      </c>
      <c r="H270" s="2">
        <v>8</v>
      </c>
      <c r="M270" s="2"/>
      <c r="N270" s="2"/>
    </row>
    <row r="271" spans="1:14" x14ac:dyDescent="0.25">
      <c r="A271" s="2"/>
      <c r="B271" s="2"/>
      <c r="G271" s="2">
        <v>110</v>
      </c>
      <c r="H271" s="2">
        <v>15</v>
      </c>
      <c r="M271" s="2"/>
      <c r="N271" s="2"/>
    </row>
    <row r="272" spans="1:14" x14ac:dyDescent="0.25">
      <c r="A272" s="2"/>
      <c r="B272" s="2"/>
      <c r="G272" s="2">
        <v>110</v>
      </c>
      <c r="H272" s="2">
        <v>2</v>
      </c>
      <c r="M272" s="2"/>
      <c r="N272" s="2"/>
    </row>
    <row r="273" spans="1:14" x14ac:dyDescent="0.25">
      <c r="A273" s="2"/>
      <c r="B273" s="2"/>
      <c r="G273" s="2">
        <v>110</v>
      </c>
      <c r="H273" s="2">
        <v>3</v>
      </c>
      <c r="M273" s="2"/>
      <c r="N273" s="2"/>
    </row>
    <row r="274" spans="1:14" x14ac:dyDescent="0.25">
      <c r="A274" s="2"/>
      <c r="B274" s="2"/>
      <c r="G274" s="2">
        <v>117</v>
      </c>
      <c r="H274" s="2">
        <v>4</v>
      </c>
      <c r="M274" s="2"/>
      <c r="N274" s="2"/>
    </row>
    <row r="275" spans="1:14" x14ac:dyDescent="0.25">
      <c r="A275" s="2"/>
      <c r="B275" s="2"/>
      <c r="G275" s="2">
        <v>120</v>
      </c>
      <c r="H275" s="2">
        <v>1</v>
      </c>
      <c r="M275" s="2"/>
      <c r="N275" s="2"/>
    </row>
    <row r="276" spans="1:14" x14ac:dyDescent="0.25">
      <c r="A276" s="2"/>
      <c r="B276" s="2"/>
      <c r="G276" s="2">
        <v>120</v>
      </c>
      <c r="H276" s="2">
        <v>6</v>
      </c>
      <c r="M276" s="2"/>
      <c r="N276" s="2"/>
    </row>
    <row r="277" spans="1:14" x14ac:dyDescent="0.25">
      <c r="A277" s="2"/>
      <c r="B277" s="2"/>
      <c r="G277" s="2">
        <v>120</v>
      </c>
      <c r="H277" s="2">
        <v>4</v>
      </c>
      <c r="M277" s="2"/>
      <c r="N277" s="2"/>
    </row>
    <row r="278" spans="1:14" x14ac:dyDescent="0.25">
      <c r="A278" s="2"/>
      <c r="B278" s="2"/>
      <c r="G278" s="2">
        <v>120</v>
      </c>
      <c r="H278" s="2">
        <v>5</v>
      </c>
      <c r="M278" s="2"/>
      <c r="N278" s="2"/>
    </row>
    <row r="279" spans="1:14" x14ac:dyDescent="0.25">
      <c r="A279" s="2"/>
      <c r="B279" s="2"/>
      <c r="G279" s="2">
        <v>120</v>
      </c>
      <c r="H279" s="2">
        <v>2</v>
      </c>
      <c r="M279" s="2"/>
      <c r="N279" s="2"/>
    </row>
    <row r="280" spans="1:14" x14ac:dyDescent="0.25">
      <c r="A280" s="2"/>
      <c r="B280" s="2"/>
      <c r="G280" s="2">
        <v>120</v>
      </c>
      <c r="H280" s="2">
        <v>10</v>
      </c>
      <c r="M280" s="2"/>
      <c r="N280" s="2"/>
    </row>
    <row r="281" spans="1:14" x14ac:dyDescent="0.25">
      <c r="A281" s="2"/>
      <c r="B281" s="2"/>
      <c r="G281" s="2">
        <v>120</v>
      </c>
      <c r="H281" s="2">
        <v>15</v>
      </c>
      <c r="M281" s="2"/>
      <c r="N281" s="2"/>
    </row>
    <row r="282" spans="1:14" x14ac:dyDescent="0.25">
      <c r="A282" s="2"/>
      <c r="B282" s="2"/>
      <c r="G282" s="2">
        <v>120</v>
      </c>
      <c r="H282" s="2">
        <v>10</v>
      </c>
      <c r="M282" s="2"/>
      <c r="N282" s="2"/>
    </row>
    <row r="283" spans="1:14" x14ac:dyDescent="0.25">
      <c r="A283" s="2"/>
      <c r="B283" s="2"/>
      <c r="G283" s="2">
        <v>120</v>
      </c>
      <c r="H283" s="2">
        <v>0.75</v>
      </c>
      <c r="M283" s="2"/>
      <c r="N283" s="2"/>
    </row>
    <row r="284" spans="1:14" x14ac:dyDescent="0.25">
      <c r="A284" s="2"/>
      <c r="B284" s="2"/>
      <c r="G284" s="2">
        <v>120</v>
      </c>
      <c r="H284" s="2">
        <v>12</v>
      </c>
      <c r="M284" s="2"/>
      <c r="N284" s="2"/>
    </row>
    <row r="285" spans="1:14" x14ac:dyDescent="0.25">
      <c r="A285" s="2"/>
      <c r="B285" s="2"/>
      <c r="G285" s="2">
        <v>120</v>
      </c>
      <c r="H285" s="2">
        <v>20</v>
      </c>
      <c r="M285" s="2"/>
      <c r="N285" s="2"/>
    </row>
    <row r="286" spans="1:14" x14ac:dyDescent="0.25">
      <c r="A286" s="2"/>
      <c r="B286" s="2"/>
      <c r="G286" s="2">
        <v>125</v>
      </c>
      <c r="H286" s="2">
        <v>5</v>
      </c>
      <c r="M286" s="2"/>
      <c r="N286" s="2"/>
    </row>
    <row r="287" spans="1:14" x14ac:dyDescent="0.25">
      <c r="A287" s="2"/>
      <c r="B287" s="2"/>
      <c r="G287" s="2">
        <v>130</v>
      </c>
      <c r="H287" s="2">
        <v>2</v>
      </c>
      <c r="M287" s="2"/>
      <c r="N287" s="2"/>
    </row>
    <row r="288" spans="1:14" x14ac:dyDescent="0.25">
      <c r="A288" s="2"/>
      <c r="B288" s="2"/>
      <c r="G288" s="2">
        <v>130</v>
      </c>
      <c r="H288" s="2">
        <v>15</v>
      </c>
      <c r="M288" s="2"/>
      <c r="N288" s="2"/>
    </row>
    <row r="289" spans="1:14" x14ac:dyDescent="0.25">
      <c r="A289" s="2"/>
      <c r="B289" s="2"/>
      <c r="G289" s="2">
        <v>130</v>
      </c>
      <c r="H289" s="2">
        <v>6</v>
      </c>
      <c r="M289" s="2"/>
      <c r="N289" s="2"/>
    </row>
    <row r="290" spans="1:14" x14ac:dyDescent="0.25">
      <c r="A290" s="2"/>
      <c r="B290" s="2"/>
      <c r="G290" s="2">
        <v>140</v>
      </c>
      <c r="H290" s="2">
        <v>1</v>
      </c>
      <c r="M290" s="2"/>
      <c r="N290" s="2"/>
    </row>
    <row r="291" spans="1:14" x14ac:dyDescent="0.25">
      <c r="A291" s="2"/>
      <c r="B291" s="2"/>
      <c r="G291" s="2">
        <v>140</v>
      </c>
      <c r="H291" s="2">
        <v>12</v>
      </c>
      <c r="M291" s="2"/>
      <c r="N291" s="2"/>
    </row>
    <row r="292" spans="1:14" x14ac:dyDescent="0.25">
      <c r="A292" s="2"/>
      <c r="B292" s="2"/>
      <c r="G292" s="2">
        <v>140</v>
      </c>
      <c r="H292" s="2">
        <v>10</v>
      </c>
      <c r="M292" s="2"/>
      <c r="N292" s="2"/>
    </row>
    <row r="293" spans="1:14" x14ac:dyDescent="0.25">
      <c r="A293" s="2"/>
      <c r="B293" s="2"/>
      <c r="G293" s="2">
        <v>140</v>
      </c>
      <c r="H293" s="2">
        <v>2</v>
      </c>
      <c r="M293" s="2"/>
      <c r="N293" s="2"/>
    </row>
    <row r="294" spans="1:14" x14ac:dyDescent="0.25">
      <c r="A294" s="2"/>
      <c r="B294" s="2"/>
      <c r="G294" s="2">
        <v>150</v>
      </c>
      <c r="H294" s="2">
        <v>10</v>
      </c>
      <c r="M294" s="2"/>
      <c r="N294" s="2"/>
    </row>
    <row r="295" spans="1:14" x14ac:dyDescent="0.25">
      <c r="A295" s="2"/>
      <c r="B295" s="2"/>
      <c r="G295" s="2">
        <v>160</v>
      </c>
      <c r="H295" s="2">
        <v>2</v>
      </c>
      <c r="M295" s="2"/>
      <c r="N295" s="2"/>
    </row>
    <row r="296" spans="1:14" x14ac:dyDescent="0.25">
      <c r="A296" s="2"/>
      <c r="B296" s="2"/>
      <c r="G296" s="2">
        <v>160</v>
      </c>
      <c r="H296" s="2">
        <v>2</v>
      </c>
      <c r="M296" s="2"/>
      <c r="N296" s="2"/>
    </row>
    <row r="297" spans="1:14" x14ac:dyDescent="0.25">
      <c r="A297" s="2"/>
      <c r="B297" s="2"/>
      <c r="G297" s="2">
        <v>160</v>
      </c>
      <c r="H297" s="2">
        <v>4</v>
      </c>
      <c r="M297" s="2"/>
      <c r="N297" s="2"/>
    </row>
    <row r="298" spans="1:14" x14ac:dyDescent="0.25">
      <c r="A298" s="2"/>
      <c r="B298" s="2"/>
      <c r="G298" s="2">
        <v>160</v>
      </c>
      <c r="H298" s="2">
        <v>1</v>
      </c>
      <c r="M298" s="2"/>
      <c r="N298" s="2"/>
    </row>
    <row r="299" spans="1:14" x14ac:dyDescent="0.25">
      <c r="A299" s="2"/>
      <c r="B299" s="2"/>
      <c r="G299" s="2">
        <v>160</v>
      </c>
      <c r="H299" s="2">
        <v>0.75</v>
      </c>
      <c r="M299" s="2"/>
      <c r="N299" s="2"/>
    </row>
    <row r="300" spans="1:14" x14ac:dyDescent="0.25">
      <c r="A300" s="2"/>
      <c r="B300" s="2"/>
      <c r="G300" s="2">
        <v>160</v>
      </c>
      <c r="H300" s="2">
        <v>4</v>
      </c>
      <c r="M300" s="2"/>
      <c r="N300" s="2"/>
    </row>
    <row r="301" spans="1:14" x14ac:dyDescent="0.25">
      <c r="A301" s="2"/>
      <c r="B301" s="2"/>
      <c r="G301" s="2">
        <v>160</v>
      </c>
      <c r="H301" s="2">
        <v>0.75</v>
      </c>
      <c r="M301" s="2"/>
      <c r="N301" s="2"/>
    </row>
    <row r="302" spans="1:14" x14ac:dyDescent="0.25">
      <c r="A302" s="2"/>
      <c r="B302" s="2"/>
      <c r="G302" s="2">
        <v>160</v>
      </c>
      <c r="H302" s="2">
        <v>1</v>
      </c>
      <c r="M302" s="2"/>
      <c r="N302" s="2"/>
    </row>
    <row r="303" spans="1:14" x14ac:dyDescent="0.25">
      <c r="A303" s="2"/>
      <c r="B303" s="2"/>
      <c r="G303" s="2">
        <v>160</v>
      </c>
      <c r="H303" s="2">
        <v>20</v>
      </c>
      <c r="M303" s="2"/>
      <c r="N303" s="2"/>
    </row>
    <row r="304" spans="1:14" x14ac:dyDescent="0.25">
      <c r="A304" s="2"/>
      <c r="B304" s="2"/>
      <c r="G304" s="2">
        <v>170</v>
      </c>
      <c r="H304" s="2">
        <v>5</v>
      </c>
      <c r="M304" s="2"/>
      <c r="N304" s="2"/>
    </row>
    <row r="305" spans="1:14" x14ac:dyDescent="0.25">
      <c r="A305" s="2"/>
      <c r="B305" s="2"/>
      <c r="G305" s="2">
        <v>170</v>
      </c>
      <c r="H305" s="2">
        <v>25</v>
      </c>
      <c r="M305" s="2"/>
      <c r="N305" s="2"/>
    </row>
    <row r="306" spans="1:14" x14ac:dyDescent="0.25">
      <c r="A306" s="2"/>
      <c r="B306" s="2"/>
      <c r="G306" s="2">
        <v>170</v>
      </c>
      <c r="H306" s="2">
        <v>3</v>
      </c>
      <c r="M306" s="2"/>
      <c r="N306" s="2"/>
    </row>
    <row r="307" spans="1:14" x14ac:dyDescent="0.25">
      <c r="A307" s="2"/>
      <c r="B307" s="2"/>
      <c r="G307" s="2">
        <v>170</v>
      </c>
      <c r="H307" s="2">
        <v>1.25</v>
      </c>
      <c r="M307" s="2"/>
      <c r="N307" s="2"/>
    </row>
    <row r="308" spans="1:14" x14ac:dyDescent="0.25">
      <c r="A308" s="2"/>
      <c r="B308" s="2"/>
      <c r="G308" s="2">
        <v>170</v>
      </c>
      <c r="H308" s="2">
        <v>1.75</v>
      </c>
      <c r="M308" s="2"/>
      <c r="N308" s="2"/>
    </row>
    <row r="309" spans="1:14" x14ac:dyDescent="0.25">
      <c r="A309" s="2"/>
      <c r="B309" s="2"/>
      <c r="G309" s="2">
        <v>175</v>
      </c>
      <c r="H309" s="2">
        <v>1.75</v>
      </c>
      <c r="M309" s="2"/>
      <c r="N309" s="2"/>
    </row>
    <row r="310" spans="1:14" x14ac:dyDescent="0.25">
      <c r="A310" s="2"/>
      <c r="B310" s="2"/>
      <c r="G310" s="2">
        <v>180</v>
      </c>
      <c r="H310" s="2">
        <v>3</v>
      </c>
      <c r="M310" s="2"/>
      <c r="N310" s="2"/>
    </row>
    <row r="311" spans="1:14" x14ac:dyDescent="0.25">
      <c r="A311" s="2"/>
      <c r="B311" s="2"/>
      <c r="G311" s="2">
        <v>180</v>
      </c>
      <c r="H311" s="2">
        <v>1</v>
      </c>
      <c r="M311" s="2"/>
      <c r="N311" s="2"/>
    </row>
    <row r="312" spans="1:14" x14ac:dyDescent="0.25">
      <c r="A312" s="2"/>
      <c r="B312" s="2"/>
      <c r="G312" s="2">
        <v>180</v>
      </c>
      <c r="H312" s="2">
        <v>1</v>
      </c>
      <c r="M312" s="2"/>
      <c r="N312" s="2"/>
    </row>
    <row r="313" spans="1:14" x14ac:dyDescent="0.25">
      <c r="A313" s="2"/>
      <c r="B313" s="2"/>
      <c r="G313" s="2">
        <v>180</v>
      </c>
      <c r="H313" s="2">
        <v>1</v>
      </c>
      <c r="M313" s="2"/>
      <c r="N313" s="2"/>
    </row>
    <row r="314" spans="1:14" x14ac:dyDescent="0.25">
      <c r="A314" s="2"/>
      <c r="B314" s="2"/>
      <c r="G314" s="2">
        <v>180</v>
      </c>
      <c r="H314" s="2">
        <v>10</v>
      </c>
      <c r="M314" s="2"/>
      <c r="N314" s="2"/>
    </row>
    <row r="315" spans="1:14" x14ac:dyDescent="0.25">
      <c r="A315" s="2"/>
      <c r="B315" s="2"/>
      <c r="G315" s="2">
        <v>180</v>
      </c>
      <c r="H315" s="2">
        <v>12</v>
      </c>
      <c r="M315" s="2"/>
      <c r="N315" s="2"/>
    </row>
    <row r="316" spans="1:14" x14ac:dyDescent="0.25">
      <c r="A316" s="2"/>
      <c r="B316" s="2"/>
      <c r="G316" s="2">
        <v>180</v>
      </c>
      <c r="H316" s="2">
        <v>2</v>
      </c>
      <c r="M316" s="2"/>
      <c r="N316" s="2"/>
    </row>
    <row r="317" spans="1:14" x14ac:dyDescent="0.25">
      <c r="A317" s="2"/>
      <c r="B317" s="2"/>
      <c r="G317" s="2">
        <v>182</v>
      </c>
      <c r="H317" s="2">
        <v>1.5</v>
      </c>
      <c r="M317" s="2"/>
      <c r="N317" s="2"/>
    </row>
    <row r="318" spans="1:14" x14ac:dyDescent="0.25">
      <c r="A318" s="2"/>
      <c r="B318" s="2"/>
      <c r="G318" s="2">
        <v>190</v>
      </c>
      <c r="H318" s="2">
        <v>5</v>
      </c>
      <c r="M318" s="2"/>
      <c r="N318" s="2"/>
    </row>
    <row r="319" spans="1:14" x14ac:dyDescent="0.25">
      <c r="A319" s="2"/>
      <c r="B319" s="2"/>
      <c r="G319" s="2">
        <v>209</v>
      </c>
      <c r="H319" s="2">
        <v>5</v>
      </c>
      <c r="M319" s="2"/>
      <c r="N319" s="2"/>
    </row>
    <row r="320" spans="1:14" x14ac:dyDescent="0.25">
      <c r="A320" s="2"/>
      <c r="B320" s="2"/>
      <c r="G320" s="2">
        <v>209</v>
      </c>
      <c r="H320" s="2">
        <v>5</v>
      </c>
      <c r="M320" s="2"/>
      <c r="N320" s="2"/>
    </row>
    <row r="321" spans="1:14" x14ac:dyDescent="0.25">
      <c r="A321" s="2"/>
      <c r="B321" s="2"/>
      <c r="G321" s="2">
        <v>209</v>
      </c>
      <c r="H321" s="2">
        <v>5</v>
      </c>
      <c r="M321" s="2"/>
      <c r="N321" s="2"/>
    </row>
    <row r="322" spans="1:14" x14ac:dyDescent="0.25">
      <c r="A322" s="2"/>
      <c r="B322" s="2"/>
      <c r="G322" s="2">
        <v>210</v>
      </c>
      <c r="H322" s="2">
        <v>3</v>
      </c>
      <c r="M322" s="2"/>
      <c r="N322" s="2"/>
    </row>
    <row r="323" spans="1:14" x14ac:dyDescent="0.25">
      <c r="A323" s="2"/>
      <c r="B323" s="2"/>
      <c r="G323" s="2">
        <v>210</v>
      </c>
      <c r="H323" s="2">
        <v>5</v>
      </c>
      <c r="M323" s="2"/>
      <c r="N323" s="2"/>
    </row>
    <row r="324" spans="1:14" x14ac:dyDescent="0.25">
      <c r="A324" s="2"/>
      <c r="B324" s="2"/>
      <c r="G324" s="2">
        <v>210</v>
      </c>
      <c r="H324" s="2">
        <v>7</v>
      </c>
      <c r="M324" s="2"/>
      <c r="N324" s="2"/>
    </row>
    <row r="325" spans="1:14" x14ac:dyDescent="0.25">
      <c r="A325" s="2"/>
      <c r="B325" s="2"/>
      <c r="G325" s="2">
        <v>214</v>
      </c>
      <c r="H325" s="2">
        <v>1</v>
      </c>
      <c r="M325" s="2"/>
      <c r="N325" s="2"/>
    </row>
    <row r="326" spans="1:14" x14ac:dyDescent="0.25">
      <c r="A326" s="2"/>
      <c r="B326" s="2"/>
      <c r="G326" s="2">
        <v>220</v>
      </c>
      <c r="H326" s="2">
        <v>2.5</v>
      </c>
      <c r="M326" s="2"/>
      <c r="N326" s="2"/>
    </row>
    <row r="327" spans="1:14" x14ac:dyDescent="0.25">
      <c r="A327" s="2"/>
      <c r="B327" s="2"/>
      <c r="G327" s="2">
        <v>230</v>
      </c>
      <c r="H327" s="2">
        <v>5</v>
      </c>
      <c r="M327" s="2"/>
      <c r="N327" s="2"/>
    </row>
    <row r="328" spans="1:14" x14ac:dyDescent="0.25">
      <c r="A328" s="2"/>
      <c r="B328" s="2"/>
      <c r="G328" s="2">
        <v>230</v>
      </c>
      <c r="H328" s="2">
        <v>8</v>
      </c>
      <c r="M328" s="2"/>
      <c r="N328" s="2"/>
    </row>
    <row r="329" spans="1:14" x14ac:dyDescent="0.25">
      <c r="A329" s="2"/>
      <c r="B329" s="2"/>
      <c r="G329" s="2">
        <v>230</v>
      </c>
      <c r="H329" s="2">
        <v>2</v>
      </c>
      <c r="M329" s="2"/>
      <c r="N329" s="2"/>
    </row>
    <row r="330" spans="1:14" x14ac:dyDescent="0.25">
      <c r="A330" s="2"/>
      <c r="B330" s="2"/>
      <c r="G330" s="2">
        <v>230</v>
      </c>
      <c r="H330" s="2">
        <v>2</v>
      </c>
      <c r="M330" s="2"/>
      <c r="N330" s="2"/>
    </row>
    <row r="331" spans="1:14" x14ac:dyDescent="0.25">
      <c r="A331" s="2"/>
      <c r="B331" s="2"/>
      <c r="G331" s="2">
        <v>240</v>
      </c>
      <c r="H331" s="2">
        <v>2</v>
      </c>
      <c r="M331" s="2"/>
      <c r="N331" s="2"/>
    </row>
    <row r="332" spans="1:14" x14ac:dyDescent="0.25">
      <c r="A332" s="2"/>
      <c r="B332" s="2"/>
      <c r="G332" s="2">
        <v>250</v>
      </c>
      <c r="H332" s="2">
        <v>15</v>
      </c>
      <c r="M332" s="2"/>
      <c r="N332" s="2"/>
    </row>
    <row r="333" spans="1:14" x14ac:dyDescent="0.25">
      <c r="A333" s="2"/>
      <c r="B333" s="2"/>
      <c r="G333" s="2">
        <v>260</v>
      </c>
      <c r="H333" s="2">
        <v>4</v>
      </c>
      <c r="M333" s="2"/>
      <c r="N333" s="2"/>
    </row>
    <row r="334" spans="1:14" x14ac:dyDescent="0.25">
      <c r="A334" s="2"/>
      <c r="B334" s="2"/>
      <c r="G334" s="2">
        <v>260</v>
      </c>
      <c r="H334" s="2">
        <v>20</v>
      </c>
      <c r="M334" s="2"/>
      <c r="N334" s="2"/>
    </row>
    <row r="335" spans="1:14" x14ac:dyDescent="0.25">
      <c r="A335" s="2"/>
      <c r="B335" s="2"/>
      <c r="G335" s="2">
        <v>260</v>
      </c>
      <c r="H335" s="2">
        <v>18</v>
      </c>
      <c r="M335" s="2"/>
      <c r="N335" s="2"/>
    </row>
    <row r="336" spans="1:14" x14ac:dyDescent="0.25">
      <c r="A336" s="2"/>
      <c r="B336" s="2"/>
      <c r="G336" s="2">
        <v>270</v>
      </c>
      <c r="H336" s="2">
        <v>30</v>
      </c>
      <c r="M336" s="2"/>
      <c r="N336" s="2"/>
    </row>
    <row r="337" spans="1:14" x14ac:dyDescent="0.25">
      <c r="A337" s="2"/>
      <c r="B337" s="2"/>
      <c r="G337" s="2">
        <v>275</v>
      </c>
      <c r="H337" s="2">
        <v>5</v>
      </c>
      <c r="M337" s="2"/>
      <c r="N337" s="2"/>
    </row>
    <row r="338" spans="1:14" x14ac:dyDescent="0.25">
      <c r="A338" s="2"/>
      <c r="B338" s="2"/>
      <c r="G338" s="2">
        <v>275</v>
      </c>
      <c r="H338" s="2">
        <v>7</v>
      </c>
      <c r="M338" s="2"/>
      <c r="N338" s="2"/>
    </row>
    <row r="339" spans="1:14" x14ac:dyDescent="0.25">
      <c r="A339" s="2"/>
      <c r="B339" s="2"/>
      <c r="G339" s="2">
        <v>280</v>
      </c>
      <c r="H339" s="2">
        <v>1</v>
      </c>
      <c r="M339" s="2"/>
      <c r="N339" s="2"/>
    </row>
    <row r="340" spans="1:14" x14ac:dyDescent="0.25">
      <c r="A340" s="2"/>
      <c r="B340" s="2"/>
      <c r="G340" s="2">
        <v>290</v>
      </c>
      <c r="H340" s="2">
        <v>2</v>
      </c>
      <c r="M340" s="2"/>
      <c r="N340" s="2"/>
    </row>
    <row r="341" spans="1:14" x14ac:dyDescent="0.25">
      <c r="A341" s="2"/>
      <c r="B341" s="2"/>
      <c r="G341" s="2">
        <v>290</v>
      </c>
      <c r="H341" s="2">
        <v>2</v>
      </c>
      <c r="M341" s="2"/>
      <c r="N341" s="2"/>
    </row>
    <row r="342" spans="1:14" x14ac:dyDescent="0.25">
      <c r="A342" s="2"/>
      <c r="B342" s="2"/>
      <c r="G342" s="2">
        <v>300</v>
      </c>
      <c r="H342" s="2">
        <v>35</v>
      </c>
      <c r="M342" s="2"/>
      <c r="N342" s="2"/>
    </row>
    <row r="343" spans="1:14" x14ac:dyDescent="0.25">
      <c r="A343" s="2"/>
      <c r="B343" s="2"/>
      <c r="G343" s="2">
        <v>300</v>
      </c>
      <c r="H343" s="2">
        <v>5</v>
      </c>
      <c r="M343" s="2"/>
      <c r="N343" s="2"/>
    </row>
    <row r="344" spans="1:14" x14ac:dyDescent="0.25">
      <c r="A344" s="2"/>
      <c r="B344" s="2"/>
      <c r="G344" s="2">
        <v>325</v>
      </c>
      <c r="H344" s="2">
        <v>5</v>
      </c>
      <c r="M344" s="2"/>
      <c r="N344" s="2"/>
    </row>
    <row r="345" spans="1:14" x14ac:dyDescent="0.25">
      <c r="A345" s="2"/>
      <c r="B345" s="2"/>
      <c r="G345" s="2">
        <v>330</v>
      </c>
      <c r="H345" s="2">
        <v>3</v>
      </c>
      <c r="M345" s="2"/>
      <c r="N345" s="2"/>
    </row>
    <row r="346" spans="1:14" x14ac:dyDescent="0.25">
      <c r="A346" s="2"/>
      <c r="B346" s="2"/>
      <c r="G346" s="2">
        <v>358</v>
      </c>
      <c r="H346" s="2">
        <v>4.5</v>
      </c>
      <c r="M346" s="2"/>
      <c r="N346" s="2"/>
    </row>
    <row r="347" spans="1:14" x14ac:dyDescent="0.25">
      <c r="A347" s="2"/>
      <c r="B347" s="2"/>
      <c r="G347" s="2">
        <v>360</v>
      </c>
      <c r="H347" s="2">
        <v>15</v>
      </c>
      <c r="M347" s="2"/>
      <c r="N347" s="2"/>
    </row>
    <row r="348" spans="1:14" x14ac:dyDescent="0.25">
      <c r="A348" s="2"/>
      <c r="B348" s="2"/>
      <c r="G348" s="2">
        <v>370</v>
      </c>
      <c r="H348" s="2">
        <v>35</v>
      </c>
      <c r="M348" s="2"/>
      <c r="N348" s="2"/>
    </row>
    <row r="349" spans="1:14" x14ac:dyDescent="0.25">
      <c r="A349" s="2"/>
      <c r="B349" s="2"/>
      <c r="G349" s="2">
        <v>395</v>
      </c>
      <c r="H349" s="2">
        <v>3</v>
      </c>
    </row>
    <row r="350" spans="1:14" x14ac:dyDescent="0.25">
      <c r="A350" s="2"/>
      <c r="B350" s="2"/>
      <c r="G350" s="2">
        <v>400</v>
      </c>
      <c r="H350" s="2">
        <v>35</v>
      </c>
    </row>
    <row r="351" spans="1:14" x14ac:dyDescent="0.25">
      <c r="A351" s="2"/>
      <c r="B351" s="2"/>
      <c r="G351" s="2">
        <v>430</v>
      </c>
      <c r="H351" s="2">
        <v>3</v>
      </c>
    </row>
    <row r="352" spans="1:14" x14ac:dyDescent="0.25">
      <c r="A352" s="2"/>
      <c r="B352" s="2"/>
      <c r="G352" s="2">
        <v>430</v>
      </c>
      <c r="H352" s="2">
        <v>3</v>
      </c>
    </row>
    <row r="353" spans="1:8" x14ac:dyDescent="0.25">
      <c r="A353" s="2"/>
      <c r="B353" s="2"/>
      <c r="G353" s="2">
        <v>430</v>
      </c>
      <c r="H353" s="2">
        <v>8</v>
      </c>
    </row>
    <row r="354" spans="1:8" x14ac:dyDescent="0.25">
      <c r="A354" s="2"/>
      <c r="B354" s="2"/>
      <c r="G354" s="2">
        <v>430</v>
      </c>
      <c r="H354" s="2">
        <v>4</v>
      </c>
    </row>
    <row r="355" spans="1:8" x14ac:dyDescent="0.25">
      <c r="A355" s="2"/>
      <c r="B355" s="2"/>
      <c r="G355" s="2">
        <v>435</v>
      </c>
      <c r="H355" s="2">
        <v>7</v>
      </c>
    </row>
    <row r="356" spans="1:8" x14ac:dyDescent="0.25">
      <c r="A356" s="2"/>
      <c r="B356" s="2"/>
      <c r="G356" s="2">
        <v>440</v>
      </c>
      <c r="H356" s="2">
        <v>6</v>
      </c>
    </row>
    <row r="357" spans="1:8" x14ac:dyDescent="0.25">
      <c r="A357" s="2"/>
      <c r="B357" s="2"/>
      <c r="G357" s="2">
        <v>450</v>
      </c>
      <c r="H357" s="2">
        <v>6</v>
      </c>
    </row>
    <row r="358" spans="1:8" x14ac:dyDescent="0.25">
      <c r="A358" s="2"/>
      <c r="B358" s="2"/>
      <c r="G358" s="2">
        <v>450</v>
      </c>
      <c r="H358" s="2">
        <v>3</v>
      </c>
    </row>
    <row r="359" spans="1:8" x14ac:dyDescent="0.25">
      <c r="A359" s="2"/>
      <c r="B359" s="2"/>
      <c r="G359" s="2">
        <v>450</v>
      </c>
      <c r="H359" s="2">
        <v>6</v>
      </c>
    </row>
    <row r="360" spans="1:8" x14ac:dyDescent="0.25">
      <c r="A360" s="2"/>
      <c r="B360" s="2"/>
      <c r="G360" s="2">
        <v>450</v>
      </c>
      <c r="H360" s="2">
        <v>3</v>
      </c>
    </row>
    <row r="361" spans="1:8" x14ac:dyDescent="0.25">
      <c r="A361" s="2"/>
      <c r="B361" s="2"/>
      <c r="G361" s="2">
        <v>475</v>
      </c>
      <c r="H361" s="2">
        <v>15</v>
      </c>
    </row>
    <row r="362" spans="1:8" x14ac:dyDescent="0.25">
      <c r="A362" s="2"/>
      <c r="B362" s="2"/>
      <c r="G362" s="2">
        <v>475</v>
      </c>
      <c r="H362" s="2">
        <v>25</v>
      </c>
    </row>
    <row r="363" spans="1:8" x14ac:dyDescent="0.25">
      <c r="A363" s="2"/>
      <c r="B363" s="2"/>
      <c r="G363" s="2">
        <v>490</v>
      </c>
      <c r="H363" s="2">
        <v>2</v>
      </c>
    </row>
    <row r="364" spans="1:8" x14ac:dyDescent="0.25">
      <c r="A364" s="2"/>
      <c r="B364" s="2"/>
      <c r="G364" s="2">
        <v>490</v>
      </c>
      <c r="H364" s="2">
        <v>4</v>
      </c>
    </row>
    <row r="365" spans="1:8" x14ac:dyDescent="0.25">
      <c r="A365" s="2"/>
      <c r="B365" s="2"/>
      <c r="G365" s="2">
        <v>490</v>
      </c>
      <c r="H365" s="2">
        <v>6</v>
      </c>
    </row>
    <row r="366" spans="1:8" x14ac:dyDescent="0.25">
      <c r="A366" s="2"/>
      <c r="B366" s="2"/>
      <c r="G366" s="2">
        <v>490</v>
      </c>
      <c r="H366" s="2">
        <v>5</v>
      </c>
    </row>
    <row r="367" spans="1:8" x14ac:dyDescent="0.25">
      <c r="A367" s="2"/>
      <c r="B367" s="2"/>
      <c r="G367" s="2">
        <v>500</v>
      </c>
      <c r="H367" s="2">
        <v>35</v>
      </c>
    </row>
    <row r="368" spans="1:8" x14ac:dyDescent="0.25">
      <c r="A368" s="2"/>
      <c r="B368" s="2"/>
      <c r="G368" s="2">
        <v>502</v>
      </c>
      <c r="H368" s="2">
        <v>7.5</v>
      </c>
    </row>
    <row r="369" spans="1:8" x14ac:dyDescent="0.25">
      <c r="A369" s="2"/>
      <c r="B369" s="2"/>
      <c r="G369" s="2">
        <v>661</v>
      </c>
      <c r="H369" s="2">
        <v>16</v>
      </c>
    </row>
    <row r="370" spans="1:8" x14ac:dyDescent="0.25">
      <c r="A370" s="2"/>
      <c r="B370" s="2"/>
      <c r="G370" s="2">
        <v>670</v>
      </c>
      <c r="H370" s="2">
        <v>6.25</v>
      </c>
    </row>
    <row r="371" spans="1:8" x14ac:dyDescent="0.25">
      <c r="A371" s="2"/>
      <c r="B371" s="2"/>
      <c r="G371" s="2">
        <v>837</v>
      </c>
      <c r="H371" s="2">
        <v>14</v>
      </c>
    </row>
    <row r="372" spans="1:8" x14ac:dyDescent="0.25">
      <c r="A372" s="2"/>
      <c r="B372" s="2"/>
      <c r="G372" s="2">
        <v>1322</v>
      </c>
      <c r="H372" s="2">
        <v>30</v>
      </c>
    </row>
    <row r="373" spans="1:8" x14ac:dyDescent="0.25">
      <c r="A373" s="2"/>
      <c r="B373" s="2"/>
      <c r="G373" s="2">
        <v>1322</v>
      </c>
      <c r="H373" s="2">
        <v>14</v>
      </c>
    </row>
    <row r="374" spans="1:8" x14ac:dyDescent="0.25">
      <c r="A374" s="2"/>
      <c r="B374" s="2"/>
      <c r="G374" s="2">
        <v>1449</v>
      </c>
      <c r="H374" s="2">
        <v>28.75</v>
      </c>
    </row>
    <row r="375" spans="1:8" x14ac:dyDescent="0.25">
      <c r="A375" s="2"/>
      <c r="B375" s="2"/>
      <c r="G375" s="2">
        <v>1449</v>
      </c>
      <c r="H375" s="2">
        <v>14.75</v>
      </c>
    </row>
    <row r="376" spans="1:8" x14ac:dyDescent="0.25">
      <c r="A376" s="2"/>
      <c r="B376" s="2"/>
      <c r="G376" s="2">
        <v>1566</v>
      </c>
      <c r="H376" s="2">
        <v>7.5</v>
      </c>
    </row>
    <row r="377" spans="1:8" x14ac:dyDescent="0.25">
      <c r="A377" s="2"/>
      <c r="B377" s="2"/>
      <c r="G377" s="2">
        <v>1616</v>
      </c>
      <c r="H377" s="2">
        <v>3.75</v>
      </c>
    </row>
    <row r="378" spans="1:8" x14ac:dyDescent="0.25">
      <c r="A378" s="2"/>
      <c r="B378" s="2"/>
      <c r="G378" s="2">
        <v>1616</v>
      </c>
      <c r="H378" s="2">
        <v>3.75</v>
      </c>
    </row>
    <row r="379" spans="1:8" x14ac:dyDescent="0.25">
      <c r="A379" s="2"/>
      <c r="B379" s="2"/>
      <c r="G379" s="2">
        <v>1800</v>
      </c>
      <c r="H379" s="2">
        <v>12</v>
      </c>
    </row>
    <row r="380" spans="1:8" x14ac:dyDescent="0.25">
      <c r="A380" s="2"/>
      <c r="B380" s="2"/>
      <c r="G380" s="2">
        <v>1800</v>
      </c>
      <c r="H380" s="2">
        <v>12</v>
      </c>
    </row>
    <row r="381" spans="1:8" x14ac:dyDescent="0.25">
      <c r="A381" s="2"/>
      <c r="B381" s="2"/>
      <c r="G381" s="2">
        <v>1800</v>
      </c>
      <c r="H381" s="2">
        <v>7.5</v>
      </c>
    </row>
    <row r="382" spans="1:8" x14ac:dyDescent="0.25">
      <c r="A382" s="2"/>
      <c r="B382" s="2"/>
      <c r="G382" s="2">
        <v>1800</v>
      </c>
      <c r="H382" s="2">
        <v>3.75</v>
      </c>
    </row>
    <row r="383" spans="1:8" x14ac:dyDescent="0.25">
      <c r="A383" s="2"/>
      <c r="B383" s="2"/>
      <c r="G383" s="2">
        <v>1800</v>
      </c>
      <c r="H383" s="2">
        <v>8.75</v>
      </c>
    </row>
    <row r="384" spans="1:8" x14ac:dyDescent="0.25">
      <c r="A384" s="2"/>
      <c r="B384" s="2"/>
      <c r="G384" s="2">
        <v>1800</v>
      </c>
      <c r="H384" s="2">
        <v>2.5</v>
      </c>
    </row>
    <row r="385" spans="1:8" x14ac:dyDescent="0.25">
      <c r="A385" s="2"/>
      <c r="B385" s="2"/>
      <c r="G385" s="2"/>
      <c r="H385" s="2"/>
    </row>
    <row r="386" spans="1:8" x14ac:dyDescent="0.25">
      <c r="A386" s="2"/>
      <c r="B386" s="2"/>
      <c r="G386" s="2"/>
      <c r="H386" s="2"/>
    </row>
    <row r="387" spans="1:8" x14ac:dyDescent="0.25">
      <c r="A387" s="2"/>
      <c r="B387" s="2"/>
      <c r="G387" s="2"/>
      <c r="H387" s="2"/>
    </row>
    <row r="388" spans="1:8" x14ac:dyDescent="0.25">
      <c r="A388" s="2"/>
      <c r="B388" s="2"/>
      <c r="G388" s="2"/>
      <c r="H388" s="2"/>
    </row>
    <row r="389" spans="1:8" x14ac:dyDescent="0.25">
      <c r="A389" s="2"/>
      <c r="B389" s="2"/>
      <c r="G389" s="2"/>
      <c r="H389" s="2"/>
    </row>
    <row r="390" spans="1:8" x14ac:dyDescent="0.25">
      <c r="A390" s="2"/>
      <c r="B390" s="2"/>
      <c r="G390" s="2"/>
      <c r="H390" s="2"/>
    </row>
    <row r="391" spans="1:8" x14ac:dyDescent="0.25">
      <c r="A391" s="2"/>
      <c r="B391" s="2"/>
      <c r="G391" s="2"/>
      <c r="H391" s="2"/>
    </row>
    <row r="392" spans="1:8" x14ac:dyDescent="0.25">
      <c r="A392" s="2"/>
      <c r="B392" s="2"/>
      <c r="G392" s="2"/>
      <c r="H392" s="2"/>
    </row>
    <row r="393" spans="1:8" x14ac:dyDescent="0.25">
      <c r="A393" s="2"/>
      <c r="B393" s="2"/>
      <c r="G393" s="2"/>
      <c r="H393" s="2"/>
    </row>
    <row r="394" spans="1:8" x14ac:dyDescent="0.25">
      <c r="A394" s="2"/>
      <c r="B394" s="2"/>
      <c r="G394" s="2"/>
      <c r="H394" s="2"/>
    </row>
    <row r="395" spans="1:8" x14ac:dyDescent="0.25">
      <c r="A395" s="2"/>
      <c r="B395" s="2"/>
      <c r="G395" s="2"/>
      <c r="H395" s="2"/>
    </row>
    <row r="396" spans="1:8" x14ac:dyDescent="0.25">
      <c r="A396" s="2"/>
      <c r="B396" s="2"/>
      <c r="G396" s="2"/>
      <c r="H396" s="2"/>
    </row>
    <row r="397" spans="1:8" x14ac:dyDescent="0.25">
      <c r="A397" s="2"/>
      <c r="B397" s="2"/>
      <c r="G397" s="2"/>
      <c r="H397" s="2"/>
    </row>
    <row r="398" spans="1:8" x14ac:dyDescent="0.25">
      <c r="A398" s="2"/>
      <c r="B398" s="2"/>
      <c r="G398" s="2"/>
      <c r="H398" s="2"/>
    </row>
    <row r="399" spans="1:8" x14ac:dyDescent="0.25">
      <c r="A399" s="2"/>
      <c r="B399" s="2"/>
      <c r="G399" s="2"/>
      <c r="H399" s="2"/>
    </row>
    <row r="400" spans="1:8" x14ac:dyDescent="0.25">
      <c r="A400" s="2"/>
      <c r="B400" s="2"/>
      <c r="G400" s="2"/>
      <c r="H400" s="2"/>
    </row>
    <row r="401" spans="1:8" x14ac:dyDescent="0.25">
      <c r="A401" s="2"/>
      <c r="B401" s="2"/>
      <c r="G401" s="2"/>
      <c r="H401" s="2"/>
    </row>
    <row r="402" spans="1:8" x14ac:dyDescent="0.25">
      <c r="A402" s="2"/>
      <c r="B402" s="2"/>
      <c r="G402" s="2"/>
      <c r="H402" s="2"/>
    </row>
    <row r="403" spans="1:8" x14ac:dyDescent="0.25">
      <c r="A403" s="2"/>
      <c r="B403" s="2"/>
      <c r="G403" s="2"/>
      <c r="H403" s="2"/>
    </row>
    <row r="404" spans="1:8" x14ac:dyDescent="0.25">
      <c r="A404" s="2"/>
      <c r="B404" s="2"/>
      <c r="G404" s="2"/>
      <c r="H404" s="2"/>
    </row>
    <row r="405" spans="1:8" x14ac:dyDescent="0.25">
      <c r="G405" s="2"/>
      <c r="H405" s="2"/>
    </row>
    <row r="406" spans="1:8" x14ac:dyDescent="0.25">
      <c r="G406" s="2"/>
      <c r="H406" s="2"/>
    </row>
    <row r="407" spans="1:8" x14ac:dyDescent="0.25">
      <c r="G407" s="2"/>
      <c r="H407" s="2"/>
    </row>
    <row r="408" spans="1:8" x14ac:dyDescent="0.25">
      <c r="G408" s="2"/>
      <c r="H408" s="2"/>
    </row>
    <row r="409" spans="1:8" x14ac:dyDescent="0.25">
      <c r="G409" s="2"/>
      <c r="H409" s="2"/>
    </row>
    <row r="410" spans="1:8" x14ac:dyDescent="0.25">
      <c r="G410" s="2"/>
      <c r="H410" s="2"/>
    </row>
    <row r="411" spans="1:8" x14ac:dyDescent="0.25">
      <c r="G411" s="2"/>
      <c r="H411" s="2"/>
    </row>
    <row r="412" spans="1:8" x14ac:dyDescent="0.25">
      <c r="G412" s="2"/>
      <c r="H412" s="2"/>
    </row>
    <row r="413" spans="1:8" x14ac:dyDescent="0.25">
      <c r="G413" s="2"/>
      <c r="H413" s="2"/>
    </row>
    <row r="414" spans="1:8" x14ac:dyDescent="0.25">
      <c r="G414" s="2"/>
      <c r="H414" s="2"/>
    </row>
    <row r="415" spans="1:8" x14ac:dyDescent="0.25">
      <c r="G415" s="2"/>
      <c r="H415" s="2"/>
    </row>
    <row r="416" spans="1:8" x14ac:dyDescent="0.25">
      <c r="G416" s="2"/>
      <c r="H416" s="2"/>
    </row>
    <row r="417" spans="7:8" x14ac:dyDescent="0.25">
      <c r="G417" s="2"/>
      <c r="H417" s="2"/>
    </row>
    <row r="418" spans="7:8" x14ac:dyDescent="0.25">
      <c r="G418" s="2"/>
      <c r="H418" s="2"/>
    </row>
    <row r="419" spans="7:8" x14ac:dyDescent="0.25">
      <c r="G419" s="2"/>
      <c r="H419" s="2"/>
    </row>
    <row r="420" spans="7:8" x14ac:dyDescent="0.25">
      <c r="G420" s="2"/>
      <c r="H420" s="2"/>
    </row>
    <row r="421" spans="7:8" x14ac:dyDescent="0.25">
      <c r="G421" s="2"/>
      <c r="H421" s="2"/>
    </row>
    <row r="422" spans="7:8" x14ac:dyDescent="0.25">
      <c r="G422" s="2"/>
      <c r="H422" s="2"/>
    </row>
    <row r="423" spans="7:8" x14ac:dyDescent="0.25">
      <c r="G423" s="2"/>
      <c r="H423" s="2"/>
    </row>
    <row r="424" spans="7:8" x14ac:dyDescent="0.25">
      <c r="G424" s="2"/>
      <c r="H424" s="2"/>
    </row>
    <row r="425" spans="7:8" x14ac:dyDescent="0.25">
      <c r="G425" s="2"/>
      <c r="H425" s="2"/>
    </row>
    <row r="426" spans="7:8" x14ac:dyDescent="0.25">
      <c r="G426" s="2"/>
      <c r="H426" s="2"/>
    </row>
    <row r="427" spans="7:8" x14ac:dyDescent="0.25">
      <c r="G427" s="2"/>
      <c r="H427" s="2"/>
    </row>
    <row r="428" spans="7:8" x14ac:dyDescent="0.25">
      <c r="G428" s="2"/>
      <c r="H428" s="2"/>
    </row>
    <row r="429" spans="7:8" x14ac:dyDescent="0.25">
      <c r="G429" s="2"/>
      <c r="H429" s="2"/>
    </row>
    <row r="430" spans="7:8" x14ac:dyDescent="0.25">
      <c r="G430" s="2"/>
      <c r="H430" s="2"/>
    </row>
    <row r="431" spans="7:8" x14ac:dyDescent="0.25">
      <c r="G431" s="2"/>
      <c r="H431" s="2"/>
    </row>
    <row r="432" spans="7:8" x14ac:dyDescent="0.25">
      <c r="G432" s="2"/>
      <c r="H432" s="2"/>
    </row>
    <row r="433" spans="7:8" x14ac:dyDescent="0.25">
      <c r="G433" s="2"/>
      <c r="H433" s="2"/>
    </row>
    <row r="434" spans="7:8" x14ac:dyDescent="0.25">
      <c r="G434" s="2"/>
      <c r="H434" s="2"/>
    </row>
    <row r="435" spans="7:8" x14ac:dyDescent="0.25">
      <c r="G435" s="2"/>
      <c r="H435" s="2"/>
    </row>
    <row r="436" spans="7:8" x14ac:dyDescent="0.25">
      <c r="G436" s="2"/>
      <c r="H436" s="2"/>
    </row>
    <row r="437" spans="7:8" x14ac:dyDescent="0.25">
      <c r="G437" s="2"/>
      <c r="H437" s="2"/>
    </row>
    <row r="438" spans="7:8" x14ac:dyDescent="0.25">
      <c r="G438" s="2"/>
      <c r="H438" s="2"/>
    </row>
    <row r="439" spans="7:8" x14ac:dyDescent="0.25">
      <c r="G439" s="2"/>
      <c r="H439" s="2"/>
    </row>
    <row r="440" spans="7:8" x14ac:dyDescent="0.25">
      <c r="G440" s="2"/>
      <c r="H440" s="2"/>
    </row>
    <row r="441" spans="7:8" x14ac:dyDescent="0.25">
      <c r="G441" s="2"/>
      <c r="H441" s="2"/>
    </row>
    <row r="442" spans="7:8" x14ac:dyDescent="0.25">
      <c r="G442" s="2"/>
      <c r="H442" s="2"/>
    </row>
    <row r="443" spans="7:8" x14ac:dyDescent="0.25">
      <c r="G443" s="2"/>
      <c r="H443" s="2"/>
    </row>
    <row r="444" spans="7:8" x14ac:dyDescent="0.25">
      <c r="G444" s="2"/>
      <c r="H444" s="2"/>
    </row>
    <row r="445" spans="7:8" x14ac:dyDescent="0.25">
      <c r="G445" s="2"/>
      <c r="H445" s="2"/>
    </row>
    <row r="446" spans="7:8" x14ac:dyDescent="0.25">
      <c r="G446" s="2"/>
      <c r="H446" s="2"/>
    </row>
    <row r="447" spans="7:8" x14ac:dyDescent="0.25">
      <c r="G447" s="2"/>
      <c r="H447" s="2"/>
    </row>
    <row r="448" spans="7:8" x14ac:dyDescent="0.25">
      <c r="G448" s="2"/>
      <c r="H448" s="2"/>
    </row>
    <row r="449" spans="7:8" x14ac:dyDescent="0.25">
      <c r="G449" s="2"/>
      <c r="H449" s="2"/>
    </row>
    <row r="450" spans="7:8" x14ac:dyDescent="0.25">
      <c r="G450" s="2"/>
      <c r="H450" s="2"/>
    </row>
    <row r="451" spans="7:8" x14ac:dyDescent="0.25">
      <c r="G451" s="2"/>
      <c r="H451" s="2"/>
    </row>
    <row r="452" spans="7:8" x14ac:dyDescent="0.25">
      <c r="G452" s="2"/>
      <c r="H452" s="2"/>
    </row>
    <row r="453" spans="7:8" x14ac:dyDescent="0.25">
      <c r="G453" s="2"/>
      <c r="H453" s="2"/>
    </row>
    <row r="454" spans="7:8" x14ac:dyDescent="0.25">
      <c r="G454" s="2"/>
      <c r="H454" s="2"/>
    </row>
    <row r="455" spans="7:8" x14ac:dyDescent="0.25">
      <c r="G455" s="2"/>
      <c r="H455" s="2"/>
    </row>
    <row r="456" spans="7:8" x14ac:dyDescent="0.25">
      <c r="G456" s="2"/>
      <c r="H456" s="2"/>
    </row>
    <row r="457" spans="7:8" x14ac:dyDescent="0.25">
      <c r="G457" s="2"/>
      <c r="H457" s="2"/>
    </row>
    <row r="458" spans="7:8" x14ac:dyDescent="0.25">
      <c r="G458" s="2"/>
      <c r="H458" s="2"/>
    </row>
    <row r="459" spans="7:8" x14ac:dyDescent="0.25">
      <c r="G459" s="2"/>
      <c r="H459" s="2"/>
    </row>
    <row r="460" spans="7:8" x14ac:dyDescent="0.25">
      <c r="G460" s="2"/>
      <c r="H460" s="2"/>
    </row>
    <row r="461" spans="7:8" x14ac:dyDescent="0.25">
      <c r="G461" s="2"/>
      <c r="H461" s="2"/>
    </row>
    <row r="462" spans="7:8" x14ac:dyDescent="0.25">
      <c r="G462" s="2"/>
      <c r="H462" s="2"/>
    </row>
    <row r="463" spans="7:8" x14ac:dyDescent="0.25">
      <c r="G463" s="2"/>
      <c r="H463" s="2"/>
    </row>
    <row r="464" spans="7:8" x14ac:dyDescent="0.25">
      <c r="G464" s="2"/>
      <c r="H464" s="2"/>
    </row>
    <row r="465" spans="7:8" x14ac:dyDescent="0.25">
      <c r="G465" s="2"/>
      <c r="H465" s="2"/>
    </row>
    <row r="466" spans="7:8" x14ac:dyDescent="0.25">
      <c r="G466" s="2"/>
      <c r="H466" s="2"/>
    </row>
    <row r="467" spans="7:8" x14ac:dyDescent="0.25">
      <c r="G467" s="2"/>
      <c r="H467" s="2"/>
    </row>
    <row r="468" spans="7:8" x14ac:dyDescent="0.25">
      <c r="G468" s="2"/>
      <c r="H468" s="2"/>
    </row>
    <row r="469" spans="7:8" x14ac:dyDescent="0.25">
      <c r="G469" s="2"/>
      <c r="H469" s="2"/>
    </row>
    <row r="470" spans="7:8" x14ac:dyDescent="0.25">
      <c r="G470" s="2"/>
      <c r="H470" s="2"/>
    </row>
    <row r="471" spans="7:8" x14ac:dyDescent="0.25">
      <c r="G471" s="2"/>
      <c r="H471" s="2"/>
    </row>
    <row r="472" spans="7:8" x14ac:dyDescent="0.25">
      <c r="G472" s="2"/>
      <c r="H472" s="2"/>
    </row>
    <row r="473" spans="7:8" x14ac:dyDescent="0.25">
      <c r="G473" s="2"/>
      <c r="H473" s="2"/>
    </row>
    <row r="474" spans="7:8" x14ac:dyDescent="0.25">
      <c r="G474" s="2"/>
      <c r="H474" s="2"/>
    </row>
    <row r="475" spans="7:8" x14ac:dyDescent="0.25">
      <c r="G475" s="2"/>
      <c r="H475" s="2"/>
    </row>
    <row r="476" spans="7:8" x14ac:dyDescent="0.25">
      <c r="G476" s="2"/>
      <c r="H476" s="2"/>
    </row>
    <row r="477" spans="7:8" x14ac:dyDescent="0.25">
      <c r="G477" s="2"/>
      <c r="H477" s="2"/>
    </row>
    <row r="478" spans="7:8" x14ac:dyDescent="0.25">
      <c r="G478" s="2"/>
      <c r="H478" s="2"/>
    </row>
    <row r="479" spans="7:8" x14ac:dyDescent="0.25">
      <c r="G479" s="2"/>
      <c r="H479" s="2"/>
    </row>
    <row r="480" spans="7:8" x14ac:dyDescent="0.25">
      <c r="G480" s="2"/>
      <c r="H480" s="2"/>
    </row>
    <row r="481" spans="7:8" x14ac:dyDescent="0.25">
      <c r="G481" s="2"/>
      <c r="H481" s="2"/>
    </row>
    <row r="482" spans="7:8" x14ac:dyDescent="0.25">
      <c r="G482" s="2"/>
      <c r="H482" s="2"/>
    </row>
    <row r="483" spans="7:8" x14ac:dyDescent="0.25">
      <c r="G483" s="2"/>
      <c r="H483" s="2"/>
    </row>
    <row r="484" spans="7:8" x14ac:dyDescent="0.25">
      <c r="G484" s="2"/>
      <c r="H484" s="2"/>
    </row>
    <row r="485" spans="7:8" x14ac:dyDescent="0.25">
      <c r="G485" s="2"/>
      <c r="H485" s="2"/>
    </row>
    <row r="486" spans="7:8" x14ac:dyDescent="0.25">
      <c r="G486" s="2"/>
      <c r="H486" s="2"/>
    </row>
    <row r="487" spans="7:8" x14ac:dyDescent="0.25">
      <c r="G487" s="2"/>
      <c r="H487" s="2"/>
    </row>
    <row r="488" spans="7:8" x14ac:dyDescent="0.25">
      <c r="G488" s="2"/>
      <c r="H488" s="2"/>
    </row>
    <row r="489" spans="7:8" x14ac:dyDescent="0.25">
      <c r="G489" s="2"/>
      <c r="H489" s="2"/>
    </row>
    <row r="490" spans="7:8" x14ac:dyDescent="0.25">
      <c r="G490" s="2"/>
      <c r="H490" s="2"/>
    </row>
    <row r="491" spans="7:8" x14ac:dyDescent="0.25">
      <c r="G491" s="2"/>
      <c r="H491" s="2"/>
    </row>
    <row r="492" spans="7:8" x14ac:dyDescent="0.25">
      <c r="G492" s="2"/>
      <c r="H492" s="2"/>
    </row>
    <row r="493" spans="7:8" x14ac:dyDescent="0.25">
      <c r="G493" s="2"/>
      <c r="H493" s="2"/>
    </row>
    <row r="494" spans="7:8" x14ac:dyDescent="0.25">
      <c r="G494" s="2"/>
      <c r="H494" s="2"/>
    </row>
    <row r="495" spans="7:8" x14ac:dyDescent="0.25">
      <c r="G495" s="2"/>
      <c r="H495" s="2"/>
    </row>
    <row r="496" spans="7:8" x14ac:dyDescent="0.25">
      <c r="G496" s="2"/>
      <c r="H496" s="2"/>
    </row>
    <row r="497" spans="7:8" x14ac:dyDescent="0.25">
      <c r="G497" s="2"/>
      <c r="H497" s="2"/>
    </row>
    <row r="498" spans="7:8" x14ac:dyDescent="0.25">
      <c r="G498" s="2"/>
      <c r="H498" s="2"/>
    </row>
    <row r="499" spans="7:8" x14ac:dyDescent="0.25">
      <c r="G499" s="2"/>
      <c r="H499" s="2"/>
    </row>
    <row r="500" spans="7:8" x14ac:dyDescent="0.25">
      <c r="G500" s="2"/>
      <c r="H500" s="2"/>
    </row>
    <row r="501" spans="7:8" x14ac:dyDescent="0.25">
      <c r="G501" s="2"/>
      <c r="H501" s="2"/>
    </row>
    <row r="502" spans="7:8" x14ac:dyDescent="0.25">
      <c r="G502" s="2"/>
      <c r="H502" s="2"/>
    </row>
    <row r="503" spans="7:8" x14ac:dyDescent="0.25">
      <c r="G503" s="2"/>
      <c r="H503" s="2"/>
    </row>
    <row r="504" spans="7:8" x14ac:dyDescent="0.25">
      <c r="G504" s="2"/>
      <c r="H504" s="2"/>
    </row>
    <row r="505" spans="7:8" x14ac:dyDescent="0.25">
      <c r="G505" s="2"/>
      <c r="H505" s="2"/>
    </row>
    <row r="506" spans="7:8" x14ac:dyDescent="0.25">
      <c r="G506" s="2"/>
      <c r="H506" s="2"/>
    </row>
    <row r="507" spans="7:8" x14ac:dyDescent="0.25">
      <c r="G507" s="2"/>
      <c r="H507" s="2"/>
    </row>
    <row r="508" spans="7:8" x14ac:dyDescent="0.25">
      <c r="G508" s="2"/>
      <c r="H508" s="2"/>
    </row>
    <row r="509" spans="7:8" x14ac:dyDescent="0.25">
      <c r="G509" s="2"/>
      <c r="H509" s="2"/>
    </row>
    <row r="510" spans="7:8" x14ac:dyDescent="0.25">
      <c r="G510" s="2"/>
      <c r="H510" s="2"/>
    </row>
    <row r="511" spans="7:8" x14ac:dyDescent="0.25">
      <c r="G511" s="2"/>
      <c r="H511" s="2"/>
    </row>
    <row r="512" spans="7:8" x14ac:dyDescent="0.25">
      <c r="G512" s="2"/>
      <c r="H512" s="2"/>
    </row>
    <row r="513" spans="7:8" x14ac:dyDescent="0.25">
      <c r="G513" s="2"/>
      <c r="H513" s="2"/>
    </row>
    <row r="514" spans="7:8" x14ac:dyDescent="0.25">
      <c r="G514" s="2"/>
      <c r="H514" s="2"/>
    </row>
    <row r="515" spans="7:8" x14ac:dyDescent="0.25">
      <c r="G515" s="2"/>
      <c r="H515" s="2"/>
    </row>
    <row r="516" spans="7:8" x14ac:dyDescent="0.25">
      <c r="G516" s="2"/>
      <c r="H516" s="2"/>
    </row>
    <row r="517" spans="7:8" x14ac:dyDescent="0.25">
      <c r="G517" s="2"/>
      <c r="H517" s="2"/>
    </row>
    <row r="518" spans="7:8" x14ac:dyDescent="0.25">
      <c r="G518" s="2"/>
      <c r="H518" s="2"/>
    </row>
    <row r="519" spans="7:8" x14ac:dyDescent="0.25">
      <c r="G519" s="2"/>
      <c r="H519" s="2"/>
    </row>
    <row r="520" spans="7:8" x14ac:dyDescent="0.25">
      <c r="G520" s="2"/>
      <c r="H520" s="2"/>
    </row>
    <row r="521" spans="7:8" x14ac:dyDescent="0.25">
      <c r="G521" s="2"/>
      <c r="H521" s="2"/>
    </row>
    <row r="522" spans="7:8" x14ac:dyDescent="0.25">
      <c r="G522" s="2"/>
      <c r="H522" s="2"/>
    </row>
    <row r="523" spans="7:8" x14ac:dyDescent="0.25">
      <c r="G523" s="2"/>
      <c r="H523" s="2"/>
    </row>
    <row r="524" spans="7:8" x14ac:dyDescent="0.25">
      <c r="G524" s="2"/>
      <c r="H524" s="2"/>
    </row>
    <row r="525" spans="7:8" x14ac:dyDescent="0.25">
      <c r="G525" s="2"/>
      <c r="H525" s="2"/>
    </row>
    <row r="526" spans="7:8" x14ac:dyDescent="0.25">
      <c r="G526" s="2"/>
      <c r="H526" s="2"/>
    </row>
    <row r="527" spans="7:8" x14ac:dyDescent="0.25">
      <c r="G527" s="2"/>
      <c r="H527" s="2"/>
    </row>
    <row r="528" spans="7:8" x14ac:dyDescent="0.25">
      <c r="G528" s="2"/>
      <c r="H528" s="2"/>
    </row>
    <row r="529" spans="7:8" x14ac:dyDescent="0.25">
      <c r="G529" s="2"/>
      <c r="H529" s="2"/>
    </row>
    <row r="530" spans="7:8" x14ac:dyDescent="0.25">
      <c r="G530" s="2"/>
      <c r="H530" s="2"/>
    </row>
    <row r="531" spans="7:8" x14ac:dyDescent="0.25">
      <c r="G531" s="2"/>
      <c r="H531" s="2"/>
    </row>
    <row r="532" spans="7:8" x14ac:dyDescent="0.25">
      <c r="G532" s="2"/>
      <c r="H532" s="2"/>
    </row>
    <row r="533" spans="7:8" x14ac:dyDescent="0.25">
      <c r="G533" s="2"/>
      <c r="H533" s="2"/>
    </row>
    <row r="534" spans="7:8" x14ac:dyDescent="0.25">
      <c r="G534" s="2"/>
      <c r="H534" s="2"/>
    </row>
    <row r="535" spans="7:8" x14ac:dyDescent="0.25">
      <c r="G535" s="2"/>
      <c r="H535" s="2"/>
    </row>
    <row r="536" spans="7:8" x14ac:dyDescent="0.25">
      <c r="G536" s="2"/>
      <c r="H536" s="2"/>
    </row>
    <row r="537" spans="7:8" x14ac:dyDescent="0.25">
      <c r="G537" s="2"/>
      <c r="H537" s="2"/>
    </row>
    <row r="538" spans="7:8" x14ac:dyDescent="0.25">
      <c r="G538" s="2"/>
      <c r="H538" s="2"/>
    </row>
    <row r="539" spans="7:8" x14ac:dyDescent="0.25">
      <c r="G539" s="2"/>
      <c r="H539" s="2"/>
    </row>
    <row r="540" spans="7:8" x14ac:dyDescent="0.25">
      <c r="G540" s="2"/>
      <c r="H540" s="2"/>
    </row>
    <row r="541" spans="7:8" x14ac:dyDescent="0.25">
      <c r="G541" s="2"/>
      <c r="H541" s="2"/>
    </row>
    <row r="542" spans="7:8" x14ac:dyDescent="0.25">
      <c r="G542" s="2"/>
      <c r="H542" s="2"/>
    </row>
    <row r="543" spans="7:8" x14ac:dyDescent="0.25">
      <c r="G543" s="2"/>
      <c r="H543" s="2"/>
    </row>
    <row r="544" spans="7:8" x14ac:dyDescent="0.25">
      <c r="G544" s="2"/>
      <c r="H544" s="2"/>
    </row>
    <row r="545" spans="7:8" x14ac:dyDescent="0.25">
      <c r="G545" s="2"/>
      <c r="H545" s="2"/>
    </row>
    <row r="546" spans="7:8" x14ac:dyDescent="0.25">
      <c r="G546" s="2"/>
      <c r="H546" s="2"/>
    </row>
    <row r="547" spans="7:8" x14ac:dyDescent="0.25">
      <c r="G547" s="2"/>
      <c r="H547" s="2"/>
    </row>
    <row r="548" spans="7:8" x14ac:dyDescent="0.25">
      <c r="G548" s="2"/>
      <c r="H548" s="2"/>
    </row>
    <row r="549" spans="7:8" x14ac:dyDescent="0.25">
      <c r="G549" s="2"/>
      <c r="H549" s="2"/>
    </row>
    <row r="550" spans="7:8" x14ac:dyDescent="0.25">
      <c r="G550" s="2"/>
      <c r="H550" s="2"/>
    </row>
    <row r="551" spans="7:8" x14ac:dyDescent="0.25">
      <c r="G551" s="2"/>
      <c r="H551" s="2"/>
    </row>
    <row r="552" spans="7:8" x14ac:dyDescent="0.25">
      <c r="G552" s="2"/>
      <c r="H552" s="2"/>
    </row>
    <row r="553" spans="7:8" x14ac:dyDescent="0.25">
      <c r="G553" s="2"/>
      <c r="H553" s="2"/>
    </row>
    <row r="554" spans="7:8" x14ac:dyDescent="0.25">
      <c r="G554" s="2"/>
      <c r="H554" s="2"/>
    </row>
    <row r="555" spans="7:8" x14ac:dyDescent="0.25">
      <c r="G555" s="2"/>
      <c r="H555" s="2"/>
    </row>
    <row r="556" spans="7:8" x14ac:dyDescent="0.25">
      <c r="G556" s="2"/>
      <c r="H556" s="2"/>
    </row>
    <row r="557" spans="7:8" x14ac:dyDescent="0.25">
      <c r="G557" s="2"/>
      <c r="H557" s="2"/>
    </row>
    <row r="558" spans="7:8" x14ac:dyDescent="0.25">
      <c r="G558" s="2"/>
      <c r="H558" s="2"/>
    </row>
    <row r="559" spans="7:8" x14ac:dyDescent="0.25">
      <c r="G559" s="2"/>
      <c r="H559" s="2"/>
    </row>
    <row r="560" spans="7:8" x14ac:dyDescent="0.25">
      <c r="G560" s="2"/>
      <c r="H560" s="2"/>
    </row>
    <row r="561" spans="7:8" x14ac:dyDescent="0.25">
      <c r="G561" s="2"/>
      <c r="H561" s="2"/>
    </row>
    <row r="562" spans="7:8" x14ac:dyDescent="0.25">
      <c r="G562" s="2"/>
      <c r="H562" s="2"/>
    </row>
    <row r="563" spans="7:8" x14ac:dyDescent="0.25">
      <c r="G563" s="2"/>
      <c r="H563" s="2"/>
    </row>
    <row r="564" spans="7:8" x14ac:dyDescent="0.25">
      <c r="G564" s="2"/>
      <c r="H564" s="2"/>
    </row>
    <row r="565" spans="7:8" x14ac:dyDescent="0.25">
      <c r="G565" s="2"/>
      <c r="H565" s="2"/>
    </row>
    <row r="566" spans="7:8" x14ac:dyDescent="0.25">
      <c r="G566" s="2"/>
      <c r="H566" s="2"/>
    </row>
    <row r="567" spans="7:8" x14ac:dyDescent="0.25">
      <c r="G567" s="2"/>
      <c r="H567" s="2"/>
    </row>
    <row r="568" spans="7:8" x14ac:dyDescent="0.25">
      <c r="G568" s="2"/>
      <c r="H568" s="2"/>
    </row>
    <row r="569" spans="7:8" x14ac:dyDescent="0.25">
      <c r="G569" s="2"/>
      <c r="H569" s="2"/>
    </row>
    <row r="570" spans="7:8" x14ac:dyDescent="0.25">
      <c r="G570" s="2"/>
      <c r="H570" s="2"/>
    </row>
    <row r="571" spans="7:8" x14ac:dyDescent="0.25">
      <c r="G571" s="2"/>
      <c r="H571" s="2"/>
    </row>
    <row r="572" spans="7:8" x14ac:dyDescent="0.25">
      <c r="G572" s="2"/>
      <c r="H572" s="2"/>
    </row>
    <row r="573" spans="7:8" x14ac:dyDescent="0.25">
      <c r="G573" s="2"/>
      <c r="H573" s="2"/>
    </row>
    <row r="574" spans="7:8" x14ac:dyDescent="0.25">
      <c r="G574" s="2"/>
      <c r="H574" s="2"/>
    </row>
    <row r="575" spans="7:8" x14ac:dyDescent="0.25">
      <c r="G575" s="2"/>
      <c r="H575" s="2"/>
    </row>
    <row r="576" spans="7:8" x14ac:dyDescent="0.25">
      <c r="G576" s="2"/>
      <c r="H576" s="2"/>
    </row>
    <row r="577" spans="7:8" x14ac:dyDescent="0.25">
      <c r="G577" s="2"/>
      <c r="H577" s="2"/>
    </row>
    <row r="578" spans="7:8" x14ac:dyDescent="0.25">
      <c r="G578" s="2"/>
      <c r="H578" s="2"/>
    </row>
    <row r="579" spans="7:8" x14ac:dyDescent="0.25">
      <c r="G579" s="2"/>
      <c r="H579" s="2"/>
    </row>
    <row r="580" spans="7:8" x14ac:dyDescent="0.25">
      <c r="G580" s="2"/>
      <c r="H580" s="2"/>
    </row>
    <row r="581" spans="7:8" x14ac:dyDescent="0.25">
      <c r="G581" s="2"/>
      <c r="H581" s="2"/>
    </row>
    <row r="582" spans="7:8" x14ac:dyDescent="0.25">
      <c r="G582" s="2"/>
      <c r="H582" s="2"/>
    </row>
    <row r="583" spans="7:8" x14ac:dyDescent="0.25">
      <c r="G583" s="2"/>
      <c r="H583" s="2"/>
    </row>
    <row r="584" spans="7:8" x14ac:dyDescent="0.25">
      <c r="G584" s="2"/>
      <c r="H584" s="2"/>
    </row>
    <row r="585" spans="7:8" x14ac:dyDescent="0.25">
      <c r="G585" s="2"/>
      <c r="H585" s="2"/>
    </row>
    <row r="586" spans="7:8" x14ac:dyDescent="0.25">
      <c r="G586" s="2"/>
      <c r="H586" s="2"/>
    </row>
    <row r="587" spans="7:8" x14ac:dyDescent="0.25">
      <c r="G587" s="2"/>
      <c r="H587" s="2"/>
    </row>
    <row r="588" spans="7:8" x14ac:dyDescent="0.25">
      <c r="G588" s="2"/>
      <c r="H588" s="2"/>
    </row>
    <row r="589" spans="7:8" x14ac:dyDescent="0.25">
      <c r="G589" s="2"/>
      <c r="H589" s="2"/>
    </row>
    <row r="590" spans="7:8" x14ac:dyDescent="0.25">
      <c r="G590" s="2"/>
      <c r="H590" s="2"/>
    </row>
    <row r="591" spans="7:8" x14ac:dyDescent="0.25">
      <c r="G591" s="2"/>
      <c r="H591" s="2"/>
    </row>
    <row r="592" spans="7:8" x14ac:dyDescent="0.25">
      <c r="G592" s="2"/>
      <c r="H592" s="2"/>
    </row>
    <row r="593" spans="7:8" x14ac:dyDescent="0.25">
      <c r="G593" s="2"/>
      <c r="H593" s="2"/>
    </row>
    <row r="594" spans="7:8" x14ac:dyDescent="0.25">
      <c r="G594" s="2"/>
      <c r="H594" s="2"/>
    </row>
    <row r="595" spans="7:8" x14ac:dyDescent="0.25">
      <c r="G595" s="2"/>
      <c r="H595" s="2"/>
    </row>
    <row r="596" spans="7:8" x14ac:dyDescent="0.25">
      <c r="G596" s="2"/>
      <c r="H596" s="2"/>
    </row>
    <row r="597" spans="7:8" x14ac:dyDescent="0.25">
      <c r="G597" s="2"/>
      <c r="H597" s="2"/>
    </row>
    <row r="598" spans="7:8" x14ac:dyDescent="0.25">
      <c r="G598" s="2"/>
      <c r="H598" s="2"/>
    </row>
    <row r="599" spans="7:8" x14ac:dyDescent="0.25">
      <c r="G599" s="2"/>
      <c r="H599" s="2"/>
    </row>
    <row r="600" spans="7:8" x14ac:dyDescent="0.25">
      <c r="G600" s="2"/>
      <c r="H600" s="2"/>
    </row>
    <row r="601" spans="7:8" x14ac:dyDescent="0.25">
      <c r="G601" s="2"/>
      <c r="H601" s="2"/>
    </row>
    <row r="602" spans="7:8" x14ac:dyDescent="0.25">
      <c r="G602" s="2"/>
      <c r="H602" s="2"/>
    </row>
    <row r="603" spans="7:8" x14ac:dyDescent="0.25">
      <c r="G603" s="2"/>
      <c r="H603" s="2"/>
    </row>
    <row r="604" spans="7:8" x14ac:dyDescent="0.25">
      <c r="G604" s="2"/>
      <c r="H604" s="2"/>
    </row>
    <row r="605" spans="7:8" x14ac:dyDescent="0.25">
      <c r="G605" s="2"/>
      <c r="H605" s="2"/>
    </row>
    <row r="606" spans="7:8" x14ac:dyDescent="0.25">
      <c r="G606" s="2"/>
      <c r="H606" s="2"/>
    </row>
    <row r="607" spans="7:8" x14ac:dyDescent="0.25">
      <c r="G607" s="2"/>
      <c r="H607" s="2"/>
    </row>
    <row r="608" spans="7:8" x14ac:dyDescent="0.25">
      <c r="G608" s="2"/>
      <c r="H608" s="2"/>
    </row>
    <row r="609" spans="7:8" x14ac:dyDescent="0.25">
      <c r="G609" s="2"/>
      <c r="H609" s="2"/>
    </row>
    <row r="610" spans="7:8" x14ac:dyDescent="0.25">
      <c r="G610" s="2"/>
      <c r="H610" s="2"/>
    </row>
    <row r="611" spans="7:8" x14ac:dyDescent="0.25">
      <c r="G611" s="2"/>
      <c r="H611" s="2"/>
    </row>
    <row r="612" spans="7:8" x14ac:dyDescent="0.25">
      <c r="G612" s="2"/>
      <c r="H612" s="2"/>
    </row>
    <row r="613" spans="7:8" x14ac:dyDescent="0.25">
      <c r="G613" s="2"/>
      <c r="H613" s="2"/>
    </row>
    <row r="614" spans="7:8" x14ac:dyDescent="0.25">
      <c r="G614" s="2"/>
      <c r="H614" s="2"/>
    </row>
    <row r="615" spans="7:8" x14ac:dyDescent="0.25">
      <c r="G615" s="2"/>
      <c r="H615" s="2"/>
    </row>
    <row r="616" spans="7:8" x14ac:dyDescent="0.25">
      <c r="G616" s="2"/>
      <c r="H616" s="2"/>
    </row>
    <row r="617" spans="7:8" x14ac:dyDescent="0.25">
      <c r="G617" s="2"/>
      <c r="H617" s="2"/>
    </row>
    <row r="618" spans="7:8" x14ac:dyDescent="0.25">
      <c r="G618" s="2"/>
      <c r="H618" s="2"/>
    </row>
    <row r="619" spans="7:8" x14ac:dyDescent="0.25">
      <c r="G619" s="2"/>
      <c r="H619" s="2"/>
    </row>
    <row r="620" spans="7:8" x14ac:dyDescent="0.25">
      <c r="G620" s="2"/>
      <c r="H620" s="2"/>
    </row>
    <row r="621" spans="7:8" x14ac:dyDescent="0.25">
      <c r="G621" s="2"/>
      <c r="H621" s="2"/>
    </row>
    <row r="622" spans="7:8" x14ac:dyDescent="0.25">
      <c r="G622" s="2"/>
      <c r="H622" s="2"/>
    </row>
    <row r="623" spans="7:8" x14ac:dyDescent="0.25">
      <c r="G623" s="2"/>
      <c r="H623" s="2"/>
    </row>
    <row r="624" spans="7:8" x14ac:dyDescent="0.25">
      <c r="G624" s="2"/>
      <c r="H624" s="2"/>
    </row>
    <row r="625" spans="7:8" x14ac:dyDescent="0.25">
      <c r="G625" s="2"/>
      <c r="H625" s="2"/>
    </row>
    <row r="626" spans="7:8" x14ac:dyDescent="0.25">
      <c r="G626" s="2"/>
      <c r="H626" s="2"/>
    </row>
    <row r="627" spans="7:8" x14ac:dyDescent="0.25">
      <c r="G627" s="2"/>
      <c r="H627" s="2"/>
    </row>
    <row r="628" spans="7:8" x14ac:dyDescent="0.25">
      <c r="G628" s="2"/>
      <c r="H628" s="2"/>
    </row>
    <row r="629" spans="7:8" x14ac:dyDescent="0.25">
      <c r="G629" s="2"/>
      <c r="H629" s="2"/>
    </row>
    <row r="630" spans="7:8" x14ac:dyDescent="0.25">
      <c r="G630" s="2"/>
      <c r="H630" s="2"/>
    </row>
    <row r="631" spans="7:8" x14ac:dyDescent="0.25">
      <c r="G631" s="2"/>
      <c r="H631" s="2"/>
    </row>
    <row r="632" spans="7:8" x14ac:dyDescent="0.25">
      <c r="G632" s="2"/>
      <c r="H632" s="2"/>
    </row>
    <row r="633" spans="7:8" x14ac:dyDescent="0.25">
      <c r="G633" s="2"/>
      <c r="H633" s="2"/>
    </row>
    <row r="634" spans="7:8" x14ac:dyDescent="0.25">
      <c r="G634" s="2"/>
      <c r="H634" s="2"/>
    </row>
    <row r="635" spans="7:8" x14ac:dyDescent="0.25">
      <c r="G635" s="2"/>
      <c r="H635" s="2"/>
    </row>
    <row r="636" spans="7:8" x14ac:dyDescent="0.25">
      <c r="G636" s="2"/>
      <c r="H636" s="2"/>
    </row>
    <row r="637" spans="7:8" x14ac:dyDescent="0.25">
      <c r="G637" s="2"/>
      <c r="H637" s="2"/>
    </row>
    <row r="638" spans="7:8" x14ac:dyDescent="0.25">
      <c r="G638" s="2"/>
      <c r="H638" s="2"/>
    </row>
    <row r="639" spans="7:8" x14ac:dyDescent="0.25">
      <c r="G639" s="2"/>
      <c r="H639" s="2"/>
    </row>
    <row r="640" spans="7:8" x14ac:dyDescent="0.25">
      <c r="G640" s="2"/>
      <c r="H640" s="2"/>
    </row>
    <row r="641" spans="7:8" x14ac:dyDescent="0.25">
      <c r="G641" s="2"/>
      <c r="H641" s="2"/>
    </row>
    <row r="642" spans="7:8" x14ac:dyDescent="0.25">
      <c r="G642" s="2"/>
      <c r="H642" s="2"/>
    </row>
    <row r="643" spans="7:8" x14ac:dyDescent="0.25">
      <c r="G643" s="2"/>
      <c r="H643" s="2"/>
    </row>
    <row r="644" spans="7:8" x14ac:dyDescent="0.25">
      <c r="G644" s="2"/>
      <c r="H644" s="2"/>
    </row>
    <row r="645" spans="7:8" x14ac:dyDescent="0.25">
      <c r="G645" s="2"/>
      <c r="H645" s="2"/>
    </row>
    <row r="646" spans="7:8" x14ac:dyDescent="0.25">
      <c r="G646" s="2"/>
      <c r="H646" s="2"/>
    </row>
    <row r="647" spans="7:8" x14ac:dyDescent="0.25">
      <c r="G647" s="2"/>
      <c r="H647" s="2"/>
    </row>
    <row r="648" spans="7:8" x14ac:dyDescent="0.25">
      <c r="G648" s="2"/>
      <c r="H648" s="2"/>
    </row>
    <row r="649" spans="7:8" x14ac:dyDescent="0.25">
      <c r="G649" s="2"/>
      <c r="H649" s="2"/>
    </row>
    <row r="650" spans="7:8" x14ac:dyDescent="0.25">
      <c r="G650" s="2"/>
      <c r="H650" s="2"/>
    </row>
    <row r="651" spans="7:8" x14ac:dyDescent="0.25">
      <c r="G651" s="2"/>
      <c r="H651" s="2"/>
    </row>
    <row r="652" spans="7:8" x14ac:dyDescent="0.25">
      <c r="G652" s="2"/>
      <c r="H652" s="2"/>
    </row>
    <row r="653" spans="7:8" x14ac:dyDescent="0.25">
      <c r="G653" s="2"/>
      <c r="H653" s="2"/>
    </row>
    <row r="654" spans="7:8" x14ac:dyDescent="0.25">
      <c r="G654" s="2"/>
      <c r="H654" s="2"/>
    </row>
    <row r="655" spans="7:8" x14ac:dyDescent="0.25">
      <c r="G655" s="2"/>
      <c r="H655" s="2"/>
    </row>
    <row r="656" spans="7:8" x14ac:dyDescent="0.25">
      <c r="G656" s="2"/>
      <c r="H656" s="2"/>
    </row>
    <row r="657" spans="7:8" x14ac:dyDescent="0.25">
      <c r="G657" s="2"/>
      <c r="H657" s="2"/>
    </row>
    <row r="658" spans="7:8" x14ac:dyDescent="0.25">
      <c r="G658" s="2"/>
      <c r="H658" s="2"/>
    </row>
    <row r="659" spans="7:8" x14ac:dyDescent="0.25">
      <c r="G659" s="2"/>
      <c r="H659" s="2"/>
    </row>
    <row r="660" spans="7:8" x14ac:dyDescent="0.25">
      <c r="G660" s="2"/>
      <c r="H660" s="2"/>
    </row>
    <row r="661" spans="7:8" x14ac:dyDescent="0.25">
      <c r="G661" s="2"/>
      <c r="H661" s="2"/>
    </row>
    <row r="662" spans="7:8" x14ac:dyDescent="0.25">
      <c r="G662" s="2"/>
      <c r="H662" s="2"/>
    </row>
    <row r="663" spans="7:8" x14ac:dyDescent="0.25">
      <c r="G663" s="2"/>
      <c r="H663" s="2"/>
    </row>
    <row r="664" spans="7:8" x14ac:dyDescent="0.25">
      <c r="G664" s="2"/>
      <c r="H664" s="2"/>
    </row>
    <row r="665" spans="7:8" x14ac:dyDescent="0.25">
      <c r="G665" s="2"/>
      <c r="H665" s="2"/>
    </row>
    <row r="666" spans="7:8" x14ac:dyDescent="0.25">
      <c r="G666" s="2"/>
      <c r="H666" s="2"/>
    </row>
    <row r="667" spans="7:8" x14ac:dyDescent="0.25">
      <c r="G667" s="2"/>
      <c r="H667" s="2"/>
    </row>
    <row r="668" spans="7:8" x14ac:dyDescent="0.25">
      <c r="G668" s="2"/>
      <c r="H668" s="2"/>
    </row>
    <row r="669" spans="7:8" x14ac:dyDescent="0.25">
      <c r="G669" s="2"/>
      <c r="H669" s="2"/>
    </row>
    <row r="670" spans="7:8" x14ac:dyDescent="0.25">
      <c r="G670" s="2"/>
      <c r="H670" s="2"/>
    </row>
    <row r="671" spans="7:8" x14ac:dyDescent="0.25">
      <c r="G671" s="2"/>
      <c r="H671" s="2"/>
    </row>
    <row r="672" spans="7:8" x14ac:dyDescent="0.25">
      <c r="G672" s="2"/>
      <c r="H672" s="2"/>
    </row>
    <row r="673" spans="7:8" x14ac:dyDescent="0.25">
      <c r="G673" s="2"/>
      <c r="H673" s="2"/>
    </row>
    <row r="674" spans="7:8" x14ac:dyDescent="0.25">
      <c r="G674" s="2"/>
      <c r="H674" s="2"/>
    </row>
    <row r="675" spans="7:8" x14ac:dyDescent="0.25">
      <c r="G675" s="2"/>
      <c r="H675" s="2"/>
    </row>
    <row r="676" spans="7:8" x14ac:dyDescent="0.25">
      <c r="G676" s="2"/>
      <c r="H676" s="2"/>
    </row>
    <row r="677" spans="7:8" x14ac:dyDescent="0.25">
      <c r="G677" s="2"/>
      <c r="H677" s="2"/>
    </row>
    <row r="678" spans="7:8" x14ac:dyDescent="0.25">
      <c r="G678" s="2"/>
      <c r="H678" s="2"/>
    </row>
    <row r="679" spans="7:8" x14ac:dyDescent="0.25">
      <c r="G679" s="2"/>
      <c r="H679" s="2"/>
    </row>
    <row r="680" spans="7:8" x14ac:dyDescent="0.25">
      <c r="G680" s="2"/>
      <c r="H680" s="2"/>
    </row>
    <row r="681" spans="7:8" x14ac:dyDescent="0.25">
      <c r="G681" s="2"/>
      <c r="H681" s="2"/>
    </row>
    <row r="682" spans="7:8" x14ac:dyDescent="0.25">
      <c r="G682" s="2"/>
      <c r="H682" s="2"/>
    </row>
    <row r="683" spans="7:8" x14ac:dyDescent="0.25">
      <c r="G683" s="2"/>
      <c r="H683" s="2"/>
    </row>
    <row r="684" spans="7:8" x14ac:dyDescent="0.25">
      <c r="G684" s="2"/>
      <c r="H684" s="2"/>
    </row>
    <row r="685" spans="7:8" x14ac:dyDescent="0.25">
      <c r="G685" s="2"/>
      <c r="H685" s="2"/>
    </row>
    <row r="686" spans="7:8" x14ac:dyDescent="0.25">
      <c r="G686" s="2"/>
      <c r="H686" s="2"/>
    </row>
    <row r="687" spans="7:8" x14ac:dyDescent="0.25">
      <c r="G687" s="2"/>
      <c r="H687" s="2"/>
    </row>
    <row r="688" spans="7:8" x14ac:dyDescent="0.25">
      <c r="G688" s="2"/>
      <c r="H688" s="2"/>
    </row>
    <row r="689" spans="7:8" x14ac:dyDescent="0.25">
      <c r="G689" s="2"/>
      <c r="H689" s="2"/>
    </row>
    <row r="690" spans="7:8" x14ac:dyDescent="0.25">
      <c r="G690" s="2"/>
      <c r="H690" s="2"/>
    </row>
    <row r="691" spans="7:8" x14ac:dyDescent="0.25">
      <c r="G691" s="2"/>
      <c r="H691" s="2"/>
    </row>
    <row r="692" spans="7:8" x14ac:dyDescent="0.25">
      <c r="G692" s="2"/>
      <c r="H692" s="2"/>
    </row>
    <row r="693" spans="7:8" x14ac:dyDescent="0.25">
      <c r="G693" s="2"/>
      <c r="H693" s="2"/>
    </row>
    <row r="694" spans="7:8" x14ac:dyDescent="0.25">
      <c r="G694" s="2"/>
      <c r="H694" s="2"/>
    </row>
    <row r="695" spans="7:8" x14ac:dyDescent="0.25">
      <c r="G695" s="2"/>
      <c r="H695" s="2"/>
    </row>
    <row r="696" spans="7:8" x14ac:dyDescent="0.25">
      <c r="G696" s="2"/>
      <c r="H696" s="2"/>
    </row>
    <row r="697" spans="7:8" x14ac:dyDescent="0.25">
      <c r="G697" s="2"/>
      <c r="H697" s="2"/>
    </row>
    <row r="698" spans="7:8" x14ac:dyDescent="0.25">
      <c r="G698" s="2"/>
      <c r="H698" s="2"/>
    </row>
    <row r="699" spans="7:8" x14ac:dyDescent="0.25">
      <c r="G699" s="2"/>
      <c r="H699" s="2"/>
    </row>
    <row r="700" spans="7:8" x14ac:dyDescent="0.25">
      <c r="G700" s="2"/>
      <c r="H700" s="2"/>
    </row>
    <row r="701" spans="7:8" x14ac:dyDescent="0.25">
      <c r="G701" s="2"/>
      <c r="H701" s="2"/>
    </row>
    <row r="702" spans="7:8" x14ac:dyDescent="0.25">
      <c r="G702" s="2"/>
      <c r="H702" s="2"/>
    </row>
    <row r="703" spans="7:8" x14ac:dyDescent="0.25">
      <c r="G703" s="2"/>
      <c r="H703" s="2"/>
    </row>
    <row r="704" spans="7:8" x14ac:dyDescent="0.25">
      <c r="G704" s="2"/>
      <c r="H704" s="2"/>
    </row>
    <row r="705" spans="7:8" x14ac:dyDescent="0.25">
      <c r="G705" s="2"/>
      <c r="H705" s="2"/>
    </row>
    <row r="706" spans="7:8" x14ac:dyDescent="0.25">
      <c r="G706" s="2"/>
      <c r="H706" s="2"/>
    </row>
    <row r="707" spans="7:8" x14ac:dyDescent="0.25">
      <c r="G707" s="2"/>
      <c r="H707" s="2"/>
    </row>
    <row r="708" spans="7:8" x14ac:dyDescent="0.25">
      <c r="G708" s="2"/>
      <c r="H708" s="2"/>
    </row>
    <row r="709" spans="7:8" x14ac:dyDescent="0.25">
      <c r="G709" s="2"/>
      <c r="H709" s="2"/>
    </row>
    <row r="710" spans="7:8" x14ac:dyDescent="0.25">
      <c r="G710" s="2"/>
      <c r="H710" s="2"/>
    </row>
    <row r="711" spans="7:8" x14ac:dyDescent="0.25">
      <c r="G711" s="2"/>
      <c r="H711" s="2"/>
    </row>
    <row r="712" spans="7:8" x14ac:dyDescent="0.25">
      <c r="G712" s="2"/>
      <c r="H712" s="2"/>
    </row>
    <row r="713" spans="7:8" x14ac:dyDescent="0.25">
      <c r="G713" s="2"/>
      <c r="H713" s="2"/>
    </row>
    <row r="714" spans="7:8" x14ac:dyDescent="0.25">
      <c r="G714" s="2"/>
      <c r="H714" s="2"/>
    </row>
    <row r="715" spans="7:8" x14ac:dyDescent="0.25">
      <c r="G715" s="2"/>
      <c r="H715" s="2"/>
    </row>
    <row r="716" spans="7:8" x14ac:dyDescent="0.25">
      <c r="G716" s="2"/>
      <c r="H716" s="2"/>
    </row>
    <row r="717" spans="7:8" x14ac:dyDescent="0.25">
      <c r="G717" s="2"/>
      <c r="H717" s="2"/>
    </row>
    <row r="718" spans="7:8" x14ac:dyDescent="0.25">
      <c r="G718" s="2"/>
      <c r="H718" s="2"/>
    </row>
    <row r="719" spans="7:8" x14ac:dyDescent="0.25">
      <c r="G719" s="2"/>
      <c r="H719" s="2"/>
    </row>
    <row r="720" spans="7:8" x14ac:dyDescent="0.25">
      <c r="G720" s="2"/>
      <c r="H720" s="2"/>
    </row>
    <row r="721" spans="7:8" x14ac:dyDescent="0.25">
      <c r="G721" s="2"/>
      <c r="H721" s="2"/>
    </row>
    <row r="722" spans="7:8" x14ac:dyDescent="0.25">
      <c r="G722" s="2"/>
      <c r="H722" s="2"/>
    </row>
    <row r="723" spans="7:8" x14ac:dyDescent="0.25">
      <c r="G723" s="2"/>
      <c r="H723" s="2"/>
    </row>
    <row r="724" spans="7:8" x14ac:dyDescent="0.25">
      <c r="G724" s="2"/>
      <c r="H724" s="2"/>
    </row>
    <row r="725" spans="7:8" x14ac:dyDescent="0.25">
      <c r="G725" s="2"/>
      <c r="H725" s="2"/>
    </row>
    <row r="726" spans="7:8" x14ac:dyDescent="0.25">
      <c r="G726" s="2"/>
      <c r="H726" s="2"/>
    </row>
    <row r="727" spans="7:8" x14ac:dyDescent="0.25">
      <c r="G727" s="2"/>
      <c r="H727" s="2"/>
    </row>
    <row r="728" spans="7:8" x14ac:dyDescent="0.25">
      <c r="G728" s="2"/>
      <c r="H728" s="2"/>
    </row>
    <row r="729" spans="7:8" x14ac:dyDescent="0.25">
      <c r="G729" s="2"/>
      <c r="H729" s="2"/>
    </row>
    <row r="730" spans="7:8" x14ac:dyDescent="0.25">
      <c r="G730" s="2"/>
      <c r="H730" s="2"/>
    </row>
    <row r="731" spans="7:8" x14ac:dyDescent="0.25">
      <c r="G731" s="2"/>
      <c r="H731" s="2"/>
    </row>
    <row r="732" spans="7:8" x14ac:dyDescent="0.25">
      <c r="G732" s="2"/>
      <c r="H732" s="2"/>
    </row>
    <row r="733" spans="7:8" x14ac:dyDescent="0.25">
      <c r="G733" s="2"/>
      <c r="H733" s="2"/>
    </row>
    <row r="734" spans="7:8" x14ac:dyDescent="0.25">
      <c r="G734" s="2"/>
      <c r="H734" s="2"/>
    </row>
    <row r="735" spans="7:8" x14ac:dyDescent="0.25">
      <c r="G735" s="2"/>
      <c r="H735" s="2"/>
    </row>
    <row r="736" spans="7:8" x14ac:dyDescent="0.25">
      <c r="G736" s="2"/>
      <c r="H736" s="2"/>
    </row>
    <row r="737" spans="7:8" x14ac:dyDescent="0.25">
      <c r="G737" s="2"/>
      <c r="H737" s="2"/>
    </row>
    <row r="738" spans="7:8" x14ac:dyDescent="0.25">
      <c r="G738" s="2"/>
      <c r="H738" s="2"/>
    </row>
    <row r="739" spans="7:8" x14ac:dyDescent="0.25">
      <c r="G739" s="2"/>
      <c r="H739" s="2"/>
    </row>
    <row r="740" spans="7:8" x14ac:dyDescent="0.25">
      <c r="G740" s="2"/>
      <c r="H740" s="2"/>
    </row>
    <row r="741" spans="7:8" x14ac:dyDescent="0.25">
      <c r="G741" s="2"/>
      <c r="H741" s="2"/>
    </row>
    <row r="742" spans="7:8" x14ac:dyDescent="0.25">
      <c r="G742" s="2"/>
      <c r="H742" s="2"/>
    </row>
    <row r="743" spans="7:8" x14ac:dyDescent="0.25">
      <c r="G743" s="2"/>
      <c r="H743" s="2"/>
    </row>
    <row r="744" spans="7:8" x14ac:dyDescent="0.25">
      <c r="G744" s="2"/>
      <c r="H744" s="2"/>
    </row>
    <row r="745" spans="7:8" x14ac:dyDescent="0.25">
      <c r="G745" s="2"/>
      <c r="H745" s="2"/>
    </row>
    <row r="746" spans="7:8" x14ac:dyDescent="0.25">
      <c r="G746" s="2"/>
      <c r="H746" s="2"/>
    </row>
    <row r="747" spans="7:8" x14ac:dyDescent="0.25">
      <c r="G747" s="2"/>
      <c r="H747" s="2"/>
    </row>
    <row r="748" spans="7:8" x14ac:dyDescent="0.25">
      <c r="G748" s="2"/>
      <c r="H748" s="2"/>
    </row>
    <row r="749" spans="7:8" x14ac:dyDescent="0.25">
      <c r="G749" s="2"/>
      <c r="H749" s="2"/>
    </row>
    <row r="750" spans="7:8" x14ac:dyDescent="0.25">
      <c r="G750" s="2"/>
      <c r="H750" s="2"/>
    </row>
    <row r="751" spans="7:8" x14ac:dyDescent="0.25">
      <c r="G751" s="2"/>
      <c r="H751" s="2"/>
    </row>
    <row r="752" spans="7:8" x14ac:dyDescent="0.25">
      <c r="G752" s="2"/>
      <c r="H752" s="2"/>
    </row>
    <row r="753" spans="7:8" x14ac:dyDescent="0.25">
      <c r="G753" s="2"/>
      <c r="H753" s="2"/>
    </row>
    <row r="754" spans="7:8" x14ac:dyDescent="0.25">
      <c r="G754" s="2"/>
      <c r="H754" s="2"/>
    </row>
    <row r="755" spans="7:8" x14ac:dyDescent="0.25">
      <c r="G755" s="2"/>
      <c r="H755" s="2"/>
    </row>
    <row r="756" spans="7:8" x14ac:dyDescent="0.25">
      <c r="G756" s="2"/>
      <c r="H756" s="2"/>
    </row>
    <row r="757" spans="7:8" x14ac:dyDescent="0.25">
      <c r="G757" s="2"/>
      <c r="H757" s="2"/>
    </row>
    <row r="758" spans="7:8" x14ac:dyDescent="0.25">
      <c r="G758" s="2"/>
      <c r="H758" s="2"/>
    </row>
    <row r="759" spans="7:8" x14ac:dyDescent="0.25">
      <c r="G759" s="2"/>
      <c r="H759" s="2"/>
    </row>
    <row r="760" spans="7:8" x14ac:dyDescent="0.25">
      <c r="G760" s="2"/>
      <c r="H760" s="2"/>
    </row>
    <row r="761" spans="7:8" x14ac:dyDescent="0.25">
      <c r="G761" s="2"/>
      <c r="H761" s="2"/>
    </row>
    <row r="762" spans="7:8" x14ac:dyDescent="0.25">
      <c r="G762" s="2"/>
      <c r="H762" s="2"/>
    </row>
    <row r="763" spans="7:8" x14ac:dyDescent="0.25">
      <c r="G763" s="2"/>
      <c r="H763" s="2"/>
    </row>
    <row r="764" spans="7:8" x14ac:dyDescent="0.25">
      <c r="G764" s="2"/>
      <c r="H764" s="2"/>
    </row>
    <row r="765" spans="7:8" x14ac:dyDescent="0.25">
      <c r="G765" s="2"/>
      <c r="H765" s="2"/>
    </row>
    <row r="766" spans="7:8" x14ac:dyDescent="0.25">
      <c r="G766" s="2"/>
      <c r="H766" s="2"/>
    </row>
    <row r="767" spans="7:8" x14ac:dyDescent="0.25">
      <c r="G767" s="2"/>
      <c r="H767" s="2"/>
    </row>
    <row r="768" spans="7:8" x14ac:dyDescent="0.25">
      <c r="G768" s="2"/>
      <c r="H768" s="2"/>
    </row>
    <row r="769" spans="7:8" x14ac:dyDescent="0.25">
      <c r="G769" s="2"/>
      <c r="H769" s="2"/>
    </row>
    <row r="770" spans="7:8" x14ac:dyDescent="0.25">
      <c r="G770" s="2"/>
      <c r="H770" s="2"/>
    </row>
    <row r="771" spans="7:8" x14ac:dyDescent="0.25">
      <c r="G771" s="2"/>
      <c r="H771" s="2"/>
    </row>
    <row r="772" spans="7:8" x14ac:dyDescent="0.25">
      <c r="G772" s="2"/>
      <c r="H772" s="2"/>
    </row>
    <row r="773" spans="7:8" x14ac:dyDescent="0.25">
      <c r="G773" s="2"/>
      <c r="H773" s="2"/>
    </row>
    <row r="774" spans="7:8" x14ac:dyDescent="0.25">
      <c r="G774" s="2"/>
      <c r="H774" s="2"/>
    </row>
    <row r="775" spans="7:8" x14ac:dyDescent="0.25">
      <c r="G775" s="2"/>
      <c r="H775" s="2"/>
    </row>
    <row r="776" spans="7:8" x14ac:dyDescent="0.25">
      <c r="G776" s="2"/>
      <c r="H776" s="2"/>
    </row>
    <row r="777" spans="7:8" x14ac:dyDescent="0.25">
      <c r="G777" s="2"/>
      <c r="H777" s="2"/>
    </row>
    <row r="778" spans="7:8" x14ac:dyDescent="0.25">
      <c r="G778" s="2"/>
      <c r="H778" s="2"/>
    </row>
    <row r="779" spans="7:8" x14ac:dyDescent="0.25">
      <c r="G779" s="2"/>
      <c r="H779" s="2"/>
    </row>
    <row r="780" spans="7:8" x14ac:dyDescent="0.25">
      <c r="G780" s="2"/>
      <c r="H780" s="2"/>
    </row>
    <row r="781" spans="7:8" x14ac:dyDescent="0.25">
      <c r="G781" s="2"/>
      <c r="H781" s="2"/>
    </row>
    <row r="782" spans="7:8" x14ac:dyDescent="0.25">
      <c r="G782" s="2"/>
      <c r="H782" s="2"/>
    </row>
    <row r="783" spans="7:8" x14ac:dyDescent="0.25">
      <c r="G783" s="2"/>
      <c r="H783" s="2"/>
    </row>
    <row r="784" spans="7:8" x14ac:dyDescent="0.25">
      <c r="G784" s="2"/>
      <c r="H784" s="2"/>
    </row>
    <row r="785" spans="7:8" x14ac:dyDescent="0.25">
      <c r="G785" s="2"/>
      <c r="H785" s="2"/>
    </row>
    <row r="786" spans="7:8" x14ac:dyDescent="0.25">
      <c r="G786" s="2"/>
      <c r="H786" s="2"/>
    </row>
    <row r="787" spans="7:8" x14ac:dyDescent="0.25">
      <c r="G787" s="2"/>
      <c r="H787" s="2"/>
    </row>
    <row r="788" spans="7:8" x14ac:dyDescent="0.25">
      <c r="G788" s="2"/>
      <c r="H788" s="2"/>
    </row>
    <row r="789" spans="7:8" x14ac:dyDescent="0.25">
      <c r="G789" s="2"/>
      <c r="H789" s="2"/>
    </row>
    <row r="790" spans="7:8" x14ac:dyDescent="0.25">
      <c r="G790" s="2"/>
      <c r="H790" s="2"/>
    </row>
    <row r="791" spans="7:8" x14ac:dyDescent="0.25">
      <c r="G791" s="2"/>
      <c r="H791" s="2"/>
    </row>
    <row r="792" spans="7:8" x14ac:dyDescent="0.25">
      <c r="G792" s="2"/>
      <c r="H792" s="2"/>
    </row>
    <row r="793" spans="7:8" x14ac:dyDescent="0.25">
      <c r="G793" s="2"/>
      <c r="H793" s="2"/>
    </row>
    <row r="794" spans="7:8" x14ac:dyDescent="0.25">
      <c r="G794" s="2"/>
      <c r="H794" s="2"/>
    </row>
    <row r="795" spans="7:8" x14ac:dyDescent="0.25">
      <c r="G795" s="2"/>
      <c r="H795" s="2"/>
    </row>
    <row r="796" spans="7:8" x14ac:dyDescent="0.25">
      <c r="G796" s="2"/>
      <c r="H796" s="2"/>
    </row>
    <row r="797" spans="7:8" x14ac:dyDescent="0.25">
      <c r="G797" s="2"/>
      <c r="H797" s="2"/>
    </row>
    <row r="798" spans="7:8" x14ac:dyDescent="0.25">
      <c r="G798" s="2"/>
      <c r="H798" s="2"/>
    </row>
    <row r="799" spans="7:8" x14ac:dyDescent="0.25">
      <c r="G799" s="2"/>
      <c r="H799" s="2"/>
    </row>
    <row r="800" spans="7:8" x14ac:dyDescent="0.25">
      <c r="G800" s="2"/>
      <c r="H800" s="2"/>
    </row>
    <row r="801" spans="7:8" x14ac:dyDescent="0.25">
      <c r="G801" s="2"/>
      <c r="H801" s="2"/>
    </row>
    <row r="802" spans="7:8" x14ac:dyDescent="0.25">
      <c r="G802" s="2"/>
      <c r="H802" s="2"/>
    </row>
    <row r="803" spans="7:8" x14ac:dyDescent="0.25">
      <c r="G803" s="2"/>
      <c r="H803" s="2"/>
    </row>
    <row r="804" spans="7:8" x14ac:dyDescent="0.25">
      <c r="G804" s="2"/>
      <c r="H804" s="2"/>
    </row>
    <row r="805" spans="7:8" x14ac:dyDescent="0.25">
      <c r="G805" s="2"/>
      <c r="H805" s="2"/>
    </row>
    <row r="806" spans="7:8" x14ac:dyDescent="0.25">
      <c r="G806" s="2"/>
      <c r="H806" s="2"/>
    </row>
    <row r="807" spans="7:8" x14ac:dyDescent="0.25">
      <c r="G807" s="2"/>
      <c r="H807" s="2"/>
    </row>
    <row r="808" spans="7:8" x14ac:dyDescent="0.25">
      <c r="G808" s="2"/>
      <c r="H808" s="2"/>
    </row>
    <row r="809" spans="7:8" x14ac:dyDescent="0.25">
      <c r="G809" s="2"/>
      <c r="H809" s="2"/>
    </row>
    <row r="810" spans="7:8" x14ac:dyDescent="0.25">
      <c r="G810" s="2"/>
      <c r="H810" s="2"/>
    </row>
    <row r="811" spans="7:8" x14ac:dyDescent="0.25">
      <c r="G811" s="2"/>
      <c r="H811" s="2"/>
    </row>
    <row r="812" spans="7:8" x14ac:dyDescent="0.25">
      <c r="G812" s="2"/>
      <c r="H812" s="2"/>
    </row>
    <row r="813" spans="7:8" x14ac:dyDescent="0.25">
      <c r="G813" s="2"/>
      <c r="H813" s="2"/>
    </row>
    <row r="814" spans="7:8" x14ac:dyDescent="0.25">
      <c r="G814" s="2"/>
      <c r="H814" s="2"/>
    </row>
    <row r="815" spans="7:8" x14ac:dyDescent="0.25">
      <c r="G815" s="2"/>
      <c r="H815" s="2"/>
    </row>
    <row r="816" spans="7:8" x14ac:dyDescent="0.25">
      <c r="G816" s="2"/>
      <c r="H816" s="2"/>
    </row>
    <row r="817" spans="7:8" x14ac:dyDescent="0.25">
      <c r="G817" s="2"/>
      <c r="H817" s="2"/>
    </row>
    <row r="818" spans="7:8" x14ac:dyDescent="0.25">
      <c r="G818" s="2"/>
      <c r="H818" s="2"/>
    </row>
    <row r="819" spans="7:8" x14ac:dyDescent="0.25">
      <c r="G819" s="2"/>
      <c r="H819" s="2"/>
    </row>
    <row r="820" spans="7:8" x14ac:dyDescent="0.25">
      <c r="G820" s="2"/>
      <c r="H820" s="2"/>
    </row>
    <row r="821" spans="7:8" x14ac:dyDescent="0.25">
      <c r="G821" s="2"/>
      <c r="H821" s="2"/>
    </row>
    <row r="822" spans="7:8" x14ac:dyDescent="0.25">
      <c r="G822" s="2"/>
      <c r="H822" s="2"/>
    </row>
    <row r="823" spans="7:8" x14ac:dyDescent="0.25">
      <c r="G823" s="2"/>
      <c r="H823" s="2"/>
    </row>
    <row r="824" spans="7:8" x14ac:dyDescent="0.25">
      <c r="G824" s="2"/>
      <c r="H824" s="2"/>
    </row>
    <row r="825" spans="7:8" x14ac:dyDescent="0.25">
      <c r="G825" s="2"/>
      <c r="H825" s="2"/>
    </row>
    <row r="826" spans="7:8" x14ac:dyDescent="0.25">
      <c r="G826" s="2"/>
      <c r="H826" s="2"/>
    </row>
    <row r="827" spans="7:8" x14ac:dyDescent="0.25">
      <c r="G827" s="2"/>
      <c r="H827" s="2"/>
    </row>
    <row r="828" spans="7:8" x14ac:dyDescent="0.25">
      <c r="G828" s="2"/>
      <c r="H828" s="2"/>
    </row>
    <row r="829" spans="7:8" x14ac:dyDescent="0.25">
      <c r="G829" s="2"/>
      <c r="H829" s="2"/>
    </row>
    <row r="830" spans="7:8" x14ac:dyDescent="0.25">
      <c r="G830" s="2"/>
      <c r="H830" s="2"/>
    </row>
    <row r="831" spans="7:8" x14ac:dyDescent="0.25">
      <c r="G831" s="2"/>
      <c r="H831" s="2"/>
    </row>
    <row r="832" spans="7:8" x14ac:dyDescent="0.25">
      <c r="G832" s="2"/>
      <c r="H832" s="2"/>
    </row>
    <row r="833" spans="7:8" x14ac:dyDescent="0.25">
      <c r="G833" s="2"/>
      <c r="H833" s="2"/>
    </row>
    <row r="834" spans="7:8" x14ac:dyDescent="0.25">
      <c r="G834" s="2"/>
      <c r="H834" s="2"/>
    </row>
    <row r="835" spans="7:8" x14ac:dyDescent="0.25">
      <c r="G835" s="2"/>
      <c r="H835" s="2"/>
    </row>
    <row r="836" spans="7:8" x14ac:dyDescent="0.25">
      <c r="G836" s="2"/>
      <c r="H836" s="2"/>
    </row>
    <row r="837" spans="7:8" x14ac:dyDescent="0.25">
      <c r="G837" s="2"/>
      <c r="H837" s="2"/>
    </row>
    <row r="838" spans="7:8" x14ac:dyDescent="0.25">
      <c r="G838" s="2"/>
      <c r="H838" s="2"/>
    </row>
    <row r="839" spans="7:8" x14ac:dyDescent="0.25">
      <c r="G839" s="2"/>
      <c r="H839" s="2"/>
    </row>
    <row r="840" spans="7:8" x14ac:dyDescent="0.25">
      <c r="G840" s="2"/>
      <c r="H840" s="2"/>
    </row>
    <row r="841" spans="7:8" x14ac:dyDescent="0.25">
      <c r="G841" s="2"/>
      <c r="H841" s="2"/>
    </row>
    <row r="842" spans="7:8" x14ac:dyDescent="0.25">
      <c r="G842" s="2"/>
      <c r="H842" s="2"/>
    </row>
    <row r="843" spans="7:8" x14ac:dyDescent="0.25">
      <c r="G843" s="2"/>
      <c r="H843" s="2"/>
    </row>
    <row r="844" spans="7:8" x14ac:dyDescent="0.25">
      <c r="G844" s="2"/>
      <c r="H844" s="2"/>
    </row>
    <row r="845" spans="7:8" x14ac:dyDescent="0.25">
      <c r="G845" s="2"/>
      <c r="H845" s="2"/>
    </row>
    <row r="846" spans="7:8" x14ac:dyDescent="0.25">
      <c r="G846" s="2"/>
      <c r="H846" s="2"/>
    </row>
    <row r="847" spans="7:8" x14ac:dyDescent="0.25">
      <c r="G847" s="2"/>
      <c r="H847" s="2"/>
    </row>
    <row r="848" spans="7:8" x14ac:dyDescent="0.25">
      <c r="G848" s="2"/>
      <c r="H848" s="2"/>
    </row>
    <row r="849" spans="7:8" x14ac:dyDescent="0.25">
      <c r="G849" s="2"/>
      <c r="H849" s="2"/>
    </row>
    <row r="850" spans="7:8" x14ac:dyDescent="0.25">
      <c r="G850" s="2"/>
      <c r="H850" s="2"/>
    </row>
    <row r="851" spans="7:8" x14ac:dyDescent="0.25">
      <c r="G851" s="2"/>
      <c r="H851" s="2"/>
    </row>
    <row r="852" spans="7:8" x14ac:dyDescent="0.25">
      <c r="G852" s="2"/>
      <c r="H852" s="2"/>
    </row>
    <row r="853" spans="7:8" x14ac:dyDescent="0.25">
      <c r="G853" s="2"/>
      <c r="H853" s="2"/>
    </row>
    <row r="854" spans="7:8" x14ac:dyDescent="0.25">
      <c r="G854" s="2"/>
      <c r="H854" s="2"/>
    </row>
    <row r="855" spans="7:8" x14ac:dyDescent="0.25">
      <c r="G855" s="2"/>
      <c r="H855" s="2"/>
    </row>
    <row r="856" spans="7:8" x14ac:dyDescent="0.25">
      <c r="G856" s="2"/>
      <c r="H856" s="2"/>
    </row>
    <row r="857" spans="7:8" x14ac:dyDescent="0.25">
      <c r="G857" s="2"/>
      <c r="H857" s="2"/>
    </row>
    <row r="858" spans="7:8" x14ac:dyDescent="0.25">
      <c r="G858" s="2"/>
      <c r="H858" s="2"/>
    </row>
    <row r="859" spans="7:8" x14ac:dyDescent="0.25">
      <c r="G859" s="2"/>
      <c r="H859" s="2"/>
    </row>
    <row r="860" spans="7:8" x14ac:dyDescent="0.25">
      <c r="G860" s="2"/>
      <c r="H860" s="2"/>
    </row>
    <row r="861" spans="7:8" x14ac:dyDescent="0.25">
      <c r="G861" s="2"/>
      <c r="H861" s="2"/>
    </row>
    <row r="862" spans="7:8" x14ac:dyDescent="0.25">
      <c r="G862" s="2"/>
      <c r="H862" s="2"/>
    </row>
    <row r="863" spans="7:8" x14ac:dyDescent="0.25">
      <c r="G863" s="2"/>
      <c r="H863" s="2"/>
    </row>
    <row r="864" spans="7:8" x14ac:dyDescent="0.25">
      <c r="G864" s="2"/>
      <c r="H864" s="2"/>
    </row>
    <row r="865" spans="7:8" x14ac:dyDescent="0.25">
      <c r="G865" s="2"/>
      <c r="H865" s="2"/>
    </row>
    <row r="866" spans="7:8" x14ac:dyDescent="0.25">
      <c r="G866" s="2"/>
      <c r="H866" s="2"/>
    </row>
    <row r="867" spans="7:8" x14ac:dyDescent="0.25">
      <c r="G867" s="2"/>
      <c r="H867" s="2"/>
    </row>
    <row r="868" spans="7:8" x14ac:dyDescent="0.25">
      <c r="G868" s="2"/>
      <c r="H868" s="2"/>
    </row>
    <row r="869" spans="7:8" x14ac:dyDescent="0.25">
      <c r="G869" s="2"/>
      <c r="H869" s="2"/>
    </row>
    <row r="870" spans="7:8" x14ac:dyDescent="0.25">
      <c r="G870" s="2"/>
      <c r="H870" s="2"/>
    </row>
    <row r="871" spans="7:8" x14ac:dyDescent="0.25">
      <c r="G871" s="2"/>
      <c r="H871" s="2"/>
    </row>
    <row r="872" spans="7:8" x14ac:dyDescent="0.25">
      <c r="G872" s="2"/>
      <c r="H872" s="2"/>
    </row>
    <row r="873" spans="7:8" x14ac:dyDescent="0.25">
      <c r="G873" s="2"/>
      <c r="H873" s="2"/>
    </row>
    <row r="874" spans="7:8" x14ac:dyDescent="0.25">
      <c r="G874" s="2"/>
      <c r="H874" s="2"/>
    </row>
    <row r="875" spans="7:8" x14ac:dyDescent="0.25">
      <c r="G875" s="2"/>
      <c r="H875" s="2"/>
    </row>
    <row r="876" spans="7:8" x14ac:dyDescent="0.25">
      <c r="G876" s="2"/>
      <c r="H876" s="2"/>
    </row>
    <row r="877" spans="7:8" x14ac:dyDescent="0.25">
      <c r="G877" s="2"/>
      <c r="H877" s="2"/>
    </row>
    <row r="878" spans="7:8" x14ac:dyDescent="0.25">
      <c r="G878" s="2"/>
      <c r="H878" s="2"/>
    </row>
    <row r="879" spans="7:8" x14ac:dyDescent="0.25">
      <c r="G879" s="2"/>
      <c r="H879" s="2"/>
    </row>
    <row r="880" spans="7:8" x14ac:dyDescent="0.25">
      <c r="G880" s="2"/>
      <c r="H880" s="2"/>
    </row>
    <row r="881" spans="7:8" x14ac:dyDescent="0.25">
      <c r="G881" s="2"/>
      <c r="H881" s="2"/>
    </row>
    <row r="882" spans="7:8" x14ac:dyDescent="0.25">
      <c r="G882" s="2"/>
      <c r="H882" s="2"/>
    </row>
    <row r="883" spans="7:8" x14ac:dyDescent="0.25">
      <c r="G883" s="2"/>
      <c r="H883" s="2"/>
    </row>
    <row r="884" spans="7:8" x14ac:dyDescent="0.25">
      <c r="G884" s="2"/>
      <c r="H884" s="2"/>
    </row>
    <row r="885" spans="7:8" x14ac:dyDescent="0.25">
      <c r="G885" s="2"/>
      <c r="H885" s="2"/>
    </row>
    <row r="886" spans="7:8" x14ac:dyDescent="0.25">
      <c r="G886" s="2"/>
      <c r="H886" s="2"/>
    </row>
    <row r="887" spans="7:8" x14ac:dyDescent="0.25">
      <c r="G887" s="2"/>
      <c r="H887" s="2"/>
    </row>
    <row r="888" spans="7:8" x14ac:dyDescent="0.25">
      <c r="G888" s="2"/>
      <c r="H888" s="2"/>
    </row>
    <row r="889" spans="7:8" x14ac:dyDescent="0.25">
      <c r="G889" s="2"/>
      <c r="H889" s="2"/>
    </row>
    <row r="890" spans="7:8" x14ac:dyDescent="0.25">
      <c r="G890" s="2"/>
      <c r="H890" s="2"/>
    </row>
    <row r="891" spans="7:8" x14ac:dyDescent="0.25">
      <c r="G891" s="2"/>
      <c r="H891" s="2"/>
    </row>
    <row r="892" spans="7:8" x14ac:dyDescent="0.25">
      <c r="G892" s="2"/>
      <c r="H892" s="2"/>
    </row>
    <row r="893" spans="7:8" x14ac:dyDescent="0.25">
      <c r="G893" s="2"/>
      <c r="H893" s="2"/>
    </row>
    <row r="894" spans="7:8" x14ac:dyDescent="0.25">
      <c r="G894" s="2"/>
      <c r="H894" s="2"/>
    </row>
    <row r="895" spans="7:8" x14ac:dyDescent="0.25">
      <c r="G895" s="2"/>
      <c r="H895" s="2"/>
    </row>
    <row r="896" spans="7:8" x14ac:dyDescent="0.25">
      <c r="G896" s="2"/>
      <c r="H896" s="2"/>
    </row>
    <row r="897" spans="7:8" x14ac:dyDescent="0.25">
      <c r="G897" s="2"/>
      <c r="H897" s="2"/>
    </row>
    <row r="898" spans="7:8" x14ac:dyDescent="0.25">
      <c r="G898" s="2"/>
      <c r="H898" s="2"/>
    </row>
    <row r="899" spans="7:8" x14ac:dyDescent="0.25">
      <c r="G899" s="2"/>
      <c r="H899" s="2"/>
    </row>
    <row r="900" spans="7:8" x14ac:dyDescent="0.25">
      <c r="G900" s="2"/>
      <c r="H900" s="2"/>
    </row>
    <row r="901" spans="7:8" x14ac:dyDescent="0.25">
      <c r="G901" s="2"/>
      <c r="H901" s="2"/>
    </row>
    <row r="902" spans="7:8" x14ac:dyDescent="0.25">
      <c r="G902" s="2"/>
      <c r="H902" s="2"/>
    </row>
    <row r="903" spans="7:8" x14ac:dyDescent="0.25">
      <c r="G903" s="2"/>
      <c r="H903" s="2"/>
    </row>
    <row r="904" spans="7:8" x14ac:dyDescent="0.25">
      <c r="G904" s="2"/>
      <c r="H904" s="2"/>
    </row>
    <row r="905" spans="7:8" x14ac:dyDescent="0.25">
      <c r="G905" s="2"/>
      <c r="H905" s="2"/>
    </row>
    <row r="906" spans="7:8" x14ac:dyDescent="0.25">
      <c r="G906" s="2"/>
      <c r="H906" s="2"/>
    </row>
    <row r="907" spans="7:8" x14ac:dyDescent="0.25">
      <c r="G907" s="2"/>
      <c r="H907" s="2"/>
    </row>
    <row r="908" spans="7:8" x14ac:dyDescent="0.25">
      <c r="G908" s="2"/>
      <c r="H908" s="2"/>
    </row>
    <row r="909" spans="7:8" x14ac:dyDescent="0.25">
      <c r="G909" s="2"/>
      <c r="H909" s="2"/>
    </row>
    <row r="910" spans="7:8" x14ac:dyDescent="0.25">
      <c r="G910" s="2"/>
      <c r="H910" s="2"/>
    </row>
    <row r="911" spans="7:8" x14ac:dyDescent="0.25">
      <c r="G911" s="2"/>
      <c r="H911" s="2"/>
    </row>
    <row r="912" spans="7:8" x14ac:dyDescent="0.25">
      <c r="G912" s="2"/>
      <c r="H912" s="2"/>
    </row>
    <row r="913" spans="7:8" x14ac:dyDescent="0.25">
      <c r="G913" s="2"/>
      <c r="H913" s="2"/>
    </row>
    <row r="914" spans="7:8" x14ac:dyDescent="0.25">
      <c r="G914" s="2"/>
      <c r="H914" s="2"/>
    </row>
    <row r="915" spans="7:8" x14ac:dyDescent="0.25">
      <c r="G915" s="2"/>
      <c r="H915" s="2"/>
    </row>
    <row r="916" spans="7:8" x14ac:dyDescent="0.25">
      <c r="G916" s="2"/>
      <c r="H916" s="2"/>
    </row>
    <row r="917" spans="7:8" x14ac:dyDescent="0.25">
      <c r="G917" s="2"/>
      <c r="H917" s="2"/>
    </row>
    <row r="918" spans="7:8" x14ac:dyDescent="0.25">
      <c r="G918" s="2"/>
      <c r="H91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"/>
  <sheetViews>
    <sheetView topLeftCell="V1" workbookViewId="0">
      <selection activeCell="AH29" sqref="AH29"/>
    </sheetView>
  </sheetViews>
  <sheetFormatPr defaultRowHeight="13.2" x14ac:dyDescent="0.25"/>
  <cols>
    <col min="27" max="29" width="8.88671875" style="16"/>
    <col min="39" max="48" width="8.88671875" style="16"/>
  </cols>
  <sheetData>
    <row r="1" spans="1:48" x14ac:dyDescent="0.25">
      <c r="A1" t="s">
        <v>252</v>
      </c>
      <c r="N1" t="s">
        <v>268</v>
      </c>
      <c r="AA1" s="16" t="s">
        <v>261</v>
      </c>
      <c r="AM1" s="16" t="s">
        <v>259</v>
      </c>
    </row>
    <row r="2" spans="1:48" x14ac:dyDescent="0.25">
      <c r="A2" t="s">
        <v>6</v>
      </c>
      <c r="B2" t="s">
        <v>16</v>
      </c>
      <c r="C2" t="s">
        <v>23</v>
      </c>
      <c r="N2" t="s">
        <v>0</v>
      </c>
      <c r="O2" t="s">
        <v>1</v>
      </c>
      <c r="P2" t="s">
        <v>2</v>
      </c>
      <c r="AA2" t="s">
        <v>0</v>
      </c>
      <c r="AB2" t="s">
        <v>113</v>
      </c>
      <c r="AC2" t="s">
        <v>2</v>
      </c>
      <c r="AM2" t="s">
        <v>0</v>
      </c>
      <c r="AN2" t="s">
        <v>1</v>
      </c>
      <c r="AO2" t="s">
        <v>2</v>
      </c>
    </row>
    <row r="3" spans="1:48" x14ac:dyDescent="0.25">
      <c r="A3" s="2">
        <v>0.5</v>
      </c>
      <c r="B3" s="2">
        <v>10</v>
      </c>
      <c r="C3" s="2">
        <v>1</v>
      </c>
      <c r="E3" t="s">
        <v>153</v>
      </c>
      <c r="N3" s="2">
        <v>0.5</v>
      </c>
      <c r="O3" s="2">
        <v>0.5</v>
      </c>
      <c r="P3" s="2">
        <v>1</v>
      </c>
      <c r="Q3" s="2"/>
      <c r="R3" t="s">
        <v>153</v>
      </c>
      <c r="AA3" s="2">
        <v>0.2</v>
      </c>
      <c r="AB3" s="2">
        <v>1</v>
      </c>
      <c r="AC3" s="2">
        <v>0.4</v>
      </c>
      <c r="AD3" t="s">
        <v>153</v>
      </c>
      <c r="AM3" s="2">
        <v>0.5</v>
      </c>
      <c r="AN3" s="2">
        <v>10</v>
      </c>
      <c r="AO3" s="2"/>
    </row>
    <row r="4" spans="1:48" x14ac:dyDescent="0.25">
      <c r="A4" s="2">
        <v>0.4</v>
      </c>
      <c r="B4" s="2">
        <v>1</v>
      </c>
      <c r="C4" s="2">
        <v>0.1</v>
      </c>
      <c r="N4" s="2">
        <v>0.4</v>
      </c>
      <c r="O4" s="2">
        <v>0.5</v>
      </c>
      <c r="P4" s="2">
        <v>0.1</v>
      </c>
      <c r="Q4" s="2"/>
      <c r="AA4" s="2">
        <v>0.5</v>
      </c>
      <c r="AB4" s="2">
        <v>2</v>
      </c>
      <c r="AC4" s="2">
        <v>0.2</v>
      </c>
      <c r="AM4" s="2">
        <v>1.4</v>
      </c>
      <c r="AN4" s="2">
        <v>0.5</v>
      </c>
      <c r="AO4" s="2"/>
      <c r="AP4" t="s">
        <v>153</v>
      </c>
      <c r="AQ4"/>
      <c r="AR4"/>
      <c r="AS4"/>
      <c r="AT4"/>
      <c r="AU4"/>
      <c r="AV4"/>
    </row>
    <row r="5" spans="1:48" ht="13.8" thickBot="1" x14ac:dyDescent="0.3">
      <c r="A5" s="2">
        <v>0.2</v>
      </c>
      <c r="B5" s="2">
        <v>2</v>
      </c>
      <c r="C5" s="2">
        <v>0.25</v>
      </c>
      <c r="E5" t="s">
        <v>154</v>
      </c>
      <c r="N5" s="2">
        <v>0.2</v>
      </c>
      <c r="O5" s="2">
        <v>0.25</v>
      </c>
      <c r="P5" s="2">
        <v>0.25</v>
      </c>
      <c r="Q5" s="2"/>
      <c r="R5" t="s">
        <v>154</v>
      </c>
      <c r="AA5" s="2">
        <v>0.25</v>
      </c>
      <c r="AB5" s="2">
        <v>1</v>
      </c>
      <c r="AC5" s="2">
        <v>0.2</v>
      </c>
      <c r="AD5" t="s">
        <v>154</v>
      </c>
      <c r="AM5" s="2">
        <v>1</v>
      </c>
      <c r="AN5" s="2">
        <v>0.5</v>
      </c>
      <c r="AO5" s="2"/>
      <c r="AP5"/>
      <c r="AQ5"/>
      <c r="AR5"/>
      <c r="AS5"/>
      <c r="AT5"/>
      <c r="AU5"/>
      <c r="AV5"/>
    </row>
    <row r="6" spans="1:48" ht="13.8" thickBot="1" x14ac:dyDescent="0.3">
      <c r="A6" s="2">
        <v>0.1</v>
      </c>
      <c r="B6" s="2">
        <v>1</v>
      </c>
      <c r="C6" s="2">
        <v>0.1</v>
      </c>
      <c r="E6" s="10" t="s">
        <v>155</v>
      </c>
      <c r="F6" s="10" t="s">
        <v>156</v>
      </c>
      <c r="G6" s="10" t="s">
        <v>157</v>
      </c>
      <c r="H6" s="10" t="s">
        <v>158</v>
      </c>
      <c r="I6" s="10" t="s">
        <v>159</v>
      </c>
      <c r="N6" s="2">
        <v>0.1</v>
      </c>
      <c r="O6" s="2">
        <v>0.25</v>
      </c>
      <c r="P6" s="2">
        <v>0.1</v>
      </c>
      <c r="R6" s="10" t="s">
        <v>155</v>
      </c>
      <c r="S6" s="10" t="s">
        <v>156</v>
      </c>
      <c r="T6" s="10" t="s">
        <v>157</v>
      </c>
      <c r="U6" s="10" t="s">
        <v>158</v>
      </c>
      <c r="V6" s="10" t="s">
        <v>159</v>
      </c>
      <c r="AA6" s="2">
        <v>0.5</v>
      </c>
      <c r="AB6" s="2">
        <v>1</v>
      </c>
      <c r="AC6" s="2"/>
      <c r="AD6" s="10" t="s">
        <v>155</v>
      </c>
      <c r="AE6" s="10" t="s">
        <v>156</v>
      </c>
      <c r="AF6" s="10" t="s">
        <v>157</v>
      </c>
      <c r="AG6" s="10" t="s">
        <v>158</v>
      </c>
      <c r="AH6" s="10" t="s">
        <v>159</v>
      </c>
      <c r="AM6" s="2">
        <v>0.5</v>
      </c>
      <c r="AN6" s="2">
        <v>0.4</v>
      </c>
      <c r="AO6" s="2"/>
      <c r="AP6" t="s">
        <v>154</v>
      </c>
      <c r="AQ6"/>
      <c r="AR6"/>
      <c r="AS6"/>
      <c r="AT6"/>
      <c r="AU6"/>
      <c r="AV6"/>
    </row>
    <row r="7" spans="1:48" x14ac:dyDescent="0.25">
      <c r="A7" s="2">
        <v>0.1</v>
      </c>
      <c r="B7" s="2">
        <v>1</v>
      </c>
      <c r="C7" s="2">
        <v>0.5</v>
      </c>
      <c r="E7" s="8" t="s">
        <v>6</v>
      </c>
      <c r="F7" s="8">
        <v>115</v>
      </c>
      <c r="G7" s="8">
        <v>68.550000000000011</v>
      </c>
      <c r="H7" s="8">
        <v>0.59608695652173926</v>
      </c>
      <c r="I7" s="8">
        <v>1.1968376239511826</v>
      </c>
      <c r="N7" s="2">
        <v>0.1</v>
      </c>
      <c r="O7" s="2">
        <v>0.25</v>
      </c>
      <c r="P7" s="2">
        <v>0.5</v>
      </c>
      <c r="R7" s="8" t="s">
        <v>0</v>
      </c>
      <c r="S7" s="8">
        <v>37</v>
      </c>
      <c r="T7" s="8">
        <v>16.149999999999999</v>
      </c>
      <c r="U7" s="8">
        <v>0.43648648648648647</v>
      </c>
      <c r="V7" s="8">
        <v>0.15995120120120129</v>
      </c>
      <c r="AA7" s="2">
        <v>0.4</v>
      </c>
      <c r="AB7" s="2">
        <v>1</v>
      </c>
      <c r="AC7" s="2"/>
      <c r="AD7" s="8" t="s">
        <v>0</v>
      </c>
      <c r="AE7" s="8">
        <v>70</v>
      </c>
      <c r="AF7" s="8">
        <v>48.5</v>
      </c>
      <c r="AG7" s="8">
        <v>0.69285714285714284</v>
      </c>
      <c r="AH7" s="8">
        <v>1.8457996894409938</v>
      </c>
      <c r="AM7" s="2">
        <v>0.2</v>
      </c>
      <c r="AN7" s="2">
        <v>2</v>
      </c>
      <c r="AO7" s="2"/>
      <c r="AP7" s="10" t="s">
        <v>155</v>
      </c>
      <c r="AQ7" s="10" t="s">
        <v>156</v>
      </c>
      <c r="AR7" s="10" t="s">
        <v>157</v>
      </c>
      <c r="AS7" s="10" t="s">
        <v>158</v>
      </c>
      <c r="AT7" s="10" t="s">
        <v>159</v>
      </c>
      <c r="AU7"/>
      <c r="AV7"/>
    </row>
    <row r="8" spans="1:48" x14ac:dyDescent="0.25">
      <c r="A8" s="2">
        <v>0.1</v>
      </c>
      <c r="B8" s="2">
        <v>1</v>
      </c>
      <c r="C8" s="2">
        <v>0.4</v>
      </c>
      <c r="E8" s="8" t="s">
        <v>16</v>
      </c>
      <c r="F8" s="8">
        <v>148</v>
      </c>
      <c r="G8" s="8">
        <v>166.32500000000002</v>
      </c>
      <c r="H8" s="8">
        <v>1.1238175675675677</v>
      </c>
      <c r="I8" s="8">
        <v>4.4135603270362207</v>
      </c>
      <c r="N8" s="2">
        <v>0.1</v>
      </c>
      <c r="O8" s="2">
        <v>2</v>
      </c>
      <c r="P8" s="2">
        <v>0.4</v>
      </c>
      <c r="R8" s="8" t="s">
        <v>1</v>
      </c>
      <c r="S8" s="8">
        <v>50</v>
      </c>
      <c r="T8" s="8">
        <v>52.549999999999976</v>
      </c>
      <c r="U8" s="8">
        <v>1.0509999999999995</v>
      </c>
      <c r="V8" s="8">
        <v>4.4069887755102028</v>
      </c>
      <c r="AA8" s="2">
        <v>0.25</v>
      </c>
      <c r="AB8" s="2">
        <v>0.5</v>
      </c>
      <c r="AC8" s="2"/>
      <c r="AD8" s="8" t="s">
        <v>113</v>
      </c>
      <c r="AE8" s="8">
        <v>48</v>
      </c>
      <c r="AF8" s="8">
        <v>38.250000000000007</v>
      </c>
      <c r="AG8" s="8">
        <v>0.79687500000000011</v>
      </c>
      <c r="AH8" s="8">
        <v>1.2148304521276603</v>
      </c>
      <c r="AM8"/>
      <c r="AN8" s="2">
        <v>2</v>
      </c>
      <c r="AO8" s="2"/>
      <c r="AP8" s="8" t="s">
        <v>0</v>
      </c>
      <c r="AQ8" s="8">
        <v>5</v>
      </c>
      <c r="AR8" s="8">
        <v>3.6</v>
      </c>
      <c r="AS8" s="8">
        <v>0.72</v>
      </c>
      <c r="AT8" s="8">
        <v>0.22699999999999998</v>
      </c>
      <c r="AU8"/>
      <c r="AV8"/>
    </row>
    <row r="9" spans="1:48" ht="13.8" thickBot="1" x14ac:dyDescent="0.3">
      <c r="A9" s="2">
        <v>0.5</v>
      </c>
      <c r="B9" s="2">
        <v>0.5</v>
      </c>
      <c r="C9" s="2">
        <v>0.15</v>
      </c>
      <c r="E9" s="9" t="s">
        <v>23</v>
      </c>
      <c r="F9" s="9">
        <v>37</v>
      </c>
      <c r="G9" s="9">
        <v>9.4499999999999993</v>
      </c>
      <c r="H9" s="9">
        <v>0.25540540540540541</v>
      </c>
      <c r="I9" s="9">
        <v>4.2053303303303306E-2</v>
      </c>
      <c r="N9" s="2">
        <v>0.5</v>
      </c>
      <c r="O9" s="2">
        <v>0.75</v>
      </c>
      <c r="P9" s="2">
        <v>0.15</v>
      </c>
      <c r="R9" s="9" t="s">
        <v>2</v>
      </c>
      <c r="S9" s="9">
        <v>34</v>
      </c>
      <c r="T9" s="9">
        <v>8.65</v>
      </c>
      <c r="U9" s="9">
        <v>0.25441176470588234</v>
      </c>
      <c r="V9" s="9">
        <v>4.5055704099821736E-2</v>
      </c>
      <c r="AA9" s="2">
        <v>4</v>
      </c>
      <c r="AB9" s="2">
        <v>0.5</v>
      </c>
      <c r="AC9" s="2"/>
      <c r="AD9" s="9" t="s">
        <v>2</v>
      </c>
      <c r="AE9" s="9">
        <v>3</v>
      </c>
      <c r="AF9" s="9">
        <v>0.8</v>
      </c>
      <c r="AG9" s="9">
        <v>0.26666666666666666</v>
      </c>
      <c r="AH9" s="9">
        <v>1.3333333333333336E-2</v>
      </c>
      <c r="AM9"/>
      <c r="AN9" s="2">
        <v>1.5</v>
      </c>
      <c r="AO9" s="2"/>
      <c r="AP9" s="9" t="s">
        <v>1</v>
      </c>
      <c r="AQ9" s="9">
        <v>44</v>
      </c>
      <c r="AR9" s="9">
        <v>59.524999999999991</v>
      </c>
      <c r="AS9" s="9">
        <v>1.3528409090909088</v>
      </c>
      <c r="AT9" s="9">
        <v>6.6728946485200842</v>
      </c>
      <c r="AU9"/>
      <c r="AV9"/>
    </row>
    <row r="10" spans="1:48" x14ac:dyDescent="0.25">
      <c r="A10" s="2">
        <v>0.2</v>
      </c>
      <c r="B10" s="2">
        <v>0.5</v>
      </c>
      <c r="C10" s="2">
        <v>0.2</v>
      </c>
      <c r="N10" s="2">
        <v>0.2</v>
      </c>
      <c r="O10" s="2">
        <v>0.5</v>
      </c>
      <c r="P10" s="2">
        <v>0.2</v>
      </c>
      <c r="AA10" s="2">
        <v>3</v>
      </c>
      <c r="AB10" s="2">
        <v>0.5</v>
      </c>
      <c r="AC10" s="2"/>
      <c r="AM10"/>
      <c r="AN10" s="2">
        <v>2.5</v>
      </c>
      <c r="AO10" s="2"/>
      <c r="AP10"/>
      <c r="AQ10"/>
      <c r="AR10"/>
      <c r="AS10"/>
      <c r="AT10"/>
      <c r="AU10"/>
      <c r="AV10"/>
    </row>
    <row r="11" spans="1:48" x14ac:dyDescent="0.25">
      <c r="A11" s="2">
        <v>0.1</v>
      </c>
      <c r="B11" s="2">
        <v>0.5</v>
      </c>
      <c r="C11" s="2">
        <v>0.25</v>
      </c>
      <c r="N11" s="2">
        <v>0.1</v>
      </c>
      <c r="O11" s="2">
        <v>2</v>
      </c>
      <c r="P11" s="2">
        <v>0.25</v>
      </c>
      <c r="AA11" s="2">
        <v>0.2</v>
      </c>
      <c r="AB11" s="2">
        <v>1</v>
      </c>
      <c r="AC11" s="2"/>
      <c r="AM11"/>
      <c r="AN11" s="2">
        <v>1.4</v>
      </c>
      <c r="AO11" s="2"/>
      <c r="AP11"/>
      <c r="AQ11"/>
      <c r="AR11"/>
      <c r="AS11"/>
      <c r="AT11"/>
      <c r="AU11"/>
      <c r="AV11"/>
    </row>
    <row r="12" spans="1:48" ht="13.8" thickBot="1" x14ac:dyDescent="0.3">
      <c r="A12" s="2">
        <v>1.2</v>
      </c>
      <c r="B12" s="2">
        <v>1</v>
      </c>
      <c r="C12" s="2">
        <v>0.5</v>
      </c>
      <c r="E12" t="s">
        <v>160</v>
      </c>
      <c r="N12" s="2">
        <v>1.2</v>
      </c>
      <c r="O12" s="2">
        <v>0.1</v>
      </c>
      <c r="P12" s="2">
        <v>0.5</v>
      </c>
      <c r="R12" t="s">
        <v>160</v>
      </c>
      <c r="AA12" s="2">
        <v>0.1</v>
      </c>
      <c r="AB12" s="2">
        <v>1</v>
      </c>
      <c r="AC12" s="2"/>
      <c r="AD12" t="s">
        <v>160</v>
      </c>
      <c r="AM12"/>
      <c r="AN12" s="2">
        <v>2.75</v>
      </c>
      <c r="AO12" s="2"/>
      <c r="AP12" t="s">
        <v>160</v>
      </c>
      <c r="AQ12"/>
      <c r="AR12"/>
      <c r="AS12"/>
      <c r="AT12"/>
      <c r="AU12"/>
      <c r="AV12"/>
    </row>
    <row r="13" spans="1:48" x14ac:dyDescent="0.25">
      <c r="A13" s="2">
        <v>0.25</v>
      </c>
      <c r="B13" s="2">
        <v>1</v>
      </c>
      <c r="C13" s="2">
        <v>0.25</v>
      </c>
      <c r="E13" s="10" t="s">
        <v>161</v>
      </c>
      <c r="F13" s="10" t="s">
        <v>162</v>
      </c>
      <c r="G13" s="10" t="s">
        <v>163</v>
      </c>
      <c r="H13" s="10" t="s">
        <v>164</v>
      </c>
      <c r="I13" s="10" t="s">
        <v>165</v>
      </c>
      <c r="J13" s="10" t="s">
        <v>166</v>
      </c>
      <c r="K13" s="10" t="s">
        <v>167</v>
      </c>
      <c r="N13" s="2">
        <v>0.25</v>
      </c>
      <c r="O13" s="2">
        <v>0.5</v>
      </c>
      <c r="P13" s="2">
        <v>0.25</v>
      </c>
      <c r="R13" s="10" t="s">
        <v>161</v>
      </c>
      <c r="S13" s="10" t="s">
        <v>162</v>
      </c>
      <c r="T13" s="10" t="s">
        <v>163</v>
      </c>
      <c r="U13" s="10" t="s">
        <v>164</v>
      </c>
      <c r="V13" s="10" t="s">
        <v>165</v>
      </c>
      <c r="W13" s="10" t="s">
        <v>166</v>
      </c>
      <c r="X13" s="10" t="s">
        <v>167</v>
      </c>
      <c r="AA13" s="2">
        <v>0.15</v>
      </c>
      <c r="AB13" s="2">
        <v>1</v>
      </c>
      <c r="AC13" s="2"/>
      <c r="AD13" s="10" t="s">
        <v>161</v>
      </c>
      <c r="AE13" s="10" t="s">
        <v>162</v>
      </c>
      <c r="AF13" s="10" t="s">
        <v>163</v>
      </c>
      <c r="AG13" s="10" t="s">
        <v>164</v>
      </c>
      <c r="AH13" s="10" t="s">
        <v>165</v>
      </c>
      <c r="AI13" s="10" t="s">
        <v>166</v>
      </c>
      <c r="AJ13" s="10" t="s">
        <v>167</v>
      </c>
      <c r="AM13"/>
      <c r="AN13" s="2">
        <v>2</v>
      </c>
      <c r="AO13" s="2"/>
      <c r="AP13" s="10" t="s">
        <v>161</v>
      </c>
      <c r="AQ13" s="10" t="s">
        <v>162</v>
      </c>
      <c r="AR13" s="10" t="s">
        <v>163</v>
      </c>
      <c r="AS13" s="10" t="s">
        <v>164</v>
      </c>
      <c r="AT13" s="10" t="s">
        <v>165</v>
      </c>
      <c r="AU13" s="10" t="s">
        <v>166</v>
      </c>
      <c r="AV13" s="10" t="s">
        <v>167</v>
      </c>
    </row>
    <row r="14" spans="1:48" x14ac:dyDescent="0.25">
      <c r="A14" s="2">
        <v>0.2</v>
      </c>
      <c r="B14" s="2">
        <v>1</v>
      </c>
      <c r="C14" s="2">
        <v>0.15</v>
      </c>
      <c r="E14" s="8" t="s">
        <v>168</v>
      </c>
      <c r="F14" s="8">
        <v>31.211946792988329</v>
      </c>
      <c r="G14" s="8">
        <v>2</v>
      </c>
      <c r="H14" s="8">
        <v>15.605973396494164</v>
      </c>
      <c r="I14" s="8">
        <v>5.891316290605479</v>
      </c>
      <c r="J14" s="8">
        <v>3.0965791878136972E-3</v>
      </c>
      <c r="K14" s="8">
        <v>3.0261533685653901</v>
      </c>
      <c r="N14" s="2">
        <v>0.2</v>
      </c>
      <c r="O14" s="2">
        <v>1.5</v>
      </c>
      <c r="P14" s="2">
        <v>0.15</v>
      </c>
      <c r="R14" s="8" t="s">
        <v>168</v>
      </c>
      <c r="S14" s="8">
        <v>15.033501579313906</v>
      </c>
      <c r="T14" s="8">
        <v>2</v>
      </c>
      <c r="U14" s="8">
        <v>7.5167507896569532</v>
      </c>
      <c r="V14" s="8">
        <v>3.9741314727736725</v>
      </c>
      <c r="W14" s="8">
        <v>2.1364841886607921E-2</v>
      </c>
      <c r="X14" s="8">
        <v>3.0730903411671702</v>
      </c>
      <c r="AA14" s="2">
        <v>0.15</v>
      </c>
      <c r="AB14" s="2">
        <v>1</v>
      </c>
      <c r="AC14" s="2"/>
      <c r="AD14" s="8" t="s">
        <v>168</v>
      </c>
      <c r="AE14" s="8">
        <v>0.95024541273127738</v>
      </c>
      <c r="AF14" s="8">
        <v>2</v>
      </c>
      <c r="AG14" s="8">
        <v>0.47512270636563869</v>
      </c>
      <c r="AH14" s="8">
        <v>0.30389907464223964</v>
      </c>
      <c r="AI14" s="8">
        <v>0.738511145248548</v>
      </c>
      <c r="AJ14" s="8">
        <v>3.0730903411671702</v>
      </c>
      <c r="AM14"/>
      <c r="AN14" s="2">
        <v>1</v>
      </c>
      <c r="AO14" s="2"/>
      <c r="AP14" s="8" t="s">
        <v>168</v>
      </c>
      <c r="AQ14" s="8">
        <v>1.7981076646566976</v>
      </c>
      <c r="AR14" s="8">
        <v>1</v>
      </c>
      <c r="AS14" s="8">
        <v>1.7981076646566976</v>
      </c>
      <c r="AT14" s="8">
        <v>0.29360177555531891</v>
      </c>
      <c r="AU14" s="8">
        <v>0.59048134937168939</v>
      </c>
      <c r="AV14" s="8">
        <v>4.0470998945817049</v>
      </c>
    </row>
    <row r="15" spans="1:48" x14ac:dyDescent="0.25">
      <c r="A15" s="2">
        <v>0.5</v>
      </c>
      <c r="B15" s="2">
        <v>1</v>
      </c>
      <c r="C15" s="2">
        <v>0.15</v>
      </c>
      <c r="E15" s="8" t="s">
        <v>169</v>
      </c>
      <c r="F15" s="8">
        <v>786.74677612367816</v>
      </c>
      <c r="G15" s="8">
        <v>297</v>
      </c>
      <c r="H15" s="8">
        <v>2.6489790441874685</v>
      </c>
      <c r="I15" s="8"/>
      <c r="J15" s="8"/>
      <c r="K15" s="8"/>
      <c r="N15" s="2">
        <v>0.5</v>
      </c>
      <c r="O15" s="2">
        <v>2.5</v>
      </c>
      <c r="P15" s="2">
        <v>0.15</v>
      </c>
      <c r="R15" s="8" t="s">
        <v>169</v>
      </c>
      <c r="S15" s="8">
        <v>223.18753147853747</v>
      </c>
      <c r="T15" s="8">
        <v>118</v>
      </c>
      <c r="U15" s="8">
        <v>1.8914197582926904</v>
      </c>
      <c r="V15" s="8"/>
      <c r="W15" s="8"/>
      <c r="X15" s="8"/>
      <c r="AA15" s="2">
        <v>0.15</v>
      </c>
      <c r="AB15" s="2">
        <v>0.5</v>
      </c>
      <c r="AC15" s="2"/>
      <c r="AD15" s="8" t="s">
        <v>169</v>
      </c>
      <c r="AE15" s="8">
        <v>184.48387648809521</v>
      </c>
      <c r="AF15" s="8">
        <v>118</v>
      </c>
      <c r="AG15" s="8">
        <v>1.5634226821025017</v>
      </c>
      <c r="AH15" s="8"/>
      <c r="AI15" s="8"/>
      <c r="AJ15" s="8"/>
      <c r="AM15"/>
      <c r="AN15" s="2">
        <v>0.2</v>
      </c>
      <c r="AO15" s="2"/>
      <c r="AP15" s="8" t="s">
        <v>169</v>
      </c>
      <c r="AQ15" s="8">
        <v>287.84246988636369</v>
      </c>
      <c r="AR15" s="8">
        <v>47</v>
      </c>
      <c r="AS15" s="8">
        <v>6.1243078699226317</v>
      </c>
      <c r="AT15" s="8"/>
      <c r="AU15" s="8"/>
      <c r="AV15" s="8"/>
    </row>
    <row r="16" spans="1:48" x14ac:dyDescent="0.25">
      <c r="A16" s="2">
        <v>0.15</v>
      </c>
      <c r="B16" s="2">
        <v>0.5</v>
      </c>
      <c r="C16" s="2">
        <v>0.15</v>
      </c>
      <c r="E16" s="8"/>
      <c r="F16" s="8"/>
      <c r="G16" s="8"/>
      <c r="H16" s="8"/>
      <c r="I16" s="8"/>
      <c r="J16" s="8"/>
      <c r="K16" s="8"/>
      <c r="N16" s="2">
        <v>0.15</v>
      </c>
      <c r="O16" s="2">
        <v>0.25</v>
      </c>
      <c r="P16" s="2">
        <v>0.15</v>
      </c>
      <c r="R16" s="8"/>
      <c r="S16" s="8"/>
      <c r="T16" s="8"/>
      <c r="U16" s="8"/>
      <c r="V16" s="8"/>
      <c r="W16" s="8"/>
      <c r="X16" s="8"/>
      <c r="AA16" s="2">
        <v>0.1</v>
      </c>
      <c r="AB16" s="2">
        <v>0.5</v>
      </c>
      <c r="AC16" s="2"/>
      <c r="AD16" s="8"/>
      <c r="AE16" s="8"/>
      <c r="AF16" s="8"/>
      <c r="AG16" s="8"/>
      <c r="AH16" s="8"/>
      <c r="AI16" s="8"/>
      <c r="AJ16" s="8"/>
      <c r="AM16"/>
      <c r="AN16" s="2">
        <v>0.2</v>
      </c>
      <c r="AO16" s="2"/>
      <c r="AP16" s="8"/>
      <c r="AQ16" s="8"/>
      <c r="AR16" s="8"/>
      <c r="AS16" s="8"/>
      <c r="AT16" s="8"/>
      <c r="AU16" s="8"/>
      <c r="AV16" s="8"/>
    </row>
    <row r="17" spans="1:48" ht="13.8" thickBot="1" x14ac:dyDescent="0.3">
      <c r="A17" s="2">
        <v>0.2</v>
      </c>
      <c r="B17" s="2">
        <v>0.5</v>
      </c>
      <c r="C17" s="2">
        <v>0.5</v>
      </c>
      <c r="E17" s="9" t="s">
        <v>170</v>
      </c>
      <c r="F17" s="9">
        <v>817.95872291666649</v>
      </c>
      <c r="G17" s="9">
        <v>299</v>
      </c>
      <c r="H17" s="9"/>
      <c r="I17" s="9"/>
      <c r="J17" s="9"/>
      <c r="K17" s="9"/>
      <c r="N17" s="2">
        <v>0.1</v>
      </c>
      <c r="O17" s="2">
        <v>0.2</v>
      </c>
      <c r="P17" s="2">
        <v>0.5</v>
      </c>
      <c r="R17" s="9" t="s">
        <v>170</v>
      </c>
      <c r="S17" s="9">
        <v>238.22103305785137</v>
      </c>
      <c r="T17" s="9">
        <v>120</v>
      </c>
      <c r="U17" s="9"/>
      <c r="V17" s="9"/>
      <c r="W17" s="9"/>
      <c r="X17" s="9"/>
      <c r="AA17" s="2">
        <v>0.15</v>
      </c>
      <c r="AB17" s="2">
        <v>1</v>
      </c>
      <c r="AC17" s="2"/>
      <c r="AD17" s="9" t="s">
        <v>170</v>
      </c>
      <c r="AE17" s="9">
        <v>185.43412190082648</v>
      </c>
      <c r="AF17" s="9">
        <v>120</v>
      </c>
      <c r="AG17" s="9"/>
      <c r="AH17" s="9"/>
      <c r="AI17" s="9"/>
      <c r="AJ17" s="9"/>
      <c r="AM17"/>
      <c r="AN17" s="2">
        <v>0.1</v>
      </c>
      <c r="AO17" s="2"/>
      <c r="AP17" s="9" t="s">
        <v>170</v>
      </c>
      <c r="AQ17" s="9">
        <v>289.64057755102039</v>
      </c>
      <c r="AR17" s="9">
        <v>48</v>
      </c>
      <c r="AS17" s="9"/>
      <c r="AT17" s="9"/>
      <c r="AU17" s="9"/>
      <c r="AV17" s="9"/>
    </row>
    <row r="18" spans="1:48" x14ac:dyDescent="0.25">
      <c r="A18" s="2">
        <v>0.5</v>
      </c>
      <c r="B18" s="2">
        <v>1</v>
      </c>
      <c r="C18" s="2">
        <v>0.5</v>
      </c>
      <c r="N18" s="2">
        <v>0.1</v>
      </c>
      <c r="O18" s="2">
        <v>0.2</v>
      </c>
      <c r="P18" s="2">
        <v>0.5</v>
      </c>
      <c r="AA18" s="2">
        <v>0.05</v>
      </c>
      <c r="AB18" s="2">
        <v>0.5</v>
      </c>
      <c r="AC18" s="2"/>
      <c r="AM18"/>
      <c r="AN18" s="2">
        <v>0.1</v>
      </c>
      <c r="AO18" s="2"/>
    </row>
    <row r="19" spans="1:48" x14ac:dyDescent="0.25">
      <c r="A19" s="2">
        <v>0.25</v>
      </c>
      <c r="B19" s="2">
        <v>0.5</v>
      </c>
      <c r="C19" s="2">
        <v>0.25</v>
      </c>
      <c r="E19" t="s">
        <v>234</v>
      </c>
      <c r="N19" s="2">
        <v>0.15</v>
      </c>
      <c r="O19" s="2">
        <v>0.2</v>
      </c>
      <c r="P19" s="2">
        <v>0.25</v>
      </c>
      <c r="R19" t="s">
        <v>262</v>
      </c>
      <c r="S19">
        <f>W14*3</f>
        <v>6.4094525659823764E-2</v>
      </c>
      <c r="AA19" s="2">
        <v>0.1</v>
      </c>
      <c r="AB19" s="2">
        <v>0.5</v>
      </c>
      <c r="AC19" s="2"/>
      <c r="AD19" t="s">
        <v>262</v>
      </c>
      <c r="AE19">
        <f>AI14*3</f>
        <v>2.2155334357456438</v>
      </c>
      <c r="AM19"/>
      <c r="AN19" s="2">
        <v>0.2</v>
      </c>
      <c r="AO19" s="2"/>
      <c r="AP19" s="13" t="s">
        <v>260</v>
      </c>
      <c r="AQ19" s="16">
        <f>AU14*3</f>
        <v>1.7714440481150682</v>
      </c>
    </row>
    <row r="20" spans="1:48" ht="13.8" thickBot="1" x14ac:dyDescent="0.3">
      <c r="A20" s="2">
        <v>0.5</v>
      </c>
      <c r="B20" s="2">
        <v>0.5</v>
      </c>
      <c r="C20" s="2">
        <v>0.05</v>
      </c>
      <c r="N20" s="2">
        <v>0.05</v>
      </c>
      <c r="O20" s="2">
        <v>0.1</v>
      </c>
      <c r="P20" s="2">
        <v>0.05</v>
      </c>
      <c r="AA20" s="2">
        <v>0.15</v>
      </c>
      <c r="AB20" s="2">
        <v>0.5</v>
      </c>
      <c r="AC20" s="2"/>
      <c r="AM20"/>
      <c r="AN20" s="2">
        <v>0.1</v>
      </c>
      <c r="AO20" s="2"/>
    </row>
    <row r="21" spans="1:48" x14ac:dyDescent="0.25">
      <c r="A21" s="2">
        <v>0.4</v>
      </c>
      <c r="B21" s="2">
        <v>0.5</v>
      </c>
      <c r="C21" s="2">
        <v>0.15</v>
      </c>
      <c r="E21" s="10"/>
      <c r="F21" s="10" t="s">
        <v>6</v>
      </c>
      <c r="G21" s="10" t="s">
        <v>16</v>
      </c>
      <c r="I21" t="s">
        <v>253</v>
      </c>
      <c r="K21">
        <f>F29*3</f>
        <v>2.2562617687664932E-2</v>
      </c>
      <c r="N21" s="2">
        <v>0.05</v>
      </c>
      <c r="O21" s="2">
        <v>1.5</v>
      </c>
      <c r="P21" s="2">
        <v>0.15</v>
      </c>
      <c r="AA21" s="2">
        <v>7.4999999999999997E-2</v>
      </c>
      <c r="AB21" s="2">
        <v>1</v>
      </c>
      <c r="AC21" s="2"/>
      <c r="AE21" t="s">
        <v>0</v>
      </c>
      <c r="AF21" t="s">
        <v>263</v>
      </c>
      <c r="AG21" t="s">
        <v>2</v>
      </c>
      <c r="AM21"/>
      <c r="AN21" s="2">
        <v>0.2</v>
      </c>
      <c r="AO21" s="2"/>
      <c r="AQ21" s="16" t="s">
        <v>0</v>
      </c>
      <c r="AR21" s="16" t="s">
        <v>1</v>
      </c>
      <c r="AS21" s="16" t="s">
        <v>2</v>
      </c>
    </row>
    <row r="22" spans="1:48" x14ac:dyDescent="0.25">
      <c r="A22" s="2">
        <v>0.25</v>
      </c>
      <c r="B22" s="2">
        <v>1</v>
      </c>
      <c r="C22" s="2">
        <v>0.15</v>
      </c>
      <c r="E22" s="8" t="s">
        <v>236</v>
      </c>
      <c r="F22" s="8">
        <v>0.59608695652173926</v>
      </c>
      <c r="G22" s="8">
        <v>1.1238175675675677</v>
      </c>
      <c r="N22" s="2">
        <v>0.5</v>
      </c>
      <c r="O22" s="2">
        <v>1</v>
      </c>
      <c r="P22" s="2">
        <v>0.15</v>
      </c>
      <c r="AA22" s="2">
        <v>7.4999999999999997E-2</v>
      </c>
      <c r="AB22" s="2">
        <v>0.5</v>
      </c>
      <c r="AC22" s="2"/>
      <c r="AD22" t="s">
        <v>185</v>
      </c>
      <c r="AE22">
        <f>MEDIAN(AA:AA)</f>
        <v>0.27500000000000002</v>
      </c>
      <c r="AF22">
        <f>MEDIAN(AB:AB)</f>
        <v>0.5</v>
      </c>
      <c r="AG22">
        <f>MEDIAN(AC:AC)</f>
        <v>0.2</v>
      </c>
      <c r="AM22"/>
      <c r="AN22" s="2">
        <v>0.25</v>
      </c>
      <c r="AO22" s="2"/>
      <c r="AP22" s="16" t="s">
        <v>185</v>
      </c>
      <c r="AQ22" s="16">
        <f>MEDIAN(AM:AM)</f>
        <v>0.5</v>
      </c>
      <c r="AR22" s="16">
        <f>MEDIAN(AN:AN)</f>
        <v>0.2</v>
      </c>
    </row>
    <row r="23" spans="1:48" x14ac:dyDescent="0.25">
      <c r="A23" s="2">
        <v>4</v>
      </c>
      <c r="B23" s="2">
        <v>0.5</v>
      </c>
      <c r="C23" s="2">
        <v>0.05</v>
      </c>
      <c r="E23" s="8" t="s">
        <v>159</v>
      </c>
      <c r="F23" s="8">
        <v>1.1968376239511826</v>
      </c>
      <c r="G23" s="8">
        <v>4.4135603270362207</v>
      </c>
      <c r="N23" s="2">
        <v>1</v>
      </c>
      <c r="O23" s="2">
        <v>0.1</v>
      </c>
      <c r="P23" s="2">
        <v>0.05</v>
      </c>
      <c r="AA23" s="2">
        <v>0.05</v>
      </c>
      <c r="AB23" s="2">
        <v>0.75</v>
      </c>
      <c r="AC23" s="2"/>
      <c r="AD23" t="s">
        <v>264</v>
      </c>
      <c r="AE23">
        <f>STDEV(AA:AA)</f>
        <v>1.3586021085810938</v>
      </c>
      <c r="AF23">
        <f>STDEV(AB:AB)</f>
        <v>1.1021934730924785</v>
      </c>
      <c r="AG23">
        <f>STDEV(AC:AC)</f>
        <v>0.11547005383792516</v>
      </c>
      <c r="AM23"/>
      <c r="AN23" s="2">
        <v>0.15</v>
      </c>
      <c r="AO23" s="2"/>
      <c r="AP23" s="16" t="s">
        <v>181</v>
      </c>
      <c r="AQ23" s="16">
        <f>STDEV(AM:AM)</f>
        <v>0.47644516998286379</v>
      </c>
      <c r="AR23" s="16">
        <f>STDEV(AN:AN)</f>
        <v>2.5831946594324022</v>
      </c>
    </row>
    <row r="24" spans="1:48" x14ac:dyDescent="0.25">
      <c r="A24" s="2">
        <v>3</v>
      </c>
      <c r="B24" s="2">
        <v>0.5</v>
      </c>
      <c r="C24" s="2">
        <v>0.05</v>
      </c>
      <c r="E24" s="8" t="s">
        <v>237</v>
      </c>
      <c r="F24" s="8">
        <v>115</v>
      </c>
      <c r="G24" s="8">
        <v>148</v>
      </c>
      <c r="N24" s="2">
        <v>0.8</v>
      </c>
      <c r="O24" s="2">
        <v>5</v>
      </c>
      <c r="P24" s="2">
        <v>0.05</v>
      </c>
      <c r="AA24" s="2">
        <v>0.05</v>
      </c>
      <c r="AB24" s="2">
        <v>0.2</v>
      </c>
      <c r="AC24" s="2"/>
      <c r="AM24"/>
      <c r="AN24" s="2">
        <v>0.05</v>
      </c>
      <c r="AO24" s="2"/>
    </row>
    <row r="25" spans="1:48" x14ac:dyDescent="0.25">
      <c r="A25" s="2">
        <v>0.2</v>
      </c>
      <c r="B25" s="2">
        <v>0.5</v>
      </c>
      <c r="C25" s="2">
        <v>0.05</v>
      </c>
      <c r="E25" s="8" t="s">
        <v>238</v>
      </c>
      <c r="F25" s="8">
        <v>3.0085550084473538</v>
      </c>
      <c r="G25" s="8"/>
      <c r="N25" s="2">
        <v>0.25</v>
      </c>
      <c r="O25" s="2">
        <v>7.5</v>
      </c>
      <c r="P25" s="2">
        <v>0.05</v>
      </c>
      <c r="AA25" s="2">
        <v>0.05</v>
      </c>
      <c r="AB25" s="2">
        <v>0.3</v>
      </c>
      <c r="AC25" s="2"/>
      <c r="AM25"/>
      <c r="AN25" s="2">
        <v>0.05</v>
      </c>
      <c r="AO25" s="2"/>
    </row>
    <row r="26" spans="1:48" x14ac:dyDescent="0.25">
      <c r="A26" s="2">
        <v>0.1</v>
      </c>
      <c r="B26" s="2">
        <v>0.25</v>
      </c>
      <c r="C26" s="2">
        <v>0.4</v>
      </c>
      <c r="E26" s="8" t="s">
        <v>239</v>
      </c>
      <c r="F26" s="8">
        <v>0</v>
      </c>
      <c r="G26" s="8"/>
      <c r="N26" s="2">
        <v>0.6</v>
      </c>
      <c r="O26" s="2">
        <v>0.4</v>
      </c>
      <c r="P26" s="2">
        <v>0.4</v>
      </c>
      <c r="AA26" s="2">
        <v>0.05</v>
      </c>
      <c r="AB26" s="2">
        <v>0.3</v>
      </c>
      <c r="AC26" s="2"/>
      <c r="AM26"/>
      <c r="AN26" s="2">
        <v>0.1</v>
      </c>
      <c r="AO26" s="2"/>
    </row>
    <row r="27" spans="1:48" x14ac:dyDescent="0.25">
      <c r="A27" s="2">
        <v>0.15</v>
      </c>
      <c r="B27" s="2">
        <v>0.25</v>
      </c>
      <c r="C27" s="2">
        <v>0.05</v>
      </c>
      <c r="E27" s="8" t="s">
        <v>163</v>
      </c>
      <c r="F27" s="8">
        <v>261</v>
      </c>
      <c r="G27" s="8"/>
      <c r="N27" s="2">
        <v>1.2</v>
      </c>
      <c r="O27" s="2">
        <v>1</v>
      </c>
      <c r="P27" s="2">
        <v>0.05</v>
      </c>
      <c r="AA27" s="2">
        <v>0.05</v>
      </c>
      <c r="AB27" s="2">
        <v>0.9</v>
      </c>
      <c r="AC27" s="2"/>
      <c r="AM27"/>
      <c r="AN27" s="2">
        <v>0.2</v>
      </c>
      <c r="AO27" s="2"/>
    </row>
    <row r="28" spans="1:48" x14ac:dyDescent="0.25">
      <c r="A28" s="2">
        <v>0.15</v>
      </c>
      <c r="B28" s="2">
        <v>0.25</v>
      </c>
      <c r="C28" s="2">
        <v>0.15</v>
      </c>
      <c r="E28" s="8" t="s">
        <v>240</v>
      </c>
      <c r="F28" s="8">
        <v>-2.4475705080986323</v>
      </c>
      <c r="G28" s="8"/>
      <c r="N28" s="2">
        <v>1.3</v>
      </c>
      <c r="O28" s="2">
        <v>1.2</v>
      </c>
      <c r="P28" s="2">
        <v>0.15</v>
      </c>
      <c r="AA28" s="2">
        <v>0.05</v>
      </c>
      <c r="AB28" s="2">
        <v>0.6</v>
      </c>
      <c r="AC28" s="2"/>
      <c r="AM28"/>
      <c r="AN28" s="2">
        <v>0.15</v>
      </c>
      <c r="AO28" s="2"/>
    </row>
    <row r="29" spans="1:48" x14ac:dyDescent="0.25">
      <c r="A29" s="2">
        <v>0.15</v>
      </c>
      <c r="B29" s="2">
        <v>2</v>
      </c>
      <c r="C29" s="2">
        <v>0.1</v>
      </c>
      <c r="E29" s="8" t="s">
        <v>241</v>
      </c>
      <c r="F29" s="8">
        <v>7.5208725625549779E-3</v>
      </c>
      <c r="G29" s="8"/>
      <c r="N29" s="2">
        <v>0.25</v>
      </c>
      <c r="O29" s="2">
        <v>2.1</v>
      </c>
      <c r="P29" s="2">
        <v>0.1</v>
      </c>
      <c r="AA29" s="2">
        <v>0.25</v>
      </c>
      <c r="AB29" s="2">
        <v>7.5</v>
      </c>
      <c r="AC29" s="2"/>
      <c r="AM29"/>
      <c r="AN29" s="2">
        <v>0.01</v>
      </c>
      <c r="AO29" s="2"/>
    </row>
    <row r="30" spans="1:48" x14ac:dyDescent="0.25">
      <c r="A30" s="2">
        <v>0.1</v>
      </c>
      <c r="B30" s="2">
        <v>0.75</v>
      </c>
      <c r="C30" s="2">
        <v>0.75</v>
      </c>
      <c r="E30" s="8" t="s">
        <v>242</v>
      </c>
      <c r="F30" s="8">
        <v>1.6507127265414501</v>
      </c>
      <c r="G30" s="8"/>
      <c r="N30" s="2">
        <v>0.25</v>
      </c>
      <c r="O30" s="2">
        <v>0.3</v>
      </c>
      <c r="P30" s="2">
        <v>0.75</v>
      </c>
      <c r="AA30" s="2">
        <v>1</v>
      </c>
      <c r="AB30" s="2">
        <v>0.5</v>
      </c>
      <c r="AC30" s="2"/>
      <c r="AM30"/>
      <c r="AN30" s="2">
        <v>0.04</v>
      </c>
      <c r="AO30" s="2"/>
    </row>
    <row r="31" spans="1:48" x14ac:dyDescent="0.25">
      <c r="A31" s="2">
        <v>0.15</v>
      </c>
      <c r="B31" s="2">
        <v>0.2</v>
      </c>
      <c r="C31" s="2">
        <v>0.35</v>
      </c>
      <c r="E31" s="8" t="s">
        <v>243</v>
      </c>
      <c r="F31" s="8">
        <v>1.5041745125109956E-2</v>
      </c>
      <c r="G31" s="8"/>
      <c r="N31" s="2">
        <v>0.1</v>
      </c>
      <c r="O31" s="2">
        <v>0.3</v>
      </c>
      <c r="P31" s="2">
        <v>0.35</v>
      </c>
      <c r="AA31" s="2">
        <v>2.2000000000000002</v>
      </c>
      <c r="AB31" s="2">
        <v>0.5</v>
      </c>
      <c r="AC31" s="2"/>
      <c r="AM31"/>
      <c r="AN31" s="2">
        <v>0.2</v>
      </c>
      <c r="AO31" s="2"/>
    </row>
    <row r="32" spans="1:48" ht="13.8" thickBot="1" x14ac:dyDescent="0.3">
      <c r="A32" s="2">
        <v>0.05</v>
      </c>
      <c r="B32" s="2">
        <v>0.3</v>
      </c>
      <c r="C32" s="2">
        <v>0.25</v>
      </c>
      <c r="E32" s="9" t="s">
        <v>244</v>
      </c>
      <c r="F32" s="9">
        <v>1.9690947240422181</v>
      </c>
      <c r="G32" s="9"/>
      <c r="N32" s="2">
        <v>0.1</v>
      </c>
      <c r="O32" s="2">
        <v>0.3</v>
      </c>
      <c r="P32" s="2">
        <v>0.25</v>
      </c>
      <c r="AA32" s="2">
        <v>1</v>
      </c>
      <c r="AB32" s="2">
        <v>0.5</v>
      </c>
      <c r="AC32" s="2"/>
      <c r="AM32"/>
      <c r="AN32" s="2">
        <v>0.2</v>
      </c>
      <c r="AO32" s="2"/>
    </row>
    <row r="33" spans="1:41" x14ac:dyDescent="0.25">
      <c r="A33" s="2">
        <v>0.1</v>
      </c>
      <c r="B33" s="2">
        <v>0.3</v>
      </c>
      <c r="C33" s="2">
        <v>0.15</v>
      </c>
      <c r="N33" s="2">
        <v>0.8</v>
      </c>
      <c r="O33" s="2">
        <v>0.3</v>
      </c>
      <c r="P33" s="2">
        <v>0.15</v>
      </c>
      <c r="AA33" s="2">
        <v>3.5</v>
      </c>
      <c r="AB33" s="2">
        <v>0.5</v>
      </c>
      <c r="AC33" s="2"/>
      <c r="AM33"/>
      <c r="AN33" s="2">
        <v>7.4999999999999997E-2</v>
      </c>
      <c r="AO33" s="2"/>
    </row>
    <row r="34" spans="1:41" x14ac:dyDescent="0.25">
      <c r="A34" s="2">
        <v>0.15</v>
      </c>
      <c r="B34" s="2">
        <v>0.9</v>
      </c>
      <c r="C34" s="2">
        <v>0.15</v>
      </c>
      <c r="E34" t="s">
        <v>234</v>
      </c>
      <c r="N34" s="2">
        <v>0.8</v>
      </c>
      <c r="O34" s="2">
        <v>0.3</v>
      </c>
      <c r="P34" s="2">
        <v>0.15</v>
      </c>
      <c r="AA34" s="2">
        <v>0.25</v>
      </c>
      <c r="AB34" s="2">
        <v>0.1</v>
      </c>
      <c r="AC34" s="2"/>
      <c r="AM34"/>
      <c r="AN34" s="2">
        <v>0.05</v>
      </c>
      <c r="AO34" s="2"/>
    </row>
    <row r="35" spans="1:41" ht="13.8" thickBot="1" x14ac:dyDescent="0.3">
      <c r="A35" s="2">
        <v>7.4999999999999997E-2</v>
      </c>
      <c r="B35" s="2">
        <v>0.6</v>
      </c>
      <c r="C35" s="2">
        <v>0.15</v>
      </c>
      <c r="N35" s="2">
        <v>0.5</v>
      </c>
      <c r="O35" s="2">
        <v>4</v>
      </c>
      <c r="P35" s="2">
        <v>0.15</v>
      </c>
      <c r="AA35" s="2">
        <v>0.15</v>
      </c>
      <c r="AB35" s="2">
        <v>0.1</v>
      </c>
      <c r="AC35" s="2"/>
      <c r="AM35"/>
      <c r="AN35" s="2">
        <v>0.3</v>
      </c>
      <c r="AO35" s="2"/>
    </row>
    <row r="36" spans="1:41" x14ac:dyDescent="0.25">
      <c r="A36" s="2">
        <v>7.4999999999999997E-2</v>
      </c>
      <c r="B36" s="2">
        <v>7.5</v>
      </c>
      <c r="C36" s="2">
        <v>0.25</v>
      </c>
      <c r="E36" s="10"/>
      <c r="F36" s="10" t="s">
        <v>16</v>
      </c>
      <c r="G36" s="10" t="s">
        <v>23</v>
      </c>
      <c r="I36" t="s">
        <v>253</v>
      </c>
      <c r="K36">
        <f>F44*3</f>
        <v>1.9606551270347612E-2</v>
      </c>
      <c r="N36" s="2">
        <v>1.2</v>
      </c>
      <c r="O36" s="2">
        <v>12</v>
      </c>
      <c r="P36" s="2">
        <v>0.25</v>
      </c>
      <c r="AA36" s="2">
        <v>0.8</v>
      </c>
      <c r="AB36" s="2">
        <v>0.25</v>
      </c>
      <c r="AC36" s="2"/>
      <c r="AM36"/>
      <c r="AN36" s="2">
        <v>0.1</v>
      </c>
      <c r="AO36" s="2"/>
    </row>
    <row r="37" spans="1:41" x14ac:dyDescent="0.25">
      <c r="A37" s="2">
        <v>0.05</v>
      </c>
      <c r="B37" s="2">
        <v>0.5</v>
      </c>
      <c r="C37" s="2">
        <v>0.4</v>
      </c>
      <c r="E37" s="8" t="s">
        <v>236</v>
      </c>
      <c r="F37" s="8">
        <v>1.1238175675675677</v>
      </c>
      <c r="G37" s="8">
        <v>0.25540540540540541</v>
      </c>
      <c r="N37" s="2">
        <v>1.25</v>
      </c>
      <c r="O37" s="2">
        <v>0.1</v>
      </c>
      <c r="AA37" s="2">
        <v>0.25</v>
      </c>
      <c r="AB37" s="2">
        <v>0.25</v>
      </c>
      <c r="AC37" s="2"/>
      <c r="AM37"/>
      <c r="AN37" s="2">
        <v>0.6</v>
      </c>
      <c r="AO37" s="2"/>
    </row>
    <row r="38" spans="1:41" x14ac:dyDescent="0.25">
      <c r="A38" s="2">
        <v>0.05</v>
      </c>
      <c r="B38" s="2">
        <v>0.5</v>
      </c>
      <c r="C38" s="2">
        <v>0.2</v>
      </c>
      <c r="E38" s="8" t="s">
        <v>159</v>
      </c>
      <c r="F38" s="8">
        <v>4.4135603270362207</v>
      </c>
      <c r="G38" s="8">
        <v>4.2053303303303306E-2</v>
      </c>
      <c r="N38" s="2">
        <v>0.15</v>
      </c>
      <c r="O38" s="2">
        <v>0.05</v>
      </c>
      <c r="AA38" s="2">
        <v>0.1</v>
      </c>
      <c r="AB38" s="2">
        <v>0.25</v>
      </c>
      <c r="AC38" s="2"/>
      <c r="AM38"/>
      <c r="AN38" s="2">
        <v>0.15</v>
      </c>
      <c r="AO38" s="2"/>
    </row>
    <row r="39" spans="1:41" x14ac:dyDescent="0.25">
      <c r="A39" s="2">
        <v>0.05</v>
      </c>
      <c r="B39" s="2">
        <v>0.5</v>
      </c>
      <c r="C39" s="2">
        <v>0.2</v>
      </c>
      <c r="E39" s="8" t="s">
        <v>237</v>
      </c>
      <c r="F39" s="8">
        <v>148</v>
      </c>
      <c r="G39" s="8">
        <v>37</v>
      </c>
      <c r="N39" s="2">
        <v>0.15</v>
      </c>
      <c r="O39" s="2">
        <v>0.15</v>
      </c>
      <c r="AA39" s="2">
        <v>0.2</v>
      </c>
      <c r="AB39" s="2">
        <v>0.2</v>
      </c>
      <c r="AC39" s="2"/>
      <c r="AM39"/>
      <c r="AN39" s="2">
        <v>0.9</v>
      </c>
      <c r="AO39" s="2"/>
    </row>
    <row r="40" spans="1:41" x14ac:dyDescent="0.25">
      <c r="A40" s="2">
        <v>0.05</v>
      </c>
      <c r="B40" s="2">
        <v>0.5</v>
      </c>
      <c r="E40" s="8" t="s">
        <v>238</v>
      </c>
      <c r="F40" s="8">
        <v>3.5535917322035155</v>
      </c>
      <c r="G40" s="8"/>
      <c r="N40" s="2"/>
      <c r="O40" s="2">
        <v>0.1</v>
      </c>
      <c r="AA40" s="2">
        <v>0.1</v>
      </c>
      <c r="AB40" s="2">
        <v>0.2</v>
      </c>
      <c r="AC40" s="2"/>
      <c r="AM40"/>
      <c r="AN40" s="2">
        <v>0.15</v>
      </c>
      <c r="AO40" s="2"/>
    </row>
    <row r="41" spans="1:41" x14ac:dyDescent="0.25">
      <c r="A41" s="2">
        <v>0.05</v>
      </c>
      <c r="B41" s="2">
        <v>0.1</v>
      </c>
      <c r="E41" s="8" t="s">
        <v>239</v>
      </c>
      <c r="F41" s="8">
        <v>0</v>
      </c>
      <c r="G41" s="8"/>
      <c r="N41" s="2"/>
      <c r="O41" s="2">
        <v>0.15</v>
      </c>
      <c r="AA41" s="2">
        <v>1.1000000000000001</v>
      </c>
      <c r="AB41" s="2">
        <v>0.2</v>
      </c>
      <c r="AC41" s="2"/>
      <c r="AM41"/>
      <c r="AN41" s="2">
        <v>0.15</v>
      </c>
      <c r="AO41" s="2"/>
    </row>
    <row r="42" spans="1:41" x14ac:dyDescent="0.25">
      <c r="A42" s="2">
        <v>0.05</v>
      </c>
      <c r="B42" s="2">
        <v>0.1</v>
      </c>
      <c r="E42" s="8" t="s">
        <v>163</v>
      </c>
      <c r="F42" s="8">
        <v>183</v>
      </c>
      <c r="G42" s="8"/>
      <c r="N42" s="2"/>
      <c r="O42" s="2">
        <v>0.1</v>
      </c>
      <c r="AA42" s="2">
        <v>0.75</v>
      </c>
      <c r="AB42" s="2">
        <v>0.2</v>
      </c>
      <c r="AC42" s="2"/>
      <c r="AM42"/>
      <c r="AN42" s="2">
        <v>2</v>
      </c>
      <c r="AO42" s="2"/>
    </row>
    <row r="43" spans="1:41" x14ac:dyDescent="0.25">
      <c r="A43" s="2">
        <v>0.1</v>
      </c>
      <c r="B43" s="2">
        <v>0.25</v>
      </c>
      <c r="E43" s="8" t="s">
        <v>240</v>
      </c>
      <c r="F43" s="8">
        <v>2.5063284693864687</v>
      </c>
      <c r="G43" s="8"/>
      <c r="N43" s="2"/>
      <c r="O43" s="2">
        <v>0.2</v>
      </c>
      <c r="AA43" s="2">
        <v>0.75</v>
      </c>
      <c r="AB43" s="2">
        <v>0.25</v>
      </c>
      <c r="AC43" s="2"/>
      <c r="AM43"/>
      <c r="AN43" s="2">
        <v>1</v>
      </c>
      <c r="AO43" s="2"/>
    </row>
    <row r="44" spans="1:41" x14ac:dyDescent="0.25">
      <c r="A44" s="2">
        <v>0.1</v>
      </c>
      <c r="B44" s="2">
        <v>0.25</v>
      </c>
      <c r="E44" s="8" t="s">
        <v>241</v>
      </c>
      <c r="F44" s="8">
        <v>6.5355170901158707E-3</v>
      </c>
      <c r="G44" s="8"/>
      <c r="N44" s="2"/>
      <c r="O44" s="2">
        <v>0.15</v>
      </c>
      <c r="AA44" s="2">
        <v>0.5</v>
      </c>
      <c r="AB44" s="2">
        <v>0.25</v>
      </c>
      <c r="AC44" s="2"/>
      <c r="AM44"/>
      <c r="AN44" s="2">
        <v>12</v>
      </c>
      <c r="AO44" s="2"/>
    </row>
    <row r="45" spans="1:41" x14ac:dyDescent="0.25">
      <c r="A45" s="2">
        <v>0.15</v>
      </c>
      <c r="B45" s="2">
        <v>0.25</v>
      </c>
      <c r="E45" s="8" t="s">
        <v>242</v>
      </c>
      <c r="F45" s="8">
        <v>1.6532228031457243</v>
      </c>
      <c r="G45" s="8"/>
      <c r="N45" s="2"/>
      <c r="O45" s="2">
        <v>0.1</v>
      </c>
      <c r="AA45" s="2">
        <v>0.6</v>
      </c>
      <c r="AB45" s="2">
        <v>0.25</v>
      </c>
      <c r="AC45" s="2"/>
      <c r="AM45"/>
      <c r="AN45" s="2">
        <v>7</v>
      </c>
      <c r="AO45" s="2"/>
    </row>
    <row r="46" spans="1:41" x14ac:dyDescent="0.25">
      <c r="A46" s="2">
        <v>0.05</v>
      </c>
      <c r="B46" s="2">
        <v>0.2</v>
      </c>
      <c r="E46" s="8" t="s">
        <v>243</v>
      </c>
      <c r="F46" s="8">
        <v>1.3071034180231741E-2</v>
      </c>
      <c r="G46" s="8"/>
      <c r="N46" s="2"/>
      <c r="O46" s="2">
        <v>0.1</v>
      </c>
      <c r="AA46" s="2">
        <v>0.3</v>
      </c>
      <c r="AB46" s="2">
        <v>0.1</v>
      </c>
      <c r="AC46" s="2"/>
      <c r="AM46"/>
      <c r="AN46" s="2">
        <v>6</v>
      </c>
      <c r="AO46" s="2"/>
    </row>
    <row r="47" spans="1:41" ht="13.8" thickBot="1" x14ac:dyDescent="0.3">
      <c r="A47" s="2">
        <v>0.05</v>
      </c>
      <c r="B47" s="2">
        <v>0.2</v>
      </c>
      <c r="E47" s="9" t="s">
        <v>244</v>
      </c>
      <c r="F47" s="9">
        <v>1.9730119151362655</v>
      </c>
      <c r="G47" s="9"/>
      <c r="N47" s="2"/>
      <c r="O47" s="2">
        <v>0.15</v>
      </c>
      <c r="AA47" s="2">
        <v>0.15</v>
      </c>
      <c r="AB47" s="2">
        <v>1</v>
      </c>
      <c r="AC47" s="2"/>
      <c r="AM47" s="18"/>
    </row>
    <row r="48" spans="1:41" x14ac:dyDescent="0.25">
      <c r="A48" s="2">
        <v>0.25</v>
      </c>
      <c r="B48" s="2">
        <v>0.2</v>
      </c>
      <c r="N48" s="2"/>
      <c r="O48" s="2">
        <v>0.5</v>
      </c>
      <c r="AA48" s="2">
        <v>0.15</v>
      </c>
      <c r="AB48" s="2">
        <v>1.6</v>
      </c>
      <c r="AC48" s="2"/>
      <c r="AM48" s="18"/>
    </row>
    <row r="49" spans="1:39" x14ac:dyDescent="0.25">
      <c r="A49" s="2">
        <v>1</v>
      </c>
      <c r="B49" s="2">
        <v>0.2</v>
      </c>
      <c r="N49" s="2"/>
      <c r="O49" s="2">
        <v>0.5</v>
      </c>
      <c r="AA49" s="2">
        <v>0.15</v>
      </c>
      <c r="AB49" s="2">
        <v>2</v>
      </c>
      <c r="AC49" s="2"/>
      <c r="AM49" s="18"/>
    </row>
    <row r="50" spans="1:39" x14ac:dyDescent="0.25">
      <c r="A50" s="2">
        <v>2.2000000000000002</v>
      </c>
      <c r="B50" s="2">
        <v>0.25</v>
      </c>
      <c r="E50" t="s">
        <v>234</v>
      </c>
      <c r="N50" s="2"/>
      <c r="O50" s="2">
        <v>0.25</v>
      </c>
      <c r="AA50" s="2">
        <v>0.25</v>
      </c>
      <c r="AB50" s="2">
        <v>2</v>
      </c>
      <c r="AC50" s="2"/>
      <c r="AM50" s="18"/>
    </row>
    <row r="51" spans="1:39" ht="13.8" thickBot="1" x14ac:dyDescent="0.3">
      <c r="A51" s="2">
        <v>1</v>
      </c>
      <c r="B51" s="2">
        <v>0.25</v>
      </c>
      <c r="O51" s="2">
        <v>0.05</v>
      </c>
      <c r="AA51" s="2">
        <v>0.75</v>
      </c>
      <c r="AB51"/>
      <c r="AC51"/>
      <c r="AM51" s="18"/>
    </row>
    <row r="52" spans="1:39" x14ac:dyDescent="0.25">
      <c r="A52" s="2">
        <v>3.5</v>
      </c>
      <c r="B52" s="2">
        <v>0.25</v>
      </c>
      <c r="E52" s="10"/>
      <c r="F52" s="10" t="s">
        <v>23</v>
      </c>
      <c r="G52" s="10" t="s">
        <v>233</v>
      </c>
      <c r="I52" t="s">
        <v>253</v>
      </c>
      <c r="K52">
        <f>F60*3</f>
        <v>9.3161602865957982E-2</v>
      </c>
      <c r="O52" s="2">
        <v>0.05</v>
      </c>
      <c r="AA52" s="2">
        <v>0.3</v>
      </c>
      <c r="AB52"/>
      <c r="AC52"/>
      <c r="AM52" s="18"/>
    </row>
    <row r="53" spans="1:39" x14ac:dyDescent="0.25">
      <c r="A53" s="2">
        <v>0.25</v>
      </c>
      <c r="B53" s="2">
        <v>0.5</v>
      </c>
      <c r="E53" s="8" t="s">
        <v>236</v>
      </c>
      <c r="F53" s="8">
        <v>0.25540540540540541</v>
      </c>
      <c r="G53" s="8">
        <v>0.59608695652173926</v>
      </c>
      <c r="AA53" s="2">
        <v>0.15</v>
      </c>
      <c r="AB53"/>
      <c r="AC53"/>
      <c r="AM53" s="18"/>
    </row>
    <row r="54" spans="1:39" x14ac:dyDescent="0.25">
      <c r="A54" s="2">
        <v>0.15</v>
      </c>
      <c r="B54" s="2">
        <v>0.5</v>
      </c>
      <c r="E54" s="8" t="s">
        <v>159</v>
      </c>
      <c r="F54" s="8">
        <v>4.2053303303303306E-2</v>
      </c>
      <c r="G54" s="8">
        <v>1.1968376239511826</v>
      </c>
      <c r="AA54" s="2">
        <v>0.5</v>
      </c>
      <c r="AB54"/>
      <c r="AC54"/>
      <c r="AM54" s="18"/>
    </row>
    <row r="55" spans="1:39" x14ac:dyDescent="0.25">
      <c r="A55" s="2">
        <v>0.8</v>
      </c>
      <c r="B55" s="2">
        <v>0.4</v>
      </c>
      <c r="E55" s="8" t="s">
        <v>237</v>
      </c>
      <c r="F55" s="8">
        <v>37</v>
      </c>
      <c r="G55" s="8">
        <v>115</v>
      </c>
      <c r="AA55" s="2">
        <v>0.5</v>
      </c>
      <c r="AB55"/>
      <c r="AC55" t="s">
        <v>153</v>
      </c>
      <c r="AD55" s="16"/>
      <c r="AM55" s="18"/>
    </row>
    <row r="56" spans="1:39" x14ac:dyDescent="0.25">
      <c r="A56" s="2">
        <v>0.25</v>
      </c>
      <c r="B56" s="2">
        <v>2</v>
      </c>
      <c r="E56" s="8" t="s">
        <v>238</v>
      </c>
      <c r="F56" s="8">
        <v>0.91968938699569169</v>
      </c>
      <c r="G56" s="8"/>
      <c r="AA56" s="2">
        <v>0.6</v>
      </c>
      <c r="AB56"/>
      <c r="AC56"/>
      <c r="AD56" s="16"/>
      <c r="AM56" s="18"/>
    </row>
    <row r="57" spans="1:39" ht="13.8" thickBot="1" x14ac:dyDescent="0.3">
      <c r="A57" s="2">
        <v>0.1</v>
      </c>
      <c r="B57" s="2">
        <v>2</v>
      </c>
      <c r="E57" s="8" t="s">
        <v>239</v>
      </c>
      <c r="F57" s="8">
        <v>0</v>
      </c>
      <c r="G57" s="8"/>
      <c r="AA57" s="2">
        <v>0.6</v>
      </c>
      <c r="AB57"/>
      <c r="AC57" t="s">
        <v>154</v>
      </c>
      <c r="AD57" s="16"/>
      <c r="AM57" s="18"/>
    </row>
    <row r="58" spans="1:39" x14ac:dyDescent="0.25">
      <c r="A58" s="2">
        <v>0.2</v>
      </c>
      <c r="B58" s="2">
        <v>1.5</v>
      </c>
      <c r="E58" s="8" t="s">
        <v>163</v>
      </c>
      <c r="F58" s="8">
        <v>150</v>
      </c>
      <c r="G58" s="8"/>
      <c r="AA58" s="2">
        <v>0.4</v>
      </c>
      <c r="AB58"/>
      <c r="AC58" s="10" t="s">
        <v>155</v>
      </c>
      <c r="AD58" s="16"/>
      <c r="AM58" s="18"/>
    </row>
    <row r="59" spans="1:39" x14ac:dyDescent="0.25">
      <c r="A59" s="2">
        <v>0.1</v>
      </c>
      <c r="B59" s="2">
        <v>0.75</v>
      </c>
      <c r="E59" s="8" t="s">
        <v>240</v>
      </c>
      <c r="F59" s="8">
        <v>-1.8795592328653101</v>
      </c>
      <c r="G59" s="8"/>
      <c r="AA59" s="2">
        <v>0.2</v>
      </c>
      <c r="AB59"/>
      <c r="AC59" s="8" t="s">
        <v>0</v>
      </c>
      <c r="AD59" s="16"/>
      <c r="AM59" s="18"/>
    </row>
    <row r="60" spans="1:39" x14ac:dyDescent="0.25">
      <c r="A60" s="2">
        <v>1.1000000000000001</v>
      </c>
      <c r="B60" s="2">
        <v>0.5</v>
      </c>
      <c r="E60" s="8" t="s">
        <v>241</v>
      </c>
      <c r="F60" s="8">
        <v>3.1053867621985996E-2</v>
      </c>
      <c r="G60" s="8"/>
      <c r="AA60" s="2">
        <v>0.6</v>
      </c>
      <c r="AB60"/>
      <c r="AC60" s="8" t="s">
        <v>113</v>
      </c>
      <c r="AD60" s="16"/>
      <c r="AM60" s="18"/>
    </row>
    <row r="61" spans="1:39" ht="13.8" thickBot="1" x14ac:dyDescent="0.3">
      <c r="A61" s="2">
        <v>0.75</v>
      </c>
      <c r="B61" s="2">
        <v>2</v>
      </c>
      <c r="E61" s="8" t="s">
        <v>242</v>
      </c>
      <c r="F61" s="8">
        <v>1.6550755001871769</v>
      </c>
      <c r="G61" s="8"/>
      <c r="AA61" s="2">
        <v>2</v>
      </c>
      <c r="AB61"/>
      <c r="AC61" s="9" t="s">
        <v>2</v>
      </c>
      <c r="AD61" s="16"/>
      <c r="AM61" s="18"/>
    </row>
    <row r="62" spans="1:39" x14ac:dyDescent="0.25">
      <c r="A62" s="2">
        <v>0.75</v>
      </c>
      <c r="B62" s="2">
        <v>0.1</v>
      </c>
      <c r="E62" s="8" t="s">
        <v>243</v>
      </c>
      <c r="F62" s="8">
        <v>6.2107735243971993E-2</v>
      </c>
      <c r="G62" s="8"/>
      <c r="AA62" s="2">
        <v>0.75</v>
      </c>
      <c r="AB62"/>
      <c r="AC62"/>
      <c r="AD62" s="16"/>
      <c r="AM62" s="18"/>
    </row>
    <row r="63" spans="1:39" ht="13.8" thickBot="1" x14ac:dyDescent="0.3">
      <c r="A63" s="2">
        <v>0.5</v>
      </c>
      <c r="B63" s="2">
        <v>0.5</v>
      </c>
      <c r="E63" s="9" t="s">
        <v>244</v>
      </c>
      <c r="F63" s="9">
        <v>1.9759053308966197</v>
      </c>
      <c r="G63" s="9"/>
      <c r="AA63" s="2">
        <v>0.3</v>
      </c>
      <c r="AB63"/>
      <c r="AC63"/>
      <c r="AD63" s="16"/>
      <c r="AM63" s="18"/>
    </row>
    <row r="64" spans="1:39" ht="13.8" thickBot="1" x14ac:dyDescent="0.3">
      <c r="A64" s="2">
        <v>0.6</v>
      </c>
      <c r="B64" s="2">
        <v>1.5</v>
      </c>
      <c r="AA64" s="2">
        <v>0.3</v>
      </c>
      <c r="AB64"/>
      <c r="AC64" t="s">
        <v>160</v>
      </c>
      <c r="AD64" s="16"/>
      <c r="AM64" s="18"/>
    </row>
    <row r="65" spans="1:39" x14ac:dyDescent="0.25">
      <c r="A65" s="2">
        <v>0.3</v>
      </c>
      <c r="B65" s="2">
        <v>2.5</v>
      </c>
      <c r="AA65" s="2">
        <v>1.2</v>
      </c>
      <c r="AB65"/>
      <c r="AC65" s="10" t="s">
        <v>161</v>
      </c>
      <c r="AD65" s="16"/>
      <c r="AM65" s="18"/>
    </row>
    <row r="66" spans="1:39" x14ac:dyDescent="0.25">
      <c r="A66" s="2">
        <v>0.15</v>
      </c>
      <c r="B66" s="2">
        <v>0.25</v>
      </c>
      <c r="AA66" s="2">
        <v>1</v>
      </c>
      <c r="AB66"/>
      <c r="AC66" s="8" t="s">
        <v>168</v>
      </c>
      <c r="AD66" s="16"/>
      <c r="AM66" s="18"/>
    </row>
    <row r="67" spans="1:39" x14ac:dyDescent="0.25">
      <c r="A67" s="2">
        <v>0.15</v>
      </c>
      <c r="B67" s="2">
        <v>0.2</v>
      </c>
      <c r="E67" t="s">
        <v>245</v>
      </c>
      <c r="G67">
        <f>MEDIAN(A:A)</f>
        <v>0.25</v>
      </c>
      <c r="AA67" s="2">
        <v>1</v>
      </c>
      <c r="AB67"/>
      <c r="AC67" s="8" t="s">
        <v>169</v>
      </c>
      <c r="AD67" s="16"/>
      <c r="AM67" s="18"/>
    </row>
    <row r="68" spans="1:39" x14ac:dyDescent="0.25">
      <c r="A68" s="2">
        <v>0.15</v>
      </c>
      <c r="B68" s="2">
        <v>0.2</v>
      </c>
      <c r="E68" t="s">
        <v>246</v>
      </c>
      <c r="G68">
        <f>MEDIAN(B:B)</f>
        <v>0.5</v>
      </c>
      <c r="AA68" s="2">
        <v>10</v>
      </c>
      <c r="AB68"/>
      <c r="AC68" s="8"/>
      <c r="AD68" s="16"/>
      <c r="AM68" s="18"/>
    </row>
    <row r="69" spans="1:39" ht="13.8" thickBot="1" x14ac:dyDescent="0.3">
      <c r="A69" s="2">
        <v>0.25</v>
      </c>
      <c r="B69" s="2">
        <v>0.2</v>
      </c>
      <c r="E69" t="s">
        <v>247</v>
      </c>
      <c r="G69">
        <f>MEDIAN(C:C)</f>
        <v>0.2</v>
      </c>
      <c r="AA69" s="2">
        <v>0.5</v>
      </c>
      <c r="AB69"/>
      <c r="AC69" s="9" t="s">
        <v>170</v>
      </c>
      <c r="AD69" s="16"/>
      <c r="AM69" s="18"/>
    </row>
    <row r="70" spans="1:39" x14ac:dyDescent="0.25">
      <c r="A70" s="2">
        <v>0.75</v>
      </c>
      <c r="B70" s="2">
        <v>2.5</v>
      </c>
      <c r="AA70" s="2">
        <v>0.75</v>
      </c>
      <c r="AB70"/>
      <c r="AC70"/>
      <c r="AM70" s="18"/>
    </row>
    <row r="71" spans="1:39" x14ac:dyDescent="0.25">
      <c r="A71" s="2">
        <v>0.3</v>
      </c>
      <c r="B71" s="2">
        <v>1.4</v>
      </c>
      <c r="E71" t="s">
        <v>248</v>
      </c>
      <c r="G71">
        <f>STDEV(A:A)</f>
        <v>1.0940007422077842</v>
      </c>
      <c r="AA71" s="2">
        <v>0.25</v>
      </c>
      <c r="AB71"/>
      <c r="AC71"/>
      <c r="AM71" s="18"/>
    </row>
    <row r="72" spans="1:39" x14ac:dyDescent="0.25">
      <c r="A72" s="2">
        <v>0.15</v>
      </c>
      <c r="B72" s="2">
        <v>2.75</v>
      </c>
      <c r="E72" t="s">
        <v>249</v>
      </c>
      <c r="G72">
        <f>STDEV(B:B)</f>
        <v>2.1008475258895447</v>
      </c>
      <c r="AA72" s="2">
        <v>0.5</v>
      </c>
      <c r="AB72"/>
      <c r="AC72"/>
      <c r="AM72" s="18"/>
    </row>
    <row r="73" spans="1:39" x14ac:dyDescent="0.25">
      <c r="A73" s="2">
        <v>0.5</v>
      </c>
      <c r="B73" s="2">
        <v>2</v>
      </c>
      <c r="E73" t="s">
        <v>250</v>
      </c>
      <c r="G73">
        <f>STDEV(C:C)</f>
        <v>0.2050690208278747</v>
      </c>
      <c r="AA73" s="18"/>
      <c r="AM73" s="18"/>
    </row>
    <row r="74" spans="1:39" x14ac:dyDescent="0.25">
      <c r="A74" s="2">
        <v>0.5</v>
      </c>
      <c r="B74" s="2">
        <v>1</v>
      </c>
      <c r="AM74" s="18"/>
    </row>
    <row r="75" spans="1:39" x14ac:dyDescent="0.25">
      <c r="A75" s="2">
        <v>0.6</v>
      </c>
      <c r="B75" s="2">
        <v>0.2</v>
      </c>
      <c r="AM75" s="18"/>
    </row>
    <row r="76" spans="1:39" x14ac:dyDescent="0.25">
      <c r="A76" s="2">
        <v>0.6</v>
      </c>
      <c r="B76" s="2">
        <v>0.1</v>
      </c>
      <c r="AM76" s="18"/>
    </row>
    <row r="77" spans="1:39" x14ac:dyDescent="0.25">
      <c r="A77" s="2">
        <v>0.4</v>
      </c>
      <c r="B77" s="2">
        <v>1.5</v>
      </c>
      <c r="AM77" s="18"/>
    </row>
    <row r="78" spans="1:39" x14ac:dyDescent="0.25">
      <c r="A78" s="2">
        <v>0.2</v>
      </c>
      <c r="B78" s="2">
        <v>1</v>
      </c>
      <c r="AM78" s="18"/>
    </row>
    <row r="79" spans="1:39" x14ac:dyDescent="0.25">
      <c r="A79" s="2">
        <v>0.5</v>
      </c>
      <c r="B79" s="2">
        <v>0.1</v>
      </c>
      <c r="AM79" s="18"/>
    </row>
    <row r="80" spans="1:39" x14ac:dyDescent="0.25">
      <c r="A80" s="2">
        <v>1</v>
      </c>
      <c r="B80" s="2">
        <v>0.2</v>
      </c>
      <c r="AM80" s="18"/>
    </row>
    <row r="81" spans="1:39" x14ac:dyDescent="0.25">
      <c r="A81" s="2">
        <v>0.8</v>
      </c>
      <c r="B81" s="2">
        <v>0.1</v>
      </c>
      <c r="AM81" s="18"/>
    </row>
    <row r="82" spans="1:39" x14ac:dyDescent="0.25">
      <c r="A82" s="2">
        <v>0.25</v>
      </c>
      <c r="B82" s="2">
        <v>0.1</v>
      </c>
      <c r="AM82" s="18"/>
    </row>
    <row r="83" spans="1:39" x14ac:dyDescent="0.25">
      <c r="A83" s="2">
        <v>0.6</v>
      </c>
      <c r="B83" s="2">
        <v>0.2</v>
      </c>
      <c r="AM83" s="18"/>
    </row>
    <row r="84" spans="1:39" x14ac:dyDescent="0.25">
      <c r="A84" s="2">
        <v>1.2</v>
      </c>
      <c r="B84" s="2">
        <v>0.1</v>
      </c>
      <c r="AM84" s="18"/>
    </row>
    <row r="85" spans="1:39" x14ac:dyDescent="0.25">
      <c r="A85" s="2">
        <v>1.3</v>
      </c>
      <c r="B85" s="2">
        <v>0.2</v>
      </c>
      <c r="AM85" s="18"/>
    </row>
    <row r="86" spans="1:39" x14ac:dyDescent="0.25">
      <c r="A86" s="2">
        <v>0.25</v>
      </c>
      <c r="B86" s="2">
        <v>0.25</v>
      </c>
      <c r="AM86" s="18"/>
    </row>
    <row r="87" spans="1:39" x14ac:dyDescent="0.25">
      <c r="A87" s="2">
        <v>0.25</v>
      </c>
      <c r="B87" s="2">
        <v>0.15</v>
      </c>
      <c r="AM87" s="18"/>
    </row>
    <row r="88" spans="1:39" x14ac:dyDescent="0.25">
      <c r="A88" s="2">
        <v>0.1</v>
      </c>
      <c r="B88" s="2">
        <v>0.05</v>
      </c>
      <c r="AM88" s="18"/>
    </row>
    <row r="89" spans="1:39" x14ac:dyDescent="0.25">
      <c r="A89" s="2">
        <v>0.1</v>
      </c>
      <c r="B89" s="2">
        <v>0.05</v>
      </c>
      <c r="AM89" s="18"/>
    </row>
    <row r="90" spans="1:39" x14ac:dyDescent="0.25">
      <c r="A90" s="2">
        <v>0.8</v>
      </c>
      <c r="B90" s="2">
        <v>0.1</v>
      </c>
      <c r="AM90" s="18"/>
    </row>
    <row r="91" spans="1:39" x14ac:dyDescent="0.25">
      <c r="A91" s="2">
        <v>0.8</v>
      </c>
      <c r="B91" s="2">
        <v>0.2</v>
      </c>
      <c r="AM91" s="18"/>
    </row>
    <row r="92" spans="1:39" x14ac:dyDescent="0.25">
      <c r="A92" s="2">
        <v>0.5</v>
      </c>
      <c r="B92" s="2">
        <v>0.15</v>
      </c>
      <c r="AM92" s="18"/>
    </row>
    <row r="93" spans="1:39" x14ac:dyDescent="0.25">
      <c r="A93" s="2">
        <v>1.2</v>
      </c>
      <c r="B93" s="2">
        <v>0.01</v>
      </c>
      <c r="AM93" s="18"/>
    </row>
    <row r="94" spans="1:39" x14ac:dyDescent="0.25">
      <c r="A94" s="2">
        <v>1.25</v>
      </c>
      <c r="B94" s="2">
        <v>0.04</v>
      </c>
      <c r="AM94" s="18"/>
    </row>
    <row r="95" spans="1:39" x14ac:dyDescent="0.25">
      <c r="A95" s="2">
        <v>0.15</v>
      </c>
      <c r="B95" s="2">
        <v>0.2</v>
      </c>
      <c r="AM95" s="18"/>
    </row>
    <row r="96" spans="1:39" x14ac:dyDescent="0.25">
      <c r="A96" s="2">
        <v>0.15</v>
      </c>
      <c r="B96" s="2">
        <v>0.2</v>
      </c>
    </row>
    <row r="97" spans="1:2" x14ac:dyDescent="0.25">
      <c r="A97" s="2">
        <v>0.6</v>
      </c>
      <c r="B97" s="2">
        <v>7.4999999999999997E-2</v>
      </c>
    </row>
    <row r="98" spans="1:2" x14ac:dyDescent="0.25">
      <c r="A98" s="2">
        <v>2</v>
      </c>
      <c r="B98" s="2">
        <v>0.05</v>
      </c>
    </row>
    <row r="99" spans="1:2" x14ac:dyDescent="0.25">
      <c r="A99" s="2">
        <v>0.75</v>
      </c>
      <c r="B99" s="2">
        <v>0.3</v>
      </c>
    </row>
    <row r="100" spans="1:2" x14ac:dyDescent="0.25">
      <c r="A100" s="2">
        <v>0.3</v>
      </c>
      <c r="B100" s="2">
        <v>0.1</v>
      </c>
    </row>
    <row r="101" spans="1:2" x14ac:dyDescent="0.25">
      <c r="A101" s="2">
        <v>0.3</v>
      </c>
      <c r="B101" s="2">
        <v>0.6</v>
      </c>
    </row>
    <row r="102" spans="1:2" x14ac:dyDescent="0.25">
      <c r="A102" s="2">
        <v>1.2</v>
      </c>
      <c r="B102" s="2">
        <v>0.15</v>
      </c>
    </row>
    <row r="103" spans="1:2" x14ac:dyDescent="0.25">
      <c r="A103" s="2">
        <v>1</v>
      </c>
      <c r="B103" s="2">
        <v>0.9</v>
      </c>
    </row>
    <row r="104" spans="1:2" x14ac:dyDescent="0.25">
      <c r="A104" s="2">
        <v>0.1</v>
      </c>
      <c r="B104" s="2">
        <v>0.15</v>
      </c>
    </row>
    <row r="105" spans="1:2" x14ac:dyDescent="0.25">
      <c r="A105" s="2">
        <v>0.1</v>
      </c>
      <c r="B105" s="2">
        <v>0.15</v>
      </c>
    </row>
    <row r="106" spans="1:2" x14ac:dyDescent="0.25">
      <c r="A106" s="2">
        <v>0.1</v>
      </c>
      <c r="B106" s="2">
        <v>2</v>
      </c>
    </row>
    <row r="107" spans="1:2" x14ac:dyDescent="0.25">
      <c r="A107" s="2">
        <v>1</v>
      </c>
      <c r="B107" s="2">
        <v>1</v>
      </c>
    </row>
    <row r="108" spans="1:2" x14ac:dyDescent="0.25">
      <c r="A108" s="2">
        <v>0.5</v>
      </c>
      <c r="B108" s="2">
        <v>12</v>
      </c>
    </row>
    <row r="109" spans="1:2" x14ac:dyDescent="0.25">
      <c r="A109" s="2">
        <v>1.4</v>
      </c>
      <c r="B109" s="2">
        <v>7</v>
      </c>
    </row>
    <row r="110" spans="1:2" x14ac:dyDescent="0.25">
      <c r="A110" s="2">
        <v>1</v>
      </c>
      <c r="B110" s="2">
        <v>6</v>
      </c>
    </row>
    <row r="111" spans="1:2" x14ac:dyDescent="0.25">
      <c r="A111" s="2">
        <v>0.5</v>
      </c>
      <c r="B111" s="2">
        <v>5</v>
      </c>
    </row>
    <row r="112" spans="1:2" x14ac:dyDescent="0.25">
      <c r="A112" s="2">
        <v>0.2</v>
      </c>
      <c r="B112" s="2">
        <v>7.5</v>
      </c>
    </row>
    <row r="113" spans="1:2" x14ac:dyDescent="0.25">
      <c r="A113" s="2">
        <v>10</v>
      </c>
      <c r="B113" s="2">
        <v>0.1</v>
      </c>
    </row>
    <row r="114" spans="1:2" x14ac:dyDescent="0.25">
      <c r="A114" s="2">
        <v>0.5</v>
      </c>
      <c r="B114" s="2">
        <v>1</v>
      </c>
    </row>
    <row r="115" spans="1:2" x14ac:dyDescent="0.25">
      <c r="A115" s="2">
        <v>0.75</v>
      </c>
      <c r="B115" s="2">
        <v>1.6</v>
      </c>
    </row>
    <row r="116" spans="1:2" x14ac:dyDescent="0.25">
      <c r="A116" s="2">
        <v>0.25</v>
      </c>
      <c r="B116" s="2">
        <v>0.4</v>
      </c>
    </row>
    <row r="117" spans="1:2" x14ac:dyDescent="0.25">
      <c r="A117" s="2">
        <v>0.5</v>
      </c>
      <c r="B117" s="2">
        <v>1</v>
      </c>
    </row>
    <row r="118" spans="1:2" x14ac:dyDescent="0.25">
      <c r="B118" s="2">
        <v>1.2</v>
      </c>
    </row>
    <row r="119" spans="1:2" x14ac:dyDescent="0.25">
      <c r="B119" s="2">
        <v>2.1</v>
      </c>
    </row>
    <row r="120" spans="1:2" x14ac:dyDescent="0.25">
      <c r="B120" s="2">
        <v>0.3</v>
      </c>
    </row>
    <row r="121" spans="1:2" x14ac:dyDescent="0.25">
      <c r="B121" s="2">
        <v>0.3</v>
      </c>
    </row>
    <row r="122" spans="1:2" x14ac:dyDescent="0.25">
      <c r="B122" s="2">
        <v>0.3</v>
      </c>
    </row>
    <row r="123" spans="1:2" x14ac:dyDescent="0.25">
      <c r="B123" s="2">
        <v>0.3</v>
      </c>
    </row>
    <row r="124" spans="1:2" x14ac:dyDescent="0.25">
      <c r="B124" s="2">
        <v>0.3</v>
      </c>
    </row>
    <row r="125" spans="1:2" x14ac:dyDescent="0.25">
      <c r="B125" s="2">
        <v>10</v>
      </c>
    </row>
    <row r="126" spans="1:2" x14ac:dyDescent="0.25">
      <c r="B126" s="2">
        <v>4</v>
      </c>
    </row>
    <row r="127" spans="1:2" x14ac:dyDescent="0.25">
      <c r="B127" s="2">
        <v>12</v>
      </c>
    </row>
    <row r="128" spans="1:2" x14ac:dyDescent="0.25">
      <c r="B128" s="2">
        <v>0.1</v>
      </c>
    </row>
    <row r="129" spans="2:2" x14ac:dyDescent="0.25">
      <c r="B129" s="2">
        <v>0.05</v>
      </c>
    </row>
    <row r="130" spans="2:2" x14ac:dyDescent="0.25">
      <c r="B130" s="2">
        <v>0.15</v>
      </c>
    </row>
    <row r="131" spans="2:2" x14ac:dyDescent="0.25">
      <c r="B131" s="2">
        <v>0.1</v>
      </c>
    </row>
    <row r="132" spans="2:2" x14ac:dyDescent="0.25">
      <c r="B132" s="2">
        <v>0.15</v>
      </c>
    </row>
    <row r="133" spans="2:2" x14ac:dyDescent="0.25">
      <c r="B133" s="2">
        <v>0.1</v>
      </c>
    </row>
    <row r="134" spans="2:2" x14ac:dyDescent="0.25">
      <c r="B134" s="2">
        <v>0.2</v>
      </c>
    </row>
    <row r="135" spans="2:2" x14ac:dyDescent="0.25">
      <c r="B135" s="2">
        <v>0.15</v>
      </c>
    </row>
    <row r="136" spans="2:2" x14ac:dyDescent="0.25">
      <c r="B136" s="2">
        <v>0.1</v>
      </c>
    </row>
    <row r="137" spans="2:2" x14ac:dyDescent="0.25">
      <c r="B137" s="2">
        <v>0.1</v>
      </c>
    </row>
    <row r="138" spans="2:2" x14ac:dyDescent="0.25">
      <c r="B138" s="2">
        <v>0.15</v>
      </c>
    </row>
    <row r="139" spans="2:2" x14ac:dyDescent="0.25">
      <c r="B139" s="2">
        <v>0.5</v>
      </c>
    </row>
    <row r="140" spans="2:2" x14ac:dyDescent="0.25">
      <c r="B140" s="2">
        <v>0.5</v>
      </c>
    </row>
    <row r="141" spans="2:2" x14ac:dyDescent="0.25">
      <c r="B141" s="2">
        <v>0.25</v>
      </c>
    </row>
    <row r="142" spans="2:2" x14ac:dyDescent="0.25">
      <c r="B142" s="2">
        <v>0.05</v>
      </c>
    </row>
    <row r="143" spans="2:2" x14ac:dyDescent="0.25">
      <c r="B143" s="2">
        <v>0.05</v>
      </c>
    </row>
    <row r="144" spans="2:2" x14ac:dyDescent="0.25">
      <c r="B144" s="2">
        <v>2</v>
      </c>
    </row>
    <row r="145" spans="2:2" x14ac:dyDescent="0.25">
      <c r="B145" s="2">
        <v>2</v>
      </c>
    </row>
    <row r="146" spans="2:2" x14ac:dyDescent="0.25">
      <c r="B146" s="2">
        <v>0.5</v>
      </c>
    </row>
    <row r="147" spans="2:2" x14ac:dyDescent="0.25">
      <c r="B147" s="2">
        <v>0.5</v>
      </c>
    </row>
    <row r="148" spans="2:2" x14ac:dyDescent="0.25">
      <c r="B148" s="2">
        <v>1</v>
      </c>
    </row>
    <row r="149" spans="2:2" x14ac:dyDescent="0.25">
      <c r="B149" s="2">
        <v>2</v>
      </c>
    </row>
    <row r="150" spans="2:2" x14ac:dyDescent="0.25">
      <c r="B150" s="2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1"/>
  <sheetViews>
    <sheetView topLeftCell="G1" workbookViewId="0">
      <selection activeCell="H36" sqref="H36"/>
    </sheetView>
  </sheetViews>
  <sheetFormatPr defaultRowHeight="13.2" x14ac:dyDescent="0.25"/>
  <cols>
    <col min="1" max="1" width="24.88671875" customWidth="1"/>
    <col min="5" max="5" width="8.88671875" style="1"/>
    <col min="6" max="6" width="20.44140625" customWidth="1"/>
    <col min="7" max="7" width="23.44140625" customWidth="1"/>
    <col min="10" max="10" width="8.88671875" style="1"/>
    <col min="11" max="12" width="20.109375" customWidth="1"/>
    <col min="15" max="15" width="12.44140625" customWidth="1"/>
    <col min="16" max="16" width="11.44140625" customWidth="1"/>
    <col min="17" max="17" width="11.33203125" customWidth="1"/>
    <col min="18" max="18" width="11.77734375" customWidth="1"/>
  </cols>
  <sheetData>
    <row r="1" spans="1:22" x14ac:dyDescent="0.25">
      <c r="A1" t="s">
        <v>0</v>
      </c>
      <c r="F1" t="s">
        <v>1</v>
      </c>
      <c r="K1" t="s">
        <v>2</v>
      </c>
    </row>
    <row r="2" spans="1:22" x14ac:dyDescent="0.25">
      <c r="A2" s="2" t="s">
        <v>3</v>
      </c>
      <c r="B2" s="2" t="s">
        <v>4</v>
      </c>
      <c r="C2" s="2" t="s">
        <v>5</v>
      </c>
      <c r="D2" s="2"/>
      <c r="E2" s="3"/>
      <c r="F2" s="2" t="s">
        <v>3</v>
      </c>
      <c r="G2" s="2" t="s">
        <v>4</v>
      </c>
      <c r="H2" s="2" t="s">
        <v>5</v>
      </c>
      <c r="K2" s="2" t="s">
        <v>3</v>
      </c>
      <c r="L2" s="2" t="s">
        <v>4</v>
      </c>
      <c r="M2" s="2" t="s">
        <v>5</v>
      </c>
      <c r="O2" t="s">
        <v>6</v>
      </c>
      <c r="P2" t="s">
        <v>7</v>
      </c>
      <c r="Q2" t="s">
        <v>8</v>
      </c>
    </row>
    <row r="3" spans="1:22" x14ac:dyDescent="0.25">
      <c r="A3" s="2" t="s">
        <v>9</v>
      </c>
      <c r="B3" s="2" t="s">
        <v>10</v>
      </c>
      <c r="C3" s="2">
        <v>3</v>
      </c>
      <c r="D3" s="2"/>
      <c r="E3" s="3"/>
      <c r="F3" s="2" t="s">
        <v>9</v>
      </c>
      <c r="G3" s="2" t="s">
        <v>10</v>
      </c>
      <c r="H3" s="2">
        <v>8</v>
      </c>
      <c r="K3" s="2" t="s">
        <v>9</v>
      </c>
      <c r="L3" s="2" t="s">
        <v>11</v>
      </c>
      <c r="M3" s="2">
        <v>0.75</v>
      </c>
      <c r="O3" t="s">
        <v>12</v>
      </c>
      <c r="P3">
        <v>690</v>
      </c>
      <c r="Q3">
        <f>(P3/1004)*100</f>
        <v>68.725099601593627</v>
      </c>
      <c r="T3" s="4" t="s">
        <v>6</v>
      </c>
      <c r="U3" t="s">
        <v>7</v>
      </c>
      <c r="V3" s="4" t="s">
        <v>8</v>
      </c>
    </row>
    <row r="4" spans="1:22" x14ac:dyDescent="0.25">
      <c r="A4" s="2" t="s">
        <v>9</v>
      </c>
      <c r="B4" s="2" t="s">
        <v>10</v>
      </c>
      <c r="C4" s="2">
        <v>0.8</v>
      </c>
      <c r="D4" s="2"/>
      <c r="E4" s="3"/>
      <c r="F4" s="2" t="s">
        <v>9</v>
      </c>
      <c r="G4" s="2" t="s">
        <v>10</v>
      </c>
      <c r="H4" s="2">
        <v>7</v>
      </c>
      <c r="K4" s="2" t="s">
        <v>9</v>
      </c>
      <c r="L4" s="2" t="s">
        <v>11</v>
      </c>
      <c r="M4" s="2">
        <v>0.5</v>
      </c>
      <c r="O4" t="s">
        <v>13</v>
      </c>
      <c r="P4">
        <v>314</v>
      </c>
      <c r="Q4">
        <f>(P4/1004)*100</f>
        <v>31.274900398406373</v>
      </c>
      <c r="T4" t="s">
        <v>14</v>
      </c>
      <c r="U4">
        <v>172</v>
      </c>
      <c r="V4">
        <v>54.777070063694268</v>
      </c>
    </row>
    <row r="5" spans="1:22" x14ac:dyDescent="0.25">
      <c r="A5" s="2" t="s">
        <v>9</v>
      </c>
      <c r="B5" s="2" t="s">
        <v>10</v>
      </c>
      <c r="C5" s="2">
        <v>0.8</v>
      </c>
      <c r="D5" s="2"/>
      <c r="E5" s="3"/>
      <c r="F5" s="2" t="s">
        <v>9</v>
      </c>
      <c r="G5" s="2" t="s">
        <v>10</v>
      </c>
      <c r="H5" s="2">
        <v>7</v>
      </c>
      <c r="K5" s="2" t="s">
        <v>9</v>
      </c>
      <c r="L5" s="2" t="s">
        <v>11</v>
      </c>
      <c r="M5" s="2">
        <v>1</v>
      </c>
      <c r="T5" t="s">
        <v>15</v>
      </c>
      <c r="U5">
        <v>81</v>
      </c>
      <c r="V5">
        <v>25.796178343949045</v>
      </c>
    </row>
    <row r="6" spans="1:22" x14ac:dyDescent="0.25">
      <c r="A6" s="2" t="s">
        <v>9</v>
      </c>
      <c r="B6" s="2" t="s">
        <v>10</v>
      </c>
      <c r="C6" s="2">
        <v>0.5</v>
      </c>
      <c r="D6" s="2"/>
      <c r="E6" s="3"/>
      <c r="F6" s="2" t="s">
        <v>9</v>
      </c>
      <c r="G6" s="2" t="s">
        <v>10</v>
      </c>
      <c r="H6" s="2">
        <v>38</v>
      </c>
      <c r="K6" s="2" t="s">
        <v>9</v>
      </c>
      <c r="L6" s="2" t="s">
        <v>11</v>
      </c>
      <c r="M6" s="2">
        <v>0.5</v>
      </c>
      <c r="O6" t="s">
        <v>16</v>
      </c>
      <c r="P6" t="s">
        <v>7</v>
      </c>
      <c r="Q6" t="s">
        <v>8</v>
      </c>
      <c r="T6" t="s">
        <v>17</v>
      </c>
      <c r="U6">
        <v>6</v>
      </c>
      <c r="V6">
        <v>1.910828025477707</v>
      </c>
    </row>
    <row r="7" spans="1:22" x14ac:dyDescent="0.25">
      <c r="A7" s="2" t="s">
        <v>9</v>
      </c>
      <c r="B7" s="2" t="s">
        <v>10</v>
      </c>
      <c r="C7" s="2">
        <v>0.5</v>
      </c>
      <c r="D7" s="2"/>
      <c r="E7" s="3"/>
      <c r="F7" s="2" t="s">
        <v>9</v>
      </c>
      <c r="G7" s="2" t="s">
        <v>10</v>
      </c>
      <c r="H7" s="2">
        <v>15</v>
      </c>
      <c r="K7" s="2" t="s">
        <v>9</v>
      </c>
      <c r="L7" s="2" t="s">
        <v>11</v>
      </c>
      <c r="M7" s="2">
        <v>0.75</v>
      </c>
      <c r="O7" t="s">
        <v>12</v>
      </c>
      <c r="P7">
        <v>1351</v>
      </c>
      <c r="Q7">
        <f>(P7/2239)*100</f>
        <v>60.339437248771773</v>
      </c>
      <c r="T7" t="s">
        <v>18</v>
      </c>
      <c r="V7">
        <v>0</v>
      </c>
    </row>
    <row r="8" spans="1:22" x14ac:dyDescent="0.25">
      <c r="A8" s="2" t="s">
        <v>9</v>
      </c>
      <c r="B8" s="2" t="s">
        <v>19</v>
      </c>
      <c r="C8" s="2">
        <v>3.5</v>
      </c>
      <c r="D8" s="2"/>
      <c r="E8" s="3"/>
      <c r="F8" s="2" t="s">
        <v>9</v>
      </c>
      <c r="G8" s="2" t="s">
        <v>10</v>
      </c>
      <c r="H8" s="2">
        <v>30</v>
      </c>
      <c r="K8" s="2" t="s">
        <v>9</v>
      </c>
      <c r="L8" s="2" t="s">
        <v>11</v>
      </c>
      <c r="M8" s="2">
        <v>1</v>
      </c>
      <c r="O8" t="s">
        <v>13</v>
      </c>
      <c r="P8">
        <v>888</v>
      </c>
      <c r="Q8">
        <f>(P8/2239)*100</f>
        <v>39.660562751228227</v>
      </c>
      <c r="T8" t="s">
        <v>20</v>
      </c>
      <c r="U8">
        <v>39</v>
      </c>
      <c r="V8">
        <v>12.420382165605096</v>
      </c>
    </row>
    <row r="9" spans="1:22" x14ac:dyDescent="0.25">
      <c r="A9" s="2" t="s">
        <v>9</v>
      </c>
      <c r="B9" s="2" t="s">
        <v>19</v>
      </c>
      <c r="C9" s="2">
        <v>1.2</v>
      </c>
      <c r="D9" s="2"/>
      <c r="E9" s="3"/>
      <c r="F9" s="2" t="s">
        <v>9</v>
      </c>
      <c r="G9" s="2" t="s">
        <v>10</v>
      </c>
      <c r="H9" s="2">
        <v>0.8</v>
      </c>
      <c r="K9" s="2" t="s">
        <v>9</v>
      </c>
      <c r="L9" s="2" t="s">
        <v>11</v>
      </c>
      <c r="M9" s="2">
        <v>0.6</v>
      </c>
      <c r="T9" t="s">
        <v>21</v>
      </c>
      <c r="U9">
        <v>16</v>
      </c>
      <c r="V9">
        <v>5.095541401273886</v>
      </c>
    </row>
    <row r="10" spans="1:22" x14ac:dyDescent="0.25">
      <c r="A10" s="2" t="s">
        <v>9</v>
      </c>
      <c r="B10" s="2" t="s">
        <v>22</v>
      </c>
      <c r="C10" s="2">
        <v>0.2</v>
      </c>
      <c r="D10" s="2"/>
      <c r="E10" s="3"/>
      <c r="F10" s="2" t="s">
        <v>9</v>
      </c>
      <c r="G10" s="2" t="s">
        <v>10</v>
      </c>
      <c r="H10" s="2">
        <v>0.15</v>
      </c>
      <c r="K10" s="2" t="s">
        <v>9</v>
      </c>
      <c r="L10" s="2" t="s">
        <v>11</v>
      </c>
      <c r="M10" s="2">
        <v>0.6</v>
      </c>
      <c r="O10" t="s">
        <v>23</v>
      </c>
      <c r="P10" t="s">
        <v>7</v>
      </c>
      <c r="Q10" t="s">
        <v>8</v>
      </c>
    </row>
    <row r="11" spans="1:22" x14ac:dyDescent="0.25">
      <c r="A11" s="2" t="s">
        <v>9</v>
      </c>
      <c r="B11" s="2" t="s">
        <v>22</v>
      </c>
      <c r="C11" s="2">
        <v>0.1</v>
      </c>
      <c r="D11" s="2"/>
      <c r="E11" s="3"/>
      <c r="F11" s="2" t="s">
        <v>9</v>
      </c>
      <c r="G11" s="2" t="s">
        <v>10</v>
      </c>
      <c r="H11" s="2">
        <v>0.15</v>
      </c>
      <c r="K11" s="2" t="s">
        <v>9</v>
      </c>
      <c r="L11" s="2" t="s">
        <v>11</v>
      </c>
      <c r="M11" s="2">
        <v>0.5</v>
      </c>
      <c r="O11" t="s">
        <v>12</v>
      </c>
      <c r="P11">
        <v>143</v>
      </c>
      <c r="Q11">
        <f>(P11/530)*100</f>
        <v>26.981132075471699</v>
      </c>
    </row>
    <row r="12" spans="1:22" x14ac:dyDescent="0.25">
      <c r="A12" s="2" t="s">
        <v>9</v>
      </c>
      <c r="B12" s="2" t="s">
        <v>22</v>
      </c>
      <c r="C12" s="2">
        <v>0.3</v>
      </c>
      <c r="D12" s="2"/>
      <c r="E12" s="3"/>
      <c r="F12" s="2" t="s">
        <v>9</v>
      </c>
      <c r="G12" s="2" t="s">
        <v>10</v>
      </c>
      <c r="H12" s="2">
        <v>0.4</v>
      </c>
      <c r="K12" s="2" t="s">
        <v>9</v>
      </c>
      <c r="L12" s="2" t="s">
        <v>11</v>
      </c>
      <c r="M12" s="2">
        <v>0.5</v>
      </c>
      <c r="O12" t="s">
        <v>13</v>
      </c>
      <c r="P12">
        <v>387</v>
      </c>
      <c r="Q12">
        <f>(P12/530)*100</f>
        <v>73.018867924528294</v>
      </c>
      <c r="T12" t="s">
        <v>16</v>
      </c>
      <c r="U12" t="s">
        <v>7</v>
      </c>
      <c r="V12" t="s">
        <v>8</v>
      </c>
    </row>
    <row r="13" spans="1:22" x14ac:dyDescent="0.25">
      <c r="A13" s="2" t="s">
        <v>9</v>
      </c>
      <c r="B13" s="2" t="s">
        <v>22</v>
      </c>
      <c r="C13" s="2">
        <v>8.15</v>
      </c>
      <c r="D13" s="2"/>
      <c r="E13" s="3"/>
      <c r="F13" s="2" t="s">
        <v>9</v>
      </c>
      <c r="G13" s="2" t="s">
        <v>10</v>
      </c>
      <c r="H13" s="2">
        <v>0.2</v>
      </c>
      <c r="K13" s="2" t="s">
        <v>9</v>
      </c>
      <c r="L13" s="2" t="s">
        <v>11</v>
      </c>
      <c r="M13" s="2">
        <v>0.25</v>
      </c>
      <c r="T13" t="s">
        <v>14</v>
      </c>
      <c r="U13">
        <v>650</v>
      </c>
      <c r="V13">
        <v>73.529411764705884</v>
      </c>
    </row>
    <row r="14" spans="1:22" x14ac:dyDescent="0.25">
      <c r="A14" s="2" t="s">
        <v>9</v>
      </c>
      <c r="B14" s="2" t="s">
        <v>22</v>
      </c>
      <c r="C14" s="2">
        <v>4</v>
      </c>
      <c r="D14" s="2"/>
      <c r="E14" s="3"/>
      <c r="F14" s="2" t="s">
        <v>9</v>
      </c>
      <c r="G14" s="2" t="s">
        <v>10</v>
      </c>
      <c r="H14" s="2">
        <v>25</v>
      </c>
      <c r="K14" s="2" t="s">
        <v>9</v>
      </c>
      <c r="L14" s="2" t="s">
        <v>11</v>
      </c>
      <c r="M14" s="2">
        <v>0.5</v>
      </c>
      <c r="T14" t="s">
        <v>15</v>
      </c>
      <c r="U14">
        <v>84</v>
      </c>
      <c r="V14">
        <v>9.502262443438914</v>
      </c>
    </row>
    <row r="15" spans="1:22" x14ac:dyDescent="0.25">
      <c r="A15" s="2" t="s">
        <v>9</v>
      </c>
      <c r="B15" s="2" t="s">
        <v>22</v>
      </c>
      <c r="C15" s="2">
        <v>1</v>
      </c>
      <c r="D15" s="2"/>
      <c r="E15" s="3"/>
      <c r="F15" s="2" t="s">
        <v>9</v>
      </c>
      <c r="G15" s="2" t="s">
        <v>10</v>
      </c>
      <c r="H15" s="2">
        <v>2.5</v>
      </c>
      <c r="K15" s="2" t="s">
        <v>9</v>
      </c>
      <c r="L15" s="2" t="s">
        <v>11</v>
      </c>
      <c r="M15" s="2">
        <v>0.4</v>
      </c>
      <c r="O15" t="s">
        <v>6</v>
      </c>
      <c r="P15" t="s">
        <v>7</v>
      </c>
      <c r="Q15" t="s">
        <v>8</v>
      </c>
      <c r="T15" t="s">
        <v>17</v>
      </c>
      <c r="U15">
        <v>48</v>
      </c>
      <c r="V15">
        <v>5.4298642533936654</v>
      </c>
    </row>
    <row r="16" spans="1:22" x14ac:dyDescent="0.25">
      <c r="A16" s="2" t="s">
        <v>9</v>
      </c>
      <c r="B16" s="2" t="s">
        <v>11</v>
      </c>
      <c r="C16" s="2">
        <v>2</v>
      </c>
      <c r="D16" s="2"/>
      <c r="E16" s="3"/>
      <c r="F16" s="2" t="s">
        <v>9</v>
      </c>
      <c r="G16" s="2" t="s">
        <v>10</v>
      </c>
      <c r="H16" s="2">
        <v>2</v>
      </c>
      <c r="K16" s="2" t="s">
        <v>9</v>
      </c>
      <c r="L16" s="2" t="s">
        <v>11</v>
      </c>
      <c r="M16" s="2">
        <v>0.1</v>
      </c>
      <c r="O16" t="s">
        <v>24</v>
      </c>
      <c r="P16">
        <f>131+271</f>
        <v>402</v>
      </c>
      <c r="Q16">
        <f>(P16/690*100)</f>
        <v>58.260869565217391</v>
      </c>
      <c r="T16" t="s">
        <v>18</v>
      </c>
      <c r="U16">
        <v>83</v>
      </c>
      <c r="V16">
        <v>9.3891402714932131</v>
      </c>
    </row>
    <row r="17" spans="1:22" x14ac:dyDescent="0.25">
      <c r="A17" s="2" t="s">
        <v>9</v>
      </c>
      <c r="B17" s="2" t="s">
        <v>11</v>
      </c>
      <c r="C17" s="2">
        <v>1.7</v>
      </c>
      <c r="D17" s="2"/>
      <c r="E17" s="3"/>
      <c r="F17" s="2" t="s">
        <v>9</v>
      </c>
      <c r="G17" s="2" t="s">
        <v>10</v>
      </c>
      <c r="H17" s="2">
        <v>1</v>
      </c>
      <c r="K17" s="2" t="s">
        <v>9</v>
      </c>
      <c r="L17" s="2" t="s">
        <v>11</v>
      </c>
      <c r="M17" s="2">
        <v>0.1</v>
      </c>
      <c r="O17" t="s">
        <v>25</v>
      </c>
      <c r="P17">
        <v>173</v>
      </c>
      <c r="Q17">
        <f t="shared" ref="Q17:Q18" si="0">(P17/690*100)</f>
        <v>25.072463768115945</v>
      </c>
      <c r="T17" t="s">
        <v>20</v>
      </c>
      <c r="U17">
        <v>17</v>
      </c>
      <c r="V17">
        <v>1.9230769230769231</v>
      </c>
    </row>
    <row r="18" spans="1:22" x14ac:dyDescent="0.25">
      <c r="A18" s="2" t="s">
        <v>9</v>
      </c>
      <c r="B18" s="2" t="s">
        <v>11</v>
      </c>
      <c r="C18" s="2">
        <v>2</v>
      </c>
      <c r="D18" s="2"/>
      <c r="E18" s="3"/>
      <c r="F18" s="2" t="s">
        <v>9</v>
      </c>
      <c r="G18" s="2" t="s">
        <v>10</v>
      </c>
      <c r="H18" s="2">
        <v>5</v>
      </c>
      <c r="K18" s="2" t="s">
        <v>9</v>
      </c>
      <c r="L18" s="2" t="s">
        <v>11</v>
      </c>
      <c r="M18" s="2">
        <v>0.1</v>
      </c>
      <c r="O18" t="s">
        <v>26</v>
      </c>
      <c r="P18">
        <v>115</v>
      </c>
      <c r="Q18">
        <f t="shared" si="0"/>
        <v>16.666666666666664</v>
      </c>
      <c r="T18" t="s">
        <v>21</v>
      </c>
      <c r="U18">
        <v>2</v>
      </c>
      <c r="V18">
        <v>0.22624434389140274</v>
      </c>
    </row>
    <row r="19" spans="1:22" x14ac:dyDescent="0.25">
      <c r="A19" s="2" t="s">
        <v>9</v>
      </c>
      <c r="B19" s="2" t="s">
        <v>11</v>
      </c>
      <c r="C19" s="2">
        <v>5</v>
      </c>
      <c r="D19" s="2"/>
      <c r="E19" s="3"/>
      <c r="F19" s="2" t="s">
        <v>9</v>
      </c>
      <c r="G19" s="2" t="s">
        <v>10</v>
      </c>
      <c r="H19" s="2">
        <v>4</v>
      </c>
      <c r="K19" s="2" t="s">
        <v>9</v>
      </c>
      <c r="L19" s="2" t="s">
        <v>11</v>
      </c>
      <c r="M19" s="2">
        <v>0.25</v>
      </c>
    </row>
    <row r="20" spans="1:22" x14ac:dyDescent="0.25">
      <c r="A20" s="2" t="s">
        <v>9</v>
      </c>
      <c r="B20" s="2" t="s">
        <v>11</v>
      </c>
      <c r="C20" s="2">
        <v>4</v>
      </c>
      <c r="D20" s="2"/>
      <c r="E20" s="3"/>
      <c r="F20" s="2" t="s">
        <v>9</v>
      </c>
      <c r="G20" s="2" t="s">
        <v>10</v>
      </c>
      <c r="H20" s="2">
        <v>2</v>
      </c>
      <c r="K20" s="2" t="s">
        <v>9</v>
      </c>
      <c r="L20" s="2" t="s">
        <v>11</v>
      </c>
      <c r="M20" s="2">
        <v>0.15</v>
      </c>
      <c r="O20" t="s">
        <v>16</v>
      </c>
      <c r="P20" t="s">
        <v>7</v>
      </c>
      <c r="Q20" t="s">
        <v>8</v>
      </c>
    </row>
    <row r="21" spans="1:22" x14ac:dyDescent="0.25">
      <c r="A21" s="2" t="s">
        <v>9</v>
      </c>
      <c r="B21" s="2" t="s">
        <v>11</v>
      </c>
      <c r="C21" s="2">
        <v>1.3</v>
      </c>
      <c r="D21" s="2"/>
      <c r="E21" s="3"/>
      <c r="F21" s="2" t="s">
        <v>9</v>
      </c>
      <c r="G21" s="2" t="s">
        <v>10</v>
      </c>
      <c r="H21" s="2">
        <v>0.5</v>
      </c>
      <c r="K21" s="2" t="s">
        <v>9</v>
      </c>
      <c r="L21" s="2" t="s">
        <v>11</v>
      </c>
      <c r="M21" s="2">
        <v>0.2</v>
      </c>
      <c r="O21" t="s">
        <v>24</v>
      </c>
      <c r="P21">
        <f>645+270</f>
        <v>915</v>
      </c>
      <c r="Q21">
        <f>(P21/1346)*100</f>
        <v>67.979197622585446</v>
      </c>
      <c r="T21" t="s">
        <v>23</v>
      </c>
      <c r="U21" t="s">
        <v>7</v>
      </c>
      <c r="V21" t="s">
        <v>8</v>
      </c>
    </row>
    <row r="22" spans="1:22" x14ac:dyDescent="0.25">
      <c r="A22" s="2" t="s">
        <v>9</v>
      </c>
      <c r="B22" s="2" t="s">
        <v>11</v>
      </c>
      <c r="C22" s="2">
        <v>1</v>
      </c>
      <c r="D22" s="2"/>
      <c r="E22" s="3"/>
      <c r="F22" s="2" t="s">
        <v>9</v>
      </c>
      <c r="G22" s="2" t="s">
        <v>10</v>
      </c>
      <c r="H22" s="2">
        <v>1</v>
      </c>
      <c r="K22" s="2" t="s">
        <v>9</v>
      </c>
      <c r="L22" s="2" t="s">
        <v>11</v>
      </c>
      <c r="M22" s="2">
        <v>0.15</v>
      </c>
      <c r="O22" t="s">
        <v>25</v>
      </c>
      <c r="P22">
        <v>283</v>
      </c>
      <c r="Q22">
        <f t="shared" ref="Q22:Q23" si="1">(P22/1346)*100</f>
        <v>21.025260029717682</v>
      </c>
      <c r="T22" t="s">
        <v>14</v>
      </c>
      <c r="U22">
        <v>129</v>
      </c>
      <c r="V22">
        <v>89.583333333333343</v>
      </c>
    </row>
    <row r="23" spans="1:22" x14ac:dyDescent="0.25">
      <c r="A23" s="2" t="s">
        <v>9</v>
      </c>
      <c r="B23" s="2" t="s">
        <v>11</v>
      </c>
      <c r="C23" s="2">
        <v>0.5</v>
      </c>
      <c r="D23" s="2"/>
      <c r="E23" s="3"/>
      <c r="F23" s="2" t="s">
        <v>9</v>
      </c>
      <c r="G23" s="2" t="s">
        <v>10</v>
      </c>
      <c r="H23" s="2">
        <v>10</v>
      </c>
      <c r="K23" s="2" t="s">
        <v>9</v>
      </c>
      <c r="L23" s="2" t="s">
        <v>11</v>
      </c>
      <c r="M23" s="2">
        <v>0.15</v>
      </c>
      <c r="O23" t="s">
        <v>26</v>
      </c>
      <c r="P23">
        <v>148</v>
      </c>
      <c r="Q23">
        <f t="shared" si="1"/>
        <v>10.99554234769688</v>
      </c>
      <c r="T23" t="s">
        <v>15</v>
      </c>
      <c r="U23">
        <v>0</v>
      </c>
      <c r="V23">
        <v>0</v>
      </c>
    </row>
    <row r="24" spans="1:22" x14ac:dyDescent="0.25">
      <c r="A24" s="2" t="s">
        <v>9</v>
      </c>
      <c r="B24" s="2" t="s">
        <v>11</v>
      </c>
      <c r="C24" s="2">
        <v>0.6</v>
      </c>
      <c r="D24" s="2"/>
      <c r="E24" s="3"/>
      <c r="F24" s="2" t="s">
        <v>9</v>
      </c>
      <c r="G24" s="2" t="s">
        <v>10</v>
      </c>
      <c r="H24" s="2">
        <v>17.5</v>
      </c>
      <c r="K24" s="2" t="s">
        <v>9</v>
      </c>
      <c r="L24" s="2" t="s">
        <v>11</v>
      </c>
      <c r="M24" s="2">
        <v>0.1</v>
      </c>
      <c r="T24" t="s">
        <v>17</v>
      </c>
      <c r="U24">
        <v>7</v>
      </c>
      <c r="V24">
        <v>4.8611111111111116</v>
      </c>
    </row>
    <row r="25" spans="1:22" x14ac:dyDescent="0.25">
      <c r="A25" s="2" t="s">
        <v>9</v>
      </c>
      <c r="B25" s="2" t="s">
        <v>11</v>
      </c>
      <c r="C25" s="2">
        <v>0.5</v>
      </c>
      <c r="D25" s="2"/>
      <c r="E25" s="3"/>
      <c r="F25" s="2" t="s">
        <v>9</v>
      </c>
      <c r="G25" s="2" t="s">
        <v>10</v>
      </c>
      <c r="H25" s="2">
        <v>25</v>
      </c>
      <c r="K25" s="2" t="s">
        <v>9</v>
      </c>
      <c r="L25" s="2" t="s">
        <v>11</v>
      </c>
      <c r="M25" s="2">
        <v>0.2</v>
      </c>
      <c r="O25" t="s">
        <v>23</v>
      </c>
      <c r="P25" t="s">
        <v>7</v>
      </c>
      <c r="Q25" t="s">
        <v>8</v>
      </c>
      <c r="T25" t="s">
        <v>18</v>
      </c>
      <c r="U25">
        <v>0</v>
      </c>
      <c r="V25">
        <v>0</v>
      </c>
    </row>
    <row r="26" spans="1:22" x14ac:dyDescent="0.25">
      <c r="A26" s="2" t="s">
        <v>9</v>
      </c>
      <c r="B26" s="2" t="s">
        <v>11</v>
      </c>
      <c r="C26" s="2">
        <v>0.5</v>
      </c>
      <c r="D26" s="2"/>
      <c r="E26" s="3"/>
      <c r="F26" s="2" t="s">
        <v>9</v>
      </c>
      <c r="G26" s="2" t="s">
        <v>10</v>
      </c>
      <c r="H26" s="2">
        <v>7.5</v>
      </c>
      <c r="K26" s="2" t="s">
        <v>9</v>
      </c>
      <c r="L26" s="2" t="s">
        <v>11</v>
      </c>
      <c r="M26" s="2">
        <v>0.15</v>
      </c>
      <c r="O26" t="s">
        <v>24</v>
      </c>
      <c r="P26">
        <f>266+80</f>
        <v>346</v>
      </c>
      <c r="Q26">
        <f>(P26/387)*100</f>
        <v>89.405684754521957</v>
      </c>
      <c r="T26" t="s">
        <v>20</v>
      </c>
      <c r="U26">
        <v>0</v>
      </c>
      <c r="V26">
        <v>0</v>
      </c>
    </row>
    <row r="27" spans="1:22" x14ac:dyDescent="0.25">
      <c r="A27" s="2" t="s">
        <v>9</v>
      </c>
      <c r="B27" s="2" t="s">
        <v>11</v>
      </c>
      <c r="C27" s="2">
        <v>0.5</v>
      </c>
      <c r="D27" s="2"/>
      <c r="E27" s="3"/>
      <c r="F27" s="2" t="s">
        <v>9</v>
      </c>
      <c r="G27" s="2" t="s">
        <v>10</v>
      </c>
      <c r="H27" s="2">
        <v>3.5</v>
      </c>
      <c r="K27" s="2" t="s">
        <v>9</v>
      </c>
      <c r="L27" s="2" t="s">
        <v>11</v>
      </c>
      <c r="M27" s="2">
        <v>0.15</v>
      </c>
      <c r="O27" t="s">
        <v>25</v>
      </c>
      <c r="P27">
        <v>4</v>
      </c>
      <c r="Q27">
        <f t="shared" ref="Q27:Q28" si="2">(P27/387)*100</f>
        <v>1.03359173126615</v>
      </c>
      <c r="T27" t="s">
        <v>21</v>
      </c>
      <c r="U27">
        <v>8</v>
      </c>
      <c r="V27">
        <v>5.5555555555555554</v>
      </c>
    </row>
    <row r="28" spans="1:22" x14ac:dyDescent="0.25">
      <c r="A28" s="2" t="s">
        <v>9</v>
      </c>
      <c r="B28" s="2" t="s">
        <v>11</v>
      </c>
      <c r="C28" s="2">
        <v>0.5</v>
      </c>
      <c r="D28" s="2"/>
      <c r="E28" s="3"/>
      <c r="F28" s="2" t="s">
        <v>9</v>
      </c>
      <c r="G28" s="2" t="s">
        <v>10</v>
      </c>
      <c r="H28" s="2">
        <v>3.5</v>
      </c>
      <c r="K28" s="2" t="s">
        <v>9</v>
      </c>
      <c r="L28" s="2" t="s">
        <v>11</v>
      </c>
      <c r="M28" s="2">
        <v>0.2</v>
      </c>
      <c r="O28" t="s">
        <v>26</v>
      </c>
      <c r="P28">
        <v>37</v>
      </c>
      <c r="Q28">
        <f t="shared" si="2"/>
        <v>9.5607235142118849</v>
      </c>
    </row>
    <row r="29" spans="1:22" x14ac:dyDescent="0.25">
      <c r="A29" s="2" t="s">
        <v>9</v>
      </c>
      <c r="B29" s="2" t="s">
        <v>11</v>
      </c>
      <c r="C29" s="2">
        <v>0.6</v>
      </c>
      <c r="D29" s="2"/>
      <c r="E29" s="3"/>
      <c r="F29" s="2" t="s">
        <v>9</v>
      </c>
      <c r="G29" s="2" t="s">
        <v>10</v>
      </c>
      <c r="H29" s="2">
        <v>1</v>
      </c>
      <c r="K29" s="2" t="s">
        <v>9</v>
      </c>
      <c r="L29" s="2" t="s">
        <v>11</v>
      </c>
      <c r="M29" s="2">
        <v>0.2</v>
      </c>
    </row>
    <row r="30" spans="1:22" x14ac:dyDescent="0.25">
      <c r="A30" s="2" t="s">
        <v>9</v>
      </c>
      <c r="B30" s="2" t="s">
        <v>11</v>
      </c>
      <c r="C30" s="2">
        <v>3</v>
      </c>
      <c r="D30" s="2"/>
      <c r="E30" s="3"/>
      <c r="F30" s="2" t="s">
        <v>9</v>
      </c>
      <c r="G30" s="2" t="s">
        <v>10</v>
      </c>
      <c r="H30" s="2">
        <v>0.5</v>
      </c>
      <c r="K30" s="2" t="s">
        <v>9</v>
      </c>
      <c r="L30" s="2" t="s">
        <v>11</v>
      </c>
      <c r="M30" s="2">
        <v>0.2</v>
      </c>
    </row>
    <row r="31" spans="1:22" x14ac:dyDescent="0.25">
      <c r="A31" s="2" t="s">
        <v>9</v>
      </c>
      <c r="B31" s="2" t="s">
        <v>11</v>
      </c>
      <c r="C31" s="2">
        <v>15</v>
      </c>
      <c r="D31" s="2"/>
      <c r="E31" s="3"/>
      <c r="F31" s="2" t="s">
        <v>9</v>
      </c>
      <c r="G31" s="2" t="s">
        <v>10</v>
      </c>
      <c r="H31" s="2">
        <v>0.5</v>
      </c>
      <c r="K31" s="2" t="s">
        <v>9</v>
      </c>
      <c r="L31" s="2" t="s">
        <v>11</v>
      </c>
      <c r="M31" s="2">
        <v>0.2</v>
      </c>
      <c r="O31" t="s">
        <v>6</v>
      </c>
      <c r="P31" t="s">
        <v>7</v>
      </c>
      <c r="Q31" t="s">
        <v>8</v>
      </c>
    </row>
    <row r="32" spans="1:22" x14ac:dyDescent="0.25">
      <c r="A32" s="2" t="s">
        <v>9</v>
      </c>
      <c r="B32" s="2" t="s">
        <v>11</v>
      </c>
      <c r="C32" s="2">
        <v>13</v>
      </c>
      <c r="D32" s="2"/>
      <c r="E32" s="3"/>
      <c r="F32" s="2" t="s">
        <v>9</v>
      </c>
      <c r="G32" s="2" t="s">
        <v>10</v>
      </c>
      <c r="H32" s="2">
        <v>3</v>
      </c>
      <c r="K32" s="2" t="s">
        <v>9</v>
      </c>
      <c r="L32" s="2" t="s">
        <v>11</v>
      </c>
      <c r="M32" s="2">
        <v>0.15</v>
      </c>
      <c r="O32" t="s">
        <v>27</v>
      </c>
      <c r="P32">
        <v>8</v>
      </c>
      <c r="Q32">
        <f>(P32/115)*100</f>
        <v>6.9565217391304346</v>
      </c>
    </row>
    <row r="33" spans="1:17" x14ac:dyDescent="0.25">
      <c r="A33" s="2" t="s">
        <v>9</v>
      </c>
      <c r="B33" s="2" t="s">
        <v>11</v>
      </c>
      <c r="C33" s="2">
        <v>8</v>
      </c>
      <c r="D33" s="2"/>
      <c r="E33" s="3"/>
      <c r="F33" s="2" t="s">
        <v>9</v>
      </c>
      <c r="G33" s="2" t="s">
        <v>10</v>
      </c>
      <c r="H33" s="2">
        <v>3</v>
      </c>
      <c r="K33" s="2" t="s">
        <v>9</v>
      </c>
      <c r="L33" s="2" t="s">
        <v>11</v>
      </c>
      <c r="M33" s="2">
        <v>0.15</v>
      </c>
      <c r="O33" t="s">
        <v>28</v>
      </c>
      <c r="P33">
        <v>70</v>
      </c>
      <c r="Q33">
        <f t="shared" ref="Q33:Q34" si="3">(P33/115)*100</f>
        <v>60.869565217391312</v>
      </c>
    </row>
    <row r="34" spans="1:17" x14ac:dyDescent="0.25">
      <c r="A34" s="2" t="s">
        <v>9</v>
      </c>
      <c r="B34" s="2" t="s">
        <v>11</v>
      </c>
      <c r="C34" s="2">
        <v>2.5</v>
      </c>
      <c r="D34" s="2"/>
      <c r="E34" s="3"/>
      <c r="F34" s="2" t="s">
        <v>9</v>
      </c>
      <c r="G34" s="2" t="s">
        <v>10</v>
      </c>
      <c r="H34" s="2">
        <v>8</v>
      </c>
      <c r="K34" s="2" t="s">
        <v>9</v>
      </c>
      <c r="L34" s="2" t="s">
        <v>11</v>
      </c>
      <c r="M34" s="2">
        <v>0.2</v>
      </c>
      <c r="O34" t="s">
        <v>29</v>
      </c>
      <c r="P34">
        <v>37</v>
      </c>
      <c r="Q34">
        <f t="shared" si="3"/>
        <v>32.173913043478258</v>
      </c>
    </row>
    <row r="35" spans="1:17" x14ac:dyDescent="0.25">
      <c r="A35" s="2" t="s">
        <v>9</v>
      </c>
      <c r="B35" s="2" t="s">
        <v>11</v>
      </c>
      <c r="C35" s="2">
        <v>0.5</v>
      </c>
      <c r="D35" s="2"/>
      <c r="E35" s="3"/>
      <c r="F35" s="2" t="s">
        <v>9</v>
      </c>
      <c r="G35" s="2" t="s">
        <v>10</v>
      </c>
      <c r="H35" s="2">
        <v>3</v>
      </c>
      <c r="K35" s="2" t="s">
        <v>9</v>
      </c>
      <c r="L35" s="2" t="s">
        <v>11</v>
      </c>
      <c r="M35" s="2">
        <v>0.75</v>
      </c>
    </row>
    <row r="36" spans="1:17" x14ac:dyDescent="0.25">
      <c r="A36" s="2" t="s">
        <v>9</v>
      </c>
      <c r="B36" s="2" t="s">
        <v>11</v>
      </c>
      <c r="C36" s="2">
        <v>2</v>
      </c>
      <c r="D36" s="2"/>
      <c r="E36" s="3"/>
      <c r="F36" s="2" t="s">
        <v>9</v>
      </c>
      <c r="G36" s="2" t="s">
        <v>10</v>
      </c>
      <c r="H36" s="2">
        <v>2</v>
      </c>
      <c r="K36" s="2" t="s">
        <v>9</v>
      </c>
      <c r="L36" s="2" t="s">
        <v>11</v>
      </c>
      <c r="M36" s="2">
        <v>0.2</v>
      </c>
      <c r="O36" t="s">
        <v>16</v>
      </c>
      <c r="P36" t="s">
        <v>7</v>
      </c>
      <c r="Q36" t="s">
        <v>8</v>
      </c>
    </row>
    <row r="37" spans="1:17" x14ac:dyDescent="0.25">
      <c r="A37" s="2" t="s">
        <v>9</v>
      </c>
      <c r="B37" s="2" t="s">
        <v>11</v>
      </c>
      <c r="C37" s="2">
        <v>2</v>
      </c>
      <c r="D37" s="2"/>
      <c r="E37" s="3"/>
      <c r="F37" s="2" t="s">
        <v>9</v>
      </c>
      <c r="G37" s="2" t="s">
        <v>10</v>
      </c>
      <c r="H37" s="2">
        <v>3</v>
      </c>
      <c r="K37" s="2" t="s">
        <v>9</v>
      </c>
      <c r="L37" s="2" t="s">
        <v>11</v>
      </c>
      <c r="M37" s="2">
        <v>0.2</v>
      </c>
      <c r="O37" t="s">
        <v>27</v>
      </c>
      <c r="P37">
        <v>44</v>
      </c>
      <c r="Q37">
        <f>(P37/142)*100</f>
        <v>30.985915492957744</v>
      </c>
    </row>
    <row r="38" spans="1:17" x14ac:dyDescent="0.25">
      <c r="A38" s="2" t="s">
        <v>9</v>
      </c>
      <c r="B38" s="2" t="s">
        <v>11</v>
      </c>
      <c r="C38" s="2">
        <v>35</v>
      </c>
      <c r="D38" s="2"/>
      <c r="E38" s="3"/>
      <c r="F38" s="2" t="s">
        <v>9</v>
      </c>
      <c r="G38" s="2" t="s">
        <v>10</v>
      </c>
      <c r="H38" s="2">
        <v>4</v>
      </c>
      <c r="K38" s="2" t="s">
        <v>9</v>
      </c>
      <c r="L38" s="2" t="s">
        <v>11</v>
      </c>
      <c r="M38" s="2">
        <v>0.15</v>
      </c>
      <c r="O38" t="s">
        <v>28</v>
      </c>
      <c r="P38">
        <v>48</v>
      </c>
      <c r="Q38">
        <f t="shared" ref="Q38:Q39" si="4">(P38/142)*100</f>
        <v>33.802816901408448</v>
      </c>
    </row>
    <row r="39" spans="1:17" x14ac:dyDescent="0.25">
      <c r="A39" s="2" t="s">
        <v>9</v>
      </c>
      <c r="B39" s="2" t="s">
        <v>11</v>
      </c>
      <c r="C39" s="2">
        <v>3</v>
      </c>
      <c r="D39" s="2"/>
      <c r="E39" s="3"/>
      <c r="F39" s="2" t="s">
        <v>9</v>
      </c>
      <c r="G39" s="2" t="s">
        <v>10</v>
      </c>
      <c r="H39" s="2">
        <v>1</v>
      </c>
      <c r="K39" s="2" t="s">
        <v>9</v>
      </c>
      <c r="L39" s="2" t="s">
        <v>11</v>
      </c>
      <c r="M39" s="2">
        <v>0.1</v>
      </c>
      <c r="O39" t="s">
        <v>29</v>
      </c>
      <c r="P39">
        <v>50</v>
      </c>
      <c r="Q39">
        <f t="shared" si="4"/>
        <v>35.2112676056338</v>
      </c>
    </row>
    <row r="40" spans="1:17" x14ac:dyDescent="0.25">
      <c r="A40" s="2" t="s">
        <v>9</v>
      </c>
      <c r="B40" s="2" t="s">
        <v>11</v>
      </c>
      <c r="C40" s="2">
        <v>35</v>
      </c>
      <c r="D40" s="2"/>
      <c r="E40" s="3"/>
      <c r="F40" s="2" t="s">
        <v>9</v>
      </c>
      <c r="G40" s="2" t="s">
        <v>10</v>
      </c>
      <c r="H40" s="2">
        <v>3</v>
      </c>
      <c r="K40" s="2" t="s">
        <v>9</v>
      </c>
      <c r="L40" s="2" t="s">
        <v>11</v>
      </c>
      <c r="M40" s="2">
        <v>0.1</v>
      </c>
    </row>
    <row r="41" spans="1:17" x14ac:dyDescent="0.25">
      <c r="A41" s="2" t="s">
        <v>9</v>
      </c>
      <c r="B41" s="2" t="s">
        <v>11</v>
      </c>
      <c r="C41" s="2">
        <v>15</v>
      </c>
      <c r="D41" s="2"/>
      <c r="E41" s="3"/>
      <c r="F41" s="2" t="s">
        <v>9</v>
      </c>
      <c r="G41" s="2" t="s">
        <v>10</v>
      </c>
      <c r="H41" s="2">
        <v>2</v>
      </c>
      <c r="K41" s="2" t="s">
        <v>9</v>
      </c>
      <c r="L41" s="2" t="s">
        <v>11</v>
      </c>
      <c r="M41" s="2">
        <v>0.1</v>
      </c>
      <c r="O41" t="s">
        <v>23</v>
      </c>
      <c r="P41" t="s">
        <v>30</v>
      </c>
      <c r="Q41" t="s">
        <v>8</v>
      </c>
    </row>
    <row r="42" spans="1:17" x14ac:dyDescent="0.25">
      <c r="A42" s="2" t="s">
        <v>9</v>
      </c>
      <c r="B42" s="2" t="s">
        <v>11</v>
      </c>
      <c r="C42" s="2">
        <v>5</v>
      </c>
      <c r="D42" s="2"/>
      <c r="E42" s="3"/>
      <c r="F42" s="2" t="s">
        <v>9</v>
      </c>
      <c r="G42" s="2" t="s">
        <v>10</v>
      </c>
      <c r="H42" s="2">
        <v>1.5</v>
      </c>
      <c r="K42" s="2" t="s">
        <v>9</v>
      </c>
      <c r="L42" s="2" t="s">
        <v>11</v>
      </c>
      <c r="M42" s="2">
        <v>0.05</v>
      </c>
      <c r="O42" t="s">
        <v>27</v>
      </c>
      <c r="P42">
        <v>0</v>
      </c>
      <c r="Q42">
        <v>0</v>
      </c>
    </row>
    <row r="43" spans="1:17" x14ac:dyDescent="0.25">
      <c r="A43" s="2" t="s">
        <v>9</v>
      </c>
      <c r="B43" s="2" t="s">
        <v>11</v>
      </c>
      <c r="C43" s="2">
        <v>5</v>
      </c>
      <c r="D43" s="2"/>
      <c r="E43" s="3"/>
      <c r="F43" s="2" t="s">
        <v>9</v>
      </c>
      <c r="G43" s="2" t="s">
        <v>10</v>
      </c>
      <c r="H43" s="2">
        <v>3</v>
      </c>
      <c r="K43" s="2" t="s">
        <v>9</v>
      </c>
      <c r="L43" s="2" t="s">
        <v>11</v>
      </c>
      <c r="M43" s="2">
        <v>0.5</v>
      </c>
      <c r="O43" t="s">
        <v>28</v>
      </c>
      <c r="P43">
        <v>3</v>
      </c>
      <c r="Q43">
        <f>(P43/37)*100</f>
        <v>8.1081081081081088</v>
      </c>
    </row>
    <row r="44" spans="1:17" x14ac:dyDescent="0.25">
      <c r="A44" s="2" t="s">
        <v>9</v>
      </c>
      <c r="B44" s="2" t="s">
        <v>11</v>
      </c>
      <c r="C44" s="2">
        <v>5</v>
      </c>
      <c r="D44" s="2"/>
      <c r="E44" s="3"/>
      <c r="F44" s="2" t="s">
        <v>9</v>
      </c>
      <c r="G44" s="2" t="s">
        <v>10</v>
      </c>
      <c r="H44" s="2">
        <v>1</v>
      </c>
      <c r="K44" s="2" t="s">
        <v>9</v>
      </c>
      <c r="L44" s="2" t="s">
        <v>11</v>
      </c>
      <c r="M44" s="2">
        <v>0.6</v>
      </c>
      <c r="O44" t="s">
        <v>29</v>
      </c>
      <c r="P44">
        <v>34</v>
      </c>
      <c r="Q44">
        <f>(P44/37)*100</f>
        <v>91.891891891891902</v>
      </c>
    </row>
    <row r="45" spans="1:17" x14ac:dyDescent="0.25">
      <c r="A45" s="2" t="s">
        <v>9</v>
      </c>
      <c r="B45" s="2" t="s">
        <v>11</v>
      </c>
      <c r="C45" s="2">
        <v>5</v>
      </c>
      <c r="D45" s="2"/>
      <c r="E45" s="3"/>
      <c r="F45" s="2" t="s">
        <v>9</v>
      </c>
      <c r="G45" s="2" t="s">
        <v>10</v>
      </c>
      <c r="H45" s="2">
        <v>2</v>
      </c>
      <c r="K45" s="2" t="s">
        <v>9</v>
      </c>
      <c r="L45" s="2" t="s">
        <v>11</v>
      </c>
      <c r="M45" s="2">
        <v>0.5</v>
      </c>
    </row>
    <row r="46" spans="1:17" x14ac:dyDescent="0.25">
      <c r="A46" s="2" t="s">
        <v>9</v>
      </c>
      <c r="B46" s="2" t="s">
        <v>31</v>
      </c>
      <c r="C46" s="2">
        <v>0.5</v>
      </c>
      <c r="D46" s="2"/>
      <c r="E46" s="3"/>
      <c r="F46" s="2" t="s">
        <v>9</v>
      </c>
      <c r="G46" s="2" t="s">
        <v>10</v>
      </c>
      <c r="H46" s="2">
        <v>3</v>
      </c>
      <c r="K46" s="2" t="s">
        <v>9</v>
      </c>
      <c r="L46" s="2" t="s">
        <v>11</v>
      </c>
      <c r="M46" s="2">
        <v>2.1</v>
      </c>
    </row>
    <row r="47" spans="1:17" x14ac:dyDescent="0.25">
      <c r="A47" s="2" t="s">
        <v>9</v>
      </c>
      <c r="B47" s="2" t="s">
        <v>31</v>
      </c>
      <c r="C47" s="2">
        <v>0.25</v>
      </c>
      <c r="D47" s="2"/>
      <c r="E47" s="3"/>
      <c r="F47" s="2" t="s">
        <v>9</v>
      </c>
      <c r="G47" s="2" t="s">
        <v>10</v>
      </c>
      <c r="H47" s="2">
        <v>1</v>
      </c>
      <c r="K47" s="2" t="s">
        <v>9</v>
      </c>
      <c r="L47" s="2" t="s">
        <v>11</v>
      </c>
      <c r="M47" s="2">
        <v>0.5</v>
      </c>
    </row>
    <row r="48" spans="1:17" x14ac:dyDescent="0.25">
      <c r="A48" s="2" t="s">
        <v>9</v>
      </c>
      <c r="B48" s="2" t="s">
        <v>31</v>
      </c>
      <c r="C48" s="2">
        <v>1.25</v>
      </c>
      <c r="D48" s="2"/>
      <c r="E48" s="3"/>
      <c r="F48" s="2" t="s">
        <v>9</v>
      </c>
      <c r="G48" s="2" t="s">
        <v>10</v>
      </c>
      <c r="H48" s="2">
        <v>3</v>
      </c>
      <c r="K48" s="2" t="s">
        <v>9</v>
      </c>
      <c r="L48" s="2" t="s">
        <v>11</v>
      </c>
      <c r="M48" s="2">
        <v>0.15</v>
      </c>
    </row>
    <row r="49" spans="1:13" x14ac:dyDescent="0.25">
      <c r="A49" s="2" t="s">
        <v>9</v>
      </c>
      <c r="B49" s="2" t="s">
        <v>31</v>
      </c>
      <c r="C49" s="2">
        <v>0.4</v>
      </c>
      <c r="D49" s="2"/>
      <c r="E49" s="3"/>
      <c r="F49" s="2" t="s">
        <v>9</v>
      </c>
      <c r="G49" s="2" t="s">
        <v>10</v>
      </c>
      <c r="H49" s="2">
        <v>5</v>
      </c>
      <c r="K49" s="2" t="s">
        <v>9</v>
      </c>
      <c r="L49" s="2" t="s">
        <v>11</v>
      </c>
      <c r="M49" s="2">
        <v>0.15</v>
      </c>
    </row>
    <row r="50" spans="1:13" x14ac:dyDescent="0.25">
      <c r="A50" s="2" t="s">
        <v>9</v>
      </c>
      <c r="B50" s="2" t="s">
        <v>31</v>
      </c>
      <c r="C50" s="2">
        <v>0.4</v>
      </c>
      <c r="D50" s="2"/>
      <c r="E50" s="3"/>
      <c r="F50" s="2" t="s">
        <v>9</v>
      </c>
      <c r="G50" s="2" t="s">
        <v>10</v>
      </c>
      <c r="H50" s="2">
        <v>1</v>
      </c>
      <c r="K50" s="2" t="s">
        <v>9</v>
      </c>
      <c r="L50" s="2" t="s">
        <v>11</v>
      </c>
      <c r="M50" s="2">
        <v>0.2</v>
      </c>
    </row>
    <row r="51" spans="1:13" x14ac:dyDescent="0.25">
      <c r="A51" s="2" t="s">
        <v>9</v>
      </c>
      <c r="B51" s="2" t="s">
        <v>31</v>
      </c>
      <c r="C51" s="2">
        <v>1</v>
      </c>
      <c r="D51" s="2"/>
      <c r="E51" s="3"/>
      <c r="F51" s="2" t="s">
        <v>9</v>
      </c>
      <c r="G51" s="2" t="s">
        <v>10</v>
      </c>
      <c r="H51" s="2">
        <v>0.5</v>
      </c>
      <c r="K51" s="2" t="s">
        <v>9</v>
      </c>
      <c r="L51" s="2" t="s">
        <v>11</v>
      </c>
      <c r="M51" s="2">
        <v>3</v>
      </c>
    </row>
    <row r="52" spans="1:13" x14ac:dyDescent="0.25">
      <c r="A52" s="2" t="s">
        <v>9</v>
      </c>
      <c r="B52" s="2" t="s">
        <v>31</v>
      </c>
      <c r="C52" s="2">
        <v>0.5</v>
      </c>
      <c r="D52" s="2"/>
      <c r="E52" s="3"/>
      <c r="F52" s="2" t="s">
        <v>9</v>
      </c>
      <c r="G52" s="2" t="s">
        <v>10</v>
      </c>
      <c r="H52" s="2">
        <v>0.5</v>
      </c>
      <c r="K52" s="2" t="s">
        <v>9</v>
      </c>
      <c r="L52" s="2" t="s">
        <v>11</v>
      </c>
      <c r="M52" s="2">
        <v>4</v>
      </c>
    </row>
    <row r="53" spans="1:13" x14ac:dyDescent="0.25">
      <c r="A53" s="2" t="s">
        <v>9</v>
      </c>
      <c r="B53" s="2" t="s">
        <v>31</v>
      </c>
      <c r="C53" s="2">
        <v>6</v>
      </c>
      <c r="D53" s="2"/>
      <c r="E53" s="3"/>
      <c r="F53" s="2" t="s">
        <v>9</v>
      </c>
      <c r="G53" s="2" t="s">
        <v>10</v>
      </c>
      <c r="H53" s="2">
        <v>44</v>
      </c>
      <c r="K53" s="2" t="s">
        <v>9</v>
      </c>
      <c r="L53" s="2" t="s">
        <v>11</v>
      </c>
      <c r="M53" s="2">
        <v>4</v>
      </c>
    </row>
    <row r="54" spans="1:13" x14ac:dyDescent="0.25">
      <c r="A54" s="2" t="s">
        <v>9</v>
      </c>
      <c r="B54" s="2" t="s">
        <v>31</v>
      </c>
      <c r="C54" s="2">
        <v>2</v>
      </c>
      <c r="D54" s="2"/>
      <c r="E54" s="3"/>
      <c r="F54" s="2" t="s">
        <v>9</v>
      </c>
      <c r="G54" s="2" t="s">
        <v>22</v>
      </c>
      <c r="H54" s="2">
        <v>3</v>
      </c>
      <c r="K54" s="2" t="s">
        <v>9</v>
      </c>
      <c r="L54" s="2" t="s">
        <v>11</v>
      </c>
      <c r="M54" s="2">
        <v>0.3</v>
      </c>
    </row>
    <row r="55" spans="1:13" x14ac:dyDescent="0.25">
      <c r="A55" s="2" t="s">
        <v>9</v>
      </c>
      <c r="B55" s="2" t="s">
        <v>31</v>
      </c>
      <c r="C55" s="2">
        <v>5</v>
      </c>
      <c r="D55" s="2"/>
      <c r="E55" s="3"/>
      <c r="F55" s="2" t="s">
        <v>9</v>
      </c>
      <c r="G55" s="2" t="s">
        <v>22</v>
      </c>
      <c r="H55" s="2">
        <v>3</v>
      </c>
      <c r="K55" s="2" t="s">
        <v>9</v>
      </c>
      <c r="L55" s="2" t="s">
        <v>11</v>
      </c>
      <c r="M55" s="2">
        <v>0.9</v>
      </c>
    </row>
    <row r="56" spans="1:13" x14ac:dyDescent="0.25">
      <c r="A56" s="2" t="s">
        <v>9</v>
      </c>
      <c r="B56" s="2" t="s">
        <v>31</v>
      </c>
      <c r="C56" s="2">
        <v>0.5</v>
      </c>
      <c r="D56" s="2"/>
      <c r="E56" s="3"/>
      <c r="F56" s="2" t="s">
        <v>9</v>
      </c>
      <c r="G56" s="2" t="s">
        <v>32</v>
      </c>
      <c r="H56" s="2">
        <v>1.5</v>
      </c>
      <c r="K56" s="2" t="s">
        <v>9</v>
      </c>
      <c r="L56" s="2" t="s">
        <v>11</v>
      </c>
      <c r="M56" s="2">
        <v>0.2</v>
      </c>
    </row>
    <row r="57" spans="1:13" x14ac:dyDescent="0.25">
      <c r="A57" s="2" t="s">
        <v>9</v>
      </c>
      <c r="B57" s="2" t="s">
        <v>31</v>
      </c>
      <c r="C57" s="2">
        <v>2</v>
      </c>
      <c r="D57" s="2"/>
      <c r="E57" s="3"/>
      <c r="F57" s="2" t="s">
        <v>9</v>
      </c>
      <c r="G57" s="2" t="s">
        <v>33</v>
      </c>
      <c r="H57" s="2">
        <v>0.6</v>
      </c>
      <c r="K57" s="2" t="s">
        <v>9</v>
      </c>
      <c r="L57" s="2" t="s">
        <v>11</v>
      </c>
      <c r="M57" s="2">
        <v>0.7</v>
      </c>
    </row>
    <row r="58" spans="1:13" x14ac:dyDescent="0.25">
      <c r="A58" s="2" t="s">
        <v>9</v>
      </c>
      <c r="B58" s="2" t="s">
        <v>31</v>
      </c>
      <c r="C58" s="2">
        <v>0.5</v>
      </c>
      <c r="D58" s="2"/>
      <c r="E58" s="3"/>
      <c r="F58" s="2" t="s">
        <v>9</v>
      </c>
      <c r="G58" s="2" t="s">
        <v>11</v>
      </c>
      <c r="H58" s="2">
        <v>1</v>
      </c>
      <c r="K58" s="2" t="s">
        <v>9</v>
      </c>
      <c r="L58" s="2" t="s">
        <v>11</v>
      </c>
      <c r="M58" s="2">
        <v>2.5</v>
      </c>
    </row>
    <row r="59" spans="1:13" x14ac:dyDescent="0.25">
      <c r="A59" s="2" t="s">
        <v>9</v>
      </c>
      <c r="B59" s="2" t="s">
        <v>31</v>
      </c>
      <c r="C59" s="2">
        <v>4</v>
      </c>
      <c r="D59" s="2"/>
      <c r="E59" s="3"/>
      <c r="F59" s="2" t="s">
        <v>9</v>
      </c>
      <c r="G59" s="2" t="s">
        <v>11</v>
      </c>
      <c r="H59" s="2">
        <v>0.5</v>
      </c>
      <c r="K59" s="2" t="s">
        <v>9</v>
      </c>
      <c r="L59" s="2" t="s">
        <v>11</v>
      </c>
      <c r="M59" s="2">
        <v>0.2</v>
      </c>
    </row>
    <row r="60" spans="1:13" x14ac:dyDescent="0.25">
      <c r="A60" s="2" t="s">
        <v>9</v>
      </c>
      <c r="B60" s="2" t="s">
        <v>31</v>
      </c>
      <c r="C60" s="2">
        <v>3.5</v>
      </c>
      <c r="D60" s="2"/>
      <c r="E60" s="3"/>
      <c r="F60" s="2" t="s">
        <v>9</v>
      </c>
      <c r="G60" s="2" t="s">
        <v>11</v>
      </c>
      <c r="H60" s="2">
        <v>0.5</v>
      </c>
      <c r="K60" s="2" t="s">
        <v>9</v>
      </c>
      <c r="L60" s="2" t="s">
        <v>34</v>
      </c>
      <c r="M60" s="2">
        <v>1.2</v>
      </c>
    </row>
    <row r="61" spans="1:13" x14ac:dyDescent="0.25">
      <c r="A61" s="2" t="s">
        <v>9</v>
      </c>
      <c r="B61" s="2" t="s">
        <v>31</v>
      </c>
      <c r="C61" s="2">
        <v>5</v>
      </c>
      <c r="D61" s="2"/>
      <c r="E61" s="3"/>
      <c r="F61" s="2" t="s">
        <v>9</v>
      </c>
      <c r="G61" s="2" t="s">
        <v>11</v>
      </c>
      <c r="H61" s="2">
        <v>0.5</v>
      </c>
      <c r="K61" s="2" t="s">
        <v>9</v>
      </c>
      <c r="L61" s="2" t="s">
        <v>34</v>
      </c>
      <c r="M61" s="2">
        <v>3.8</v>
      </c>
    </row>
    <row r="62" spans="1:13" x14ac:dyDescent="0.25">
      <c r="A62" s="2" t="s">
        <v>9</v>
      </c>
      <c r="B62" s="2" t="s">
        <v>31</v>
      </c>
      <c r="C62" s="2">
        <v>5</v>
      </c>
      <c r="D62" s="2"/>
      <c r="E62" s="3"/>
      <c r="F62" s="2" t="s">
        <v>9</v>
      </c>
      <c r="G62" s="2" t="s">
        <v>11</v>
      </c>
      <c r="H62" s="2">
        <v>0.5</v>
      </c>
      <c r="K62" s="2" t="s">
        <v>9</v>
      </c>
      <c r="L62" s="2" t="s">
        <v>34</v>
      </c>
      <c r="M62" s="2">
        <v>6</v>
      </c>
    </row>
    <row r="63" spans="1:13" x14ac:dyDescent="0.25">
      <c r="A63" s="2" t="s">
        <v>9</v>
      </c>
      <c r="B63" s="2" t="s">
        <v>31</v>
      </c>
      <c r="C63" s="2">
        <v>5</v>
      </c>
      <c r="D63" s="2"/>
      <c r="E63" s="3"/>
      <c r="F63" s="2" t="s">
        <v>9</v>
      </c>
      <c r="G63" s="2" t="s">
        <v>11</v>
      </c>
      <c r="H63" s="2">
        <v>0.75</v>
      </c>
      <c r="K63" s="2" t="s">
        <v>9</v>
      </c>
      <c r="L63" s="2" t="s">
        <v>34</v>
      </c>
      <c r="M63" s="2">
        <v>0.8</v>
      </c>
    </row>
    <row r="64" spans="1:13" x14ac:dyDescent="0.25">
      <c r="A64" s="2" t="s">
        <v>9</v>
      </c>
      <c r="B64" s="2" t="s">
        <v>31</v>
      </c>
      <c r="C64" s="2">
        <v>7.5</v>
      </c>
      <c r="D64" s="2"/>
      <c r="E64" s="3"/>
      <c r="F64" s="2" t="s">
        <v>9</v>
      </c>
      <c r="G64" s="2" t="s">
        <v>11</v>
      </c>
      <c r="H64" s="2">
        <v>0.75</v>
      </c>
      <c r="K64" s="2" t="s">
        <v>9</v>
      </c>
      <c r="L64" s="2" t="s">
        <v>34</v>
      </c>
      <c r="M64" s="2">
        <v>2</v>
      </c>
    </row>
    <row r="65" spans="1:13" x14ac:dyDescent="0.25">
      <c r="A65" s="2" t="s">
        <v>9</v>
      </c>
      <c r="B65" s="2" t="s">
        <v>31</v>
      </c>
      <c r="C65" s="2">
        <v>3</v>
      </c>
      <c r="D65" s="2"/>
      <c r="E65" s="3"/>
      <c r="F65" s="2" t="s">
        <v>9</v>
      </c>
      <c r="G65" s="2" t="s">
        <v>11</v>
      </c>
      <c r="H65" s="2">
        <v>0.75</v>
      </c>
      <c r="K65" s="2" t="s">
        <v>9</v>
      </c>
      <c r="L65" s="2" t="s">
        <v>34</v>
      </c>
      <c r="M65" s="2">
        <v>2.6</v>
      </c>
    </row>
    <row r="66" spans="1:13" x14ac:dyDescent="0.25">
      <c r="A66" s="2" t="s">
        <v>9</v>
      </c>
      <c r="B66" s="2" t="s">
        <v>31</v>
      </c>
      <c r="C66" s="2">
        <v>3</v>
      </c>
      <c r="D66" s="2"/>
      <c r="E66" s="3"/>
      <c r="F66" s="2" t="s">
        <v>9</v>
      </c>
      <c r="G66" s="2" t="s">
        <v>11</v>
      </c>
      <c r="H66" s="2">
        <v>1.5</v>
      </c>
      <c r="K66" s="2" t="s">
        <v>9</v>
      </c>
      <c r="L66" s="2" t="s">
        <v>34</v>
      </c>
      <c r="M66" s="2">
        <v>2</v>
      </c>
    </row>
    <row r="67" spans="1:13" x14ac:dyDescent="0.25">
      <c r="A67" s="2" t="s">
        <v>9</v>
      </c>
      <c r="B67" s="2" t="s">
        <v>31</v>
      </c>
      <c r="C67" s="2">
        <v>0.2</v>
      </c>
      <c r="D67" s="2"/>
      <c r="E67" s="3"/>
      <c r="F67" s="2" t="s">
        <v>9</v>
      </c>
      <c r="G67" s="2" t="s">
        <v>11</v>
      </c>
      <c r="H67" s="2">
        <v>0.5</v>
      </c>
      <c r="K67" s="2" t="s">
        <v>9</v>
      </c>
      <c r="L67" s="2" t="s">
        <v>34</v>
      </c>
      <c r="M67" s="2">
        <v>2.2000000000000002</v>
      </c>
    </row>
    <row r="68" spans="1:13" x14ac:dyDescent="0.25">
      <c r="A68" s="2" t="s">
        <v>9</v>
      </c>
      <c r="B68" s="2" t="s">
        <v>31</v>
      </c>
      <c r="C68" s="2">
        <v>0.5</v>
      </c>
      <c r="D68" s="2"/>
      <c r="E68" s="3"/>
      <c r="F68" s="2" t="s">
        <v>9</v>
      </c>
      <c r="G68" s="2" t="s">
        <v>11</v>
      </c>
      <c r="H68" s="2">
        <v>0.5</v>
      </c>
      <c r="K68" s="2" t="s">
        <v>9</v>
      </c>
      <c r="L68" s="2" t="s">
        <v>34</v>
      </c>
      <c r="M68" s="2">
        <v>2.7</v>
      </c>
    </row>
    <row r="69" spans="1:13" x14ac:dyDescent="0.25">
      <c r="A69" s="2" t="s">
        <v>9</v>
      </c>
      <c r="B69" s="2" t="s">
        <v>31</v>
      </c>
      <c r="C69" s="2">
        <v>1.25</v>
      </c>
      <c r="D69" s="2"/>
      <c r="E69" s="3"/>
      <c r="F69" s="2" t="s">
        <v>9</v>
      </c>
      <c r="G69" s="2" t="s">
        <v>11</v>
      </c>
      <c r="H69" s="2">
        <v>1.75</v>
      </c>
      <c r="K69" s="2" t="s">
        <v>9</v>
      </c>
      <c r="L69" s="2" t="s">
        <v>21</v>
      </c>
      <c r="M69" s="2">
        <v>105</v>
      </c>
    </row>
    <row r="70" spans="1:13" x14ac:dyDescent="0.25">
      <c r="A70" s="2" t="s">
        <v>9</v>
      </c>
      <c r="B70" s="2" t="s">
        <v>31</v>
      </c>
      <c r="C70" s="2">
        <v>1.25</v>
      </c>
      <c r="D70" s="2"/>
      <c r="E70" s="3"/>
      <c r="F70" s="2" t="s">
        <v>9</v>
      </c>
      <c r="G70" s="2" t="s">
        <v>11</v>
      </c>
      <c r="H70" s="2">
        <v>2</v>
      </c>
      <c r="K70" s="2" t="s">
        <v>9</v>
      </c>
      <c r="L70" s="2" t="s">
        <v>21</v>
      </c>
      <c r="M70" s="2">
        <v>42</v>
      </c>
    </row>
    <row r="71" spans="1:13" x14ac:dyDescent="0.25">
      <c r="A71" s="2" t="s">
        <v>9</v>
      </c>
      <c r="B71" s="2" t="s">
        <v>31</v>
      </c>
      <c r="C71" s="2">
        <v>0.25</v>
      </c>
      <c r="D71" s="2"/>
      <c r="E71" s="3"/>
      <c r="F71" s="2" t="s">
        <v>9</v>
      </c>
      <c r="G71" s="2" t="s">
        <v>11</v>
      </c>
      <c r="H71" s="2">
        <v>0.75</v>
      </c>
      <c r="K71" s="2" t="s">
        <v>9</v>
      </c>
      <c r="L71" s="2" t="s">
        <v>21</v>
      </c>
      <c r="M71" s="2">
        <v>7</v>
      </c>
    </row>
    <row r="72" spans="1:13" x14ac:dyDescent="0.25">
      <c r="A72" s="2" t="s">
        <v>9</v>
      </c>
      <c r="B72" s="2" t="s">
        <v>31</v>
      </c>
      <c r="C72" s="2">
        <v>0.25</v>
      </c>
      <c r="D72" s="2"/>
      <c r="E72" s="3"/>
      <c r="F72" s="2" t="s">
        <v>9</v>
      </c>
      <c r="G72" s="2" t="s">
        <v>11</v>
      </c>
      <c r="H72" s="2">
        <v>0.75</v>
      </c>
      <c r="K72" s="2" t="s">
        <v>9</v>
      </c>
      <c r="L72" s="2" t="s">
        <v>21</v>
      </c>
      <c r="M72" s="2">
        <v>92</v>
      </c>
    </row>
    <row r="73" spans="1:13" x14ac:dyDescent="0.25">
      <c r="A73" s="2" t="s">
        <v>9</v>
      </c>
      <c r="B73" s="2" t="s">
        <v>31</v>
      </c>
      <c r="C73" s="2">
        <v>1.5</v>
      </c>
      <c r="D73" s="2"/>
      <c r="E73" s="3"/>
      <c r="F73" s="2" t="s">
        <v>9</v>
      </c>
      <c r="G73" s="2" t="s">
        <v>11</v>
      </c>
      <c r="H73" s="2">
        <v>2.5</v>
      </c>
      <c r="K73" s="2" t="s">
        <v>9</v>
      </c>
      <c r="L73" s="2" t="s">
        <v>21</v>
      </c>
      <c r="M73" s="2">
        <v>100</v>
      </c>
    </row>
    <row r="74" spans="1:13" x14ac:dyDescent="0.25">
      <c r="A74" s="2" t="s">
        <v>9</v>
      </c>
      <c r="B74" s="2" t="s">
        <v>31</v>
      </c>
      <c r="C74" s="2">
        <v>1.5</v>
      </c>
      <c r="D74" s="2"/>
      <c r="E74" s="3"/>
      <c r="F74" s="2" t="s">
        <v>9</v>
      </c>
      <c r="G74" s="2" t="s">
        <v>11</v>
      </c>
      <c r="H74" s="2">
        <v>6</v>
      </c>
      <c r="K74" s="2" t="s">
        <v>9</v>
      </c>
      <c r="L74" s="2" t="s">
        <v>21</v>
      </c>
      <c r="M74" s="2">
        <v>47.5</v>
      </c>
    </row>
    <row r="75" spans="1:13" x14ac:dyDescent="0.25">
      <c r="A75" s="2" t="s">
        <v>9</v>
      </c>
      <c r="B75" s="2" t="s">
        <v>31</v>
      </c>
      <c r="C75" s="2">
        <v>0.25</v>
      </c>
      <c r="D75" s="2"/>
      <c r="E75" s="3"/>
      <c r="F75" s="2" t="s">
        <v>9</v>
      </c>
      <c r="G75" s="2" t="s">
        <v>11</v>
      </c>
      <c r="H75" s="2">
        <v>0.25</v>
      </c>
      <c r="K75" s="2" t="s">
        <v>9</v>
      </c>
      <c r="L75" s="2" t="s">
        <v>21</v>
      </c>
      <c r="M75" s="2">
        <v>60</v>
      </c>
    </row>
    <row r="76" spans="1:13" x14ac:dyDescent="0.25">
      <c r="A76" s="2" t="s">
        <v>9</v>
      </c>
      <c r="B76" s="2" t="s">
        <v>31</v>
      </c>
      <c r="C76" s="2">
        <v>0.25</v>
      </c>
      <c r="D76" s="2"/>
      <c r="E76" s="3"/>
      <c r="F76" s="2" t="s">
        <v>9</v>
      </c>
      <c r="G76" s="2" t="s">
        <v>11</v>
      </c>
      <c r="H76" s="2">
        <v>0.25</v>
      </c>
      <c r="K76" s="2" t="s">
        <v>9</v>
      </c>
      <c r="L76" s="2" t="s">
        <v>21</v>
      </c>
      <c r="M76" s="2">
        <v>2.5</v>
      </c>
    </row>
    <row r="77" spans="1:13" x14ac:dyDescent="0.25">
      <c r="A77" s="2" t="s">
        <v>9</v>
      </c>
      <c r="B77" s="2" t="s">
        <v>31</v>
      </c>
      <c r="C77" s="2">
        <v>0.25</v>
      </c>
      <c r="D77" s="2"/>
      <c r="E77" s="3"/>
      <c r="F77" s="2" t="s">
        <v>9</v>
      </c>
      <c r="G77" s="2" t="s">
        <v>11</v>
      </c>
      <c r="H77" s="2">
        <v>0.1</v>
      </c>
      <c r="K77" s="2" t="s">
        <v>9</v>
      </c>
      <c r="L77" s="2" t="s">
        <v>35</v>
      </c>
      <c r="M77" s="2">
        <v>1</v>
      </c>
    </row>
    <row r="78" spans="1:13" x14ac:dyDescent="0.25">
      <c r="A78" s="2" t="s">
        <v>9</v>
      </c>
      <c r="B78" s="2" t="s">
        <v>31</v>
      </c>
      <c r="C78" s="2">
        <v>0.25</v>
      </c>
      <c r="D78" s="2"/>
      <c r="E78" s="3"/>
      <c r="F78" s="2" t="s">
        <v>9</v>
      </c>
      <c r="G78" s="2" t="s">
        <v>11</v>
      </c>
      <c r="H78" s="2">
        <v>0.1</v>
      </c>
      <c r="K78" s="2" t="s">
        <v>9</v>
      </c>
      <c r="L78" s="2" t="s">
        <v>35</v>
      </c>
      <c r="M78" s="2">
        <v>0.1</v>
      </c>
    </row>
    <row r="79" spans="1:13" x14ac:dyDescent="0.25">
      <c r="A79" s="2" t="s">
        <v>9</v>
      </c>
      <c r="B79" s="2" t="s">
        <v>31</v>
      </c>
      <c r="C79" s="2">
        <v>0.5</v>
      </c>
      <c r="D79" s="2"/>
      <c r="E79" s="3"/>
      <c r="F79" s="2" t="s">
        <v>9</v>
      </c>
      <c r="G79" s="2" t="s">
        <v>11</v>
      </c>
      <c r="H79" s="2">
        <v>1.9</v>
      </c>
      <c r="K79" s="2" t="s">
        <v>9</v>
      </c>
      <c r="L79" s="2" t="s">
        <v>35</v>
      </c>
      <c r="M79" s="2">
        <v>0.6</v>
      </c>
    </row>
    <row r="80" spans="1:13" x14ac:dyDescent="0.25">
      <c r="A80" s="2" t="s">
        <v>9</v>
      </c>
      <c r="B80" s="2" t="s">
        <v>31</v>
      </c>
      <c r="C80" s="2">
        <v>0.1</v>
      </c>
      <c r="D80" s="2"/>
      <c r="E80" s="3"/>
      <c r="F80" s="2" t="s">
        <v>9</v>
      </c>
      <c r="G80" s="2" t="s">
        <v>11</v>
      </c>
      <c r="H80" s="2">
        <v>3</v>
      </c>
      <c r="K80" s="2" t="s">
        <v>9</v>
      </c>
      <c r="L80" s="2" t="s">
        <v>35</v>
      </c>
      <c r="M80" s="2">
        <v>0.1</v>
      </c>
    </row>
    <row r="81" spans="1:13" x14ac:dyDescent="0.25">
      <c r="A81" s="2" t="s">
        <v>9</v>
      </c>
      <c r="B81" s="2" t="s">
        <v>31</v>
      </c>
      <c r="C81" s="2">
        <v>0.3</v>
      </c>
      <c r="D81" s="2"/>
      <c r="E81" s="3"/>
      <c r="F81" s="2" t="s">
        <v>9</v>
      </c>
      <c r="G81" s="2" t="s">
        <v>11</v>
      </c>
      <c r="H81" s="2">
        <v>1</v>
      </c>
      <c r="K81" s="2" t="s">
        <v>9</v>
      </c>
      <c r="L81" s="2" t="s">
        <v>35</v>
      </c>
      <c r="M81" s="2">
        <v>0.15</v>
      </c>
    </row>
    <row r="82" spans="1:13" x14ac:dyDescent="0.25">
      <c r="A82" s="2" t="s">
        <v>9</v>
      </c>
      <c r="B82" s="2" t="s">
        <v>31</v>
      </c>
      <c r="C82" s="2">
        <v>0.25</v>
      </c>
      <c r="D82" s="2"/>
      <c r="E82" s="3"/>
      <c r="F82" s="2" t="s">
        <v>9</v>
      </c>
      <c r="G82" s="2" t="s">
        <v>11</v>
      </c>
      <c r="H82" s="2">
        <v>2</v>
      </c>
      <c r="K82" s="2" t="s">
        <v>9</v>
      </c>
      <c r="L82" s="2" t="s">
        <v>35</v>
      </c>
      <c r="M82" s="2">
        <v>0.1</v>
      </c>
    </row>
    <row r="83" spans="1:13" x14ac:dyDescent="0.25">
      <c r="A83" s="2" t="s">
        <v>9</v>
      </c>
      <c r="B83" s="2" t="s">
        <v>31</v>
      </c>
      <c r="C83" s="2">
        <v>0.25</v>
      </c>
      <c r="D83" s="2"/>
      <c r="E83" s="3"/>
      <c r="F83" s="2" t="s">
        <v>9</v>
      </c>
      <c r="G83" s="2" t="s">
        <v>11</v>
      </c>
      <c r="H83" s="2">
        <v>2</v>
      </c>
      <c r="K83" s="2" t="s">
        <v>9</v>
      </c>
      <c r="L83" s="2" t="s">
        <v>35</v>
      </c>
      <c r="M83" s="2">
        <v>0.1</v>
      </c>
    </row>
    <row r="84" spans="1:13" x14ac:dyDescent="0.25">
      <c r="A84" s="2" t="s">
        <v>9</v>
      </c>
      <c r="B84" s="2" t="s">
        <v>36</v>
      </c>
      <c r="C84" s="2">
        <v>6</v>
      </c>
      <c r="D84" s="2"/>
      <c r="E84" s="3"/>
      <c r="F84" s="2" t="s">
        <v>9</v>
      </c>
      <c r="G84" s="2" t="s">
        <v>11</v>
      </c>
      <c r="H84" s="2">
        <v>4</v>
      </c>
      <c r="K84" s="2" t="s">
        <v>9</v>
      </c>
      <c r="L84" s="2" t="s">
        <v>37</v>
      </c>
      <c r="M84" s="2">
        <v>0.75</v>
      </c>
    </row>
    <row r="85" spans="1:13" x14ac:dyDescent="0.25">
      <c r="A85" s="2" t="s">
        <v>9</v>
      </c>
      <c r="B85" s="2" t="s">
        <v>36</v>
      </c>
      <c r="C85" s="2">
        <v>1.5</v>
      </c>
      <c r="D85" s="2"/>
      <c r="E85" s="3"/>
      <c r="F85" s="2" t="s">
        <v>9</v>
      </c>
      <c r="G85" s="2" t="s">
        <v>11</v>
      </c>
      <c r="H85" s="2">
        <v>2</v>
      </c>
      <c r="K85" s="2" t="s">
        <v>9</v>
      </c>
      <c r="L85" s="2" t="s">
        <v>37</v>
      </c>
      <c r="M85" s="2">
        <v>0.25</v>
      </c>
    </row>
    <row r="86" spans="1:13" x14ac:dyDescent="0.25">
      <c r="A86" s="2" t="s">
        <v>9</v>
      </c>
      <c r="B86" s="2" t="s">
        <v>36</v>
      </c>
      <c r="C86" s="2">
        <v>1.5</v>
      </c>
      <c r="D86" s="2"/>
      <c r="E86" s="3"/>
      <c r="F86" s="2" t="s">
        <v>9</v>
      </c>
      <c r="G86" s="2" t="s">
        <v>11</v>
      </c>
      <c r="H86" s="2">
        <v>0.6</v>
      </c>
      <c r="K86" s="2" t="s">
        <v>9</v>
      </c>
      <c r="L86" s="2" t="s">
        <v>37</v>
      </c>
      <c r="M86" s="2">
        <v>0.15</v>
      </c>
    </row>
    <row r="87" spans="1:13" x14ac:dyDescent="0.25">
      <c r="A87" s="2" t="s">
        <v>9</v>
      </c>
      <c r="B87" s="2" t="s">
        <v>36</v>
      </c>
      <c r="C87" s="2">
        <v>4.5</v>
      </c>
      <c r="D87" s="2"/>
      <c r="E87" s="3"/>
      <c r="F87" s="2" t="s">
        <v>9</v>
      </c>
      <c r="G87" s="2" t="s">
        <v>11</v>
      </c>
      <c r="H87" s="2">
        <v>2.8</v>
      </c>
      <c r="K87" s="2" t="s">
        <v>9</v>
      </c>
      <c r="L87" s="2" t="s">
        <v>37</v>
      </c>
      <c r="M87" s="2">
        <v>0.15</v>
      </c>
    </row>
    <row r="88" spans="1:13" x14ac:dyDescent="0.25">
      <c r="A88" s="2" t="s">
        <v>9</v>
      </c>
      <c r="B88" s="2" t="s">
        <v>36</v>
      </c>
      <c r="C88" s="2">
        <v>0.5</v>
      </c>
      <c r="D88" s="2"/>
      <c r="E88" s="3"/>
      <c r="F88" s="2" t="s">
        <v>9</v>
      </c>
      <c r="G88" s="2" t="s">
        <v>11</v>
      </c>
      <c r="H88" s="2">
        <v>28</v>
      </c>
      <c r="K88" s="2" t="s">
        <v>9</v>
      </c>
      <c r="L88" s="2" t="s">
        <v>37</v>
      </c>
      <c r="M88" s="2">
        <v>0.15</v>
      </c>
    </row>
    <row r="89" spans="1:13" x14ac:dyDescent="0.25">
      <c r="A89" s="2" t="s">
        <v>9</v>
      </c>
      <c r="B89" s="2" t="s">
        <v>38</v>
      </c>
      <c r="C89" s="2">
        <v>1</v>
      </c>
      <c r="D89" s="2"/>
      <c r="E89" s="3"/>
      <c r="F89" s="2" t="s">
        <v>9</v>
      </c>
      <c r="G89" s="2" t="s">
        <v>11</v>
      </c>
      <c r="H89" s="2">
        <v>36</v>
      </c>
      <c r="K89" s="2" t="s">
        <v>9</v>
      </c>
      <c r="L89" s="2" t="s">
        <v>37</v>
      </c>
      <c r="M89" s="2">
        <v>0.1</v>
      </c>
    </row>
    <row r="90" spans="1:13" x14ac:dyDescent="0.25">
      <c r="A90" s="2" t="s">
        <v>9</v>
      </c>
      <c r="B90" s="2" t="s">
        <v>38</v>
      </c>
      <c r="C90" s="2">
        <v>3</v>
      </c>
      <c r="D90" s="2"/>
      <c r="E90" s="3"/>
      <c r="F90" s="2" t="s">
        <v>9</v>
      </c>
      <c r="G90" s="2" t="s">
        <v>11</v>
      </c>
      <c r="H90" s="2">
        <v>20</v>
      </c>
      <c r="K90" s="2" t="s">
        <v>9</v>
      </c>
      <c r="L90" s="2" t="s">
        <v>37</v>
      </c>
      <c r="M90" s="2">
        <v>0.15</v>
      </c>
    </row>
    <row r="91" spans="1:13" x14ac:dyDescent="0.25">
      <c r="A91" s="2" t="s">
        <v>9</v>
      </c>
      <c r="B91" s="2" t="s">
        <v>38</v>
      </c>
      <c r="C91" s="2">
        <v>1</v>
      </c>
      <c r="D91" s="2"/>
      <c r="E91" s="3"/>
      <c r="F91" s="2" t="s">
        <v>9</v>
      </c>
      <c r="G91" s="2" t="s">
        <v>11</v>
      </c>
      <c r="H91" s="2">
        <v>10</v>
      </c>
      <c r="K91" s="2" t="s">
        <v>9</v>
      </c>
      <c r="L91" s="2" t="s">
        <v>37</v>
      </c>
      <c r="M91" s="2">
        <v>1</v>
      </c>
    </row>
    <row r="92" spans="1:13" x14ac:dyDescent="0.25">
      <c r="A92" s="2" t="s">
        <v>9</v>
      </c>
      <c r="B92" s="2" t="s">
        <v>38</v>
      </c>
      <c r="C92" s="2">
        <v>1.5</v>
      </c>
      <c r="D92" s="2"/>
      <c r="E92" s="3"/>
      <c r="F92" s="2" t="s">
        <v>9</v>
      </c>
      <c r="G92" s="2" t="s">
        <v>11</v>
      </c>
      <c r="H92" s="2">
        <v>7</v>
      </c>
      <c r="K92" s="2" t="s">
        <v>9</v>
      </c>
      <c r="L92" s="2" t="s">
        <v>37</v>
      </c>
      <c r="M92" s="2">
        <v>0.4</v>
      </c>
    </row>
    <row r="93" spans="1:13" x14ac:dyDescent="0.25">
      <c r="A93" s="2" t="s">
        <v>9</v>
      </c>
      <c r="B93" s="2" t="s">
        <v>38</v>
      </c>
      <c r="C93" s="2">
        <v>2</v>
      </c>
      <c r="D93" s="2"/>
      <c r="E93" s="3"/>
      <c r="F93" s="2" t="s">
        <v>9</v>
      </c>
      <c r="G93" s="2" t="s">
        <v>11</v>
      </c>
      <c r="H93" s="2">
        <v>1</v>
      </c>
      <c r="K93" s="2" t="s">
        <v>9</v>
      </c>
      <c r="L93" s="2" t="s">
        <v>37</v>
      </c>
      <c r="M93" s="2">
        <v>0.1</v>
      </c>
    </row>
    <row r="94" spans="1:13" x14ac:dyDescent="0.25">
      <c r="A94" s="2" t="s">
        <v>9</v>
      </c>
      <c r="B94" s="2" t="s">
        <v>38</v>
      </c>
      <c r="C94" s="2">
        <v>1.5</v>
      </c>
      <c r="D94" s="2"/>
      <c r="E94" s="3"/>
      <c r="F94" s="2" t="s">
        <v>9</v>
      </c>
      <c r="G94" s="2" t="s">
        <v>11</v>
      </c>
      <c r="H94" s="2">
        <v>1</v>
      </c>
      <c r="K94" s="2" t="s">
        <v>9</v>
      </c>
      <c r="L94" s="2" t="s">
        <v>37</v>
      </c>
      <c r="M94" s="2">
        <v>0.15</v>
      </c>
    </row>
    <row r="95" spans="1:13" x14ac:dyDescent="0.25">
      <c r="A95" s="2" t="s">
        <v>9</v>
      </c>
      <c r="B95" s="2" t="s">
        <v>38</v>
      </c>
      <c r="C95" s="2">
        <v>3</v>
      </c>
      <c r="D95" s="2"/>
      <c r="E95" s="3"/>
      <c r="F95" s="2" t="s">
        <v>9</v>
      </c>
      <c r="G95" s="2" t="s">
        <v>11</v>
      </c>
      <c r="H95" s="2">
        <v>1.1000000000000001</v>
      </c>
      <c r="K95" s="2" t="s">
        <v>9</v>
      </c>
      <c r="L95" s="2" t="s">
        <v>37</v>
      </c>
      <c r="M95" s="2">
        <v>2</v>
      </c>
    </row>
    <row r="96" spans="1:13" x14ac:dyDescent="0.25">
      <c r="A96" s="2" t="s">
        <v>9</v>
      </c>
      <c r="B96" s="2" t="s">
        <v>38</v>
      </c>
      <c r="C96" s="2">
        <v>1</v>
      </c>
      <c r="D96" s="2"/>
      <c r="E96" s="3"/>
      <c r="F96" s="2" t="s">
        <v>9</v>
      </c>
      <c r="G96" s="2" t="s">
        <v>11</v>
      </c>
      <c r="H96" s="2">
        <v>1.1000000000000001</v>
      </c>
      <c r="K96" s="2" t="s">
        <v>9</v>
      </c>
      <c r="L96" s="2" t="s">
        <v>37</v>
      </c>
      <c r="M96" s="2">
        <v>1</v>
      </c>
    </row>
    <row r="97" spans="1:16" x14ac:dyDescent="0.25">
      <c r="A97" s="2" t="s">
        <v>9</v>
      </c>
      <c r="B97" s="2" t="s">
        <v>38</v>
      </c>
      <c r="C97" s="2">
        <v>2</v>
      </c>
      <c r="D97" s="2"/>
      <c r="E97" s="3"/>
      <c r="F97" s="2" t="s">
        <v>9</v>
      </c>
      <c r="G97" s="2" t="s">
        <v>11</v>
      </c>
      <c r="H97" s="2">
        <v>2.8</v>
      </c>
      <c r="K97" s="2" t="s">
        <v>9</v>
      </c>
      <c r="L97" s="2" t="s">
        <v>37</v>
      </c>
      <c r="M97" s="2">
        <v>0.5</v>
      </c>
    </row>
    <row r="98" spans="1:16" x14ac:dyDescent="0.25">
      <c r="A98" s="2" t="s">
        <v>9</v>
      </c>
      <c r="B98" s="2" t="s">
        <v>38</v>
      </c>
      <c r="C98" s="2">
        <v>2.5</v>
      </c>
      <c r="D98" s="2"/>
      <c r="E98" s="3"/>
      <c r="F98" s="2" t="s">
        <v>9</v>
      </c>
      <c r="G98" s="2" t="s">
        <v>11</v>
      </c>
      <c r="H98" s="2">
        <v>1.5</v>
      </c>
      <c r="K98" s="2" t="s">
        <v>9</v>
      </c>
      <c r="L98" s="2" t="s">
        <v>37</v>
      </c>
      <c r="M98" s="2">
        <v>1</v>
      </c>
    </row>
    <row r="99" spans="1:16" x14ac:dyDescent="0.25">
      <c r="A99" s="2" t="s">
        <v>9</v>
      </c>
      <c r="B99" s="2" t="s">
        <v>38</v>
      </c>
      <c r="C99" s="2">
        <v>3</v>
      </c>
      <c r="D99" s="2"/>
      <c r="E99" s="3"/>
      <c r="F99" s="2" t="s">
        <v>9</v>
      </c>
      <c r="G99" s="2" t="s">
        <v>11</v>
      </c>
      <c r="H99" s="2">
        <v>0.2</v>
      </c>
      <c r="K99" s="2" t="s">
        <v>9</v>
      </c>
      <c r="L99" s="2" t="s">
        <v>37</v>
      </c>
      <c r="M99" s="2">
        <v>0.5</v>
      </c>
    </row>
    <row r="100" spans="1:16" x14ac:dyDescent="0.25">
      <c r="A100" s="2" t="s">
        <v>9</v>
      </c>
      <c r="B100" s="2" t="s">
        <v>38</v>
      </c>
      <c r="C100" s="2">
        <v>3</v>
      </c>
      <c r="D100" s="2"/>
      <c r="E100" s="3"/>
      <c r="F100" s="2" t="s">
        <v>9</v>
      </c>
      <c r="G100" s="2" t="s">
        <v>11</v>
      </c>
      <c r="H100" s="2">
        <v>0.8</v>
      </c>
      <c r="K100" s="2" t="s">
        <v>9</v>
      </c>
      <c r="L100" s="2" t="s">
        <v>37</v>
      </c>
      <c r="M100" s="2">
        <v>1</v>
      </c>
    </row>
    <row r="101" spans="1:16" x14ac:dyDescent="0.25">
      <c r="A101" s="2" t="s">
        <v>9</v>
      </c>
      <c r="B101" s="2" t="s">
        <v>38</v>
      </c>
      <c r="C101" s="2">
        <v>0.75</v>
      </c>
      <c r="D101" s="2"/>
      <c r="E101" s="3"/>
      <c r="F101" s="2" t="s">
        <v>9</v>
      </c>
      <c r="G101" s="2" t="s">
        <v>11</v>
      </c>
      <c r="H101" s="2">
        <v>1</v>
      </c>
      <c r="K101" s="2" t="s">
        <v>9</v>
      </c>
      <c r="L101" s="2" t="s">
        <v>37</v>
      </c>
      <c r="M101" s="2">
        <v>0.15</v>
      </c>
    </row>
    <row r="102" spans="1:16" x14ac:dyDescent="0.25">
      <c r="A102" s="2" t="s">
        <v>9</v>
      </c>
      <c r="B102" s="2" t="s">
        <v>38</v>
      </c>
      <c r="C102" s="2">
        <v>0.5</v>
      </c>
      <c r="D102" s="2"/>
      <c r="E102" s="3"/>
      <c r="F102" s="2" t="s">
        <v>9</v>
      </c>
      <c r="G102" s="2" t="s">
        <v>11</v>
      </c>
      <c r="H102" s="2">
        <v>1</v>
      </c>
      <c r="K102" s="2" t="s">
        <v>9</v>
      </c>
      <c r="L102" s="2" t="s">
        <v>37</v>
      </c>
      <c r="M102" s="2">
        <v>1</v>
      </c>
    </row>
    <row r="103" spans="1:16" x14ac:dyDescent="0.25">
      <c r="A103" s="2" t="s">
        <v>9</v>
      </c>
      <c r="B103" s="2" t="s">
        <v>38</v>
      </c>
      <c r="C103" s="2">
        <v>6</v>
      </c>
      <c r="D103" s="2"/>
      <c r="E103" s="3"/>
      <c r="F103" s="2" t="s">
        <v>9</v>
      </c>
      <c r="G103" s="2" t="s">
        <v>11</v>
      </c>
      <c r="H103" s="2">
        <v>1</v>
      </c>
      <c r="K103" s="2" t="s">
        <v>9</v>
      </c>
      <c r="L103" s="2" t="s">
        <v>37</v>
      </c>
      <c r="M103" s="2">
        <v>1</v>
      </c>
    </row>
    <row r="104" spans="1:16" x14ac:dyDescent="0.25">
      <c r="A104" s="2" t="s">
        <v>9</v>
      </c>
      <c r="B104" s="2" t="s">
        <v>38</v>
      </c>
      <c r="C104" s="2">
        <v>0.5</v>
      </c>
      <c r="D104" s="2"/>
      <c r="E104" s="3"/>
      <c r="F104" s="2" t="s">
        <v>9</v>
      </c>
      <c r="G104" s="2" t="s">
        <v>11</v>
      </c>
      <c r="H104" s="2">
        <v>1</v>
      </c>
      <c r="K104" s="2" t="s">
        <v>9</v>
      </c>
      <c r="L104" s="2" t="s">
        <v>37</v>
      </c>
      <c r="M104" s="2">
        <v>1</v>
      </c>
      <c r="P104">
        <f>SUM(C161:C176)</f>
        <v>464</v>
      </c>
    </row>
    <row r="105" spans="1:16" x14ac:dyDescent="0.25">
      <c r="A105" s="2" t="s">
        <v>9</v>
      </c>
      <c r="B105" s="2" t="s">
        <v>38</v>
      </c>
      <c r="C105" s="2">
        <v>0.5</v>
      </c>
      <c r="D105" s="2"/>
      <c r="E105" s="3"/>
      <c r="F105" s="2" t="s">
        <v>9</v>
      </c>
      <c r="G105" s="2" t="s">
        <v>11</v>
      </c>
      <c r="H105" s="2">
        <v>1.5</v>
      </c>
      <c r="K105" s="2" t="s">
        <v>9</v>
      </c>
      <c r="L105" s="2" t="s">
        <v>37</v>
      </c>
      <c r="M105" s="2">
        <v>0.5</v>
      </c>
      <c r="P105">
        <f>SUM(H568:H569)</f>
        <v>44</v>
      </c>
    </row>
    <row r="106" spans="1:16" x14ac:dyDescent="0.25">
      <c r="A106" s="2" t="s">
        <v>9</v>
      </c>
      <c r="B106" s="2" t="s">
        <v>38</v>
      </c>
      <c r="C106" s="2">
        <v>0.5</v>
      </c>
      <c r="D106" s="2"/>
      <c r="E106" s="3"/>
      <c r="F106" s="2" t="s">
        <v>9</v>
      </c>
      <c r="G106" s="2" t="s">
        <v>11</v>
      </c>
      <c r="H106" s="2">
        <v>1</v>
      </c>
      <c r="K106" s="2" t="s">
        <v>9</v>
      </c>
      <c r="L106" s="2" t="s">
        <v>37</v>
      </c>
      <c r="M106" s="2">
        <v>0.25</v>
      </c>
      <c r="P106">
        <f>SUM(M69:M76)</f>
        <v>456</v>
      </c>
    </row>
    <row r="107" spans="1:16" x14ac:dyDescent="0.25">
      <c r="A107" s="2" t="s">
        <v>9</v>
      </c>
      <c r="B107" s="2" t="s">
        <v>38</v>
      </c>
      <c r="C107" s="2">
        <v>1</v>
      </c>
      <c r="D107" s="2"/>
      <c r="E107" s="3"/>
      <c r="F107" s="2" t="s">
        <v>9</v>
      </c>
      <c r="G107" s="2" t="s">
        <v>11</v>
      </c>
      <c r="H107" s="2">
        <v>2</v>
      </c>
      <c r="K107" s="2" t="s">
        <v>9</v>
      </c>
      <c r="L107" s="2" t="s">
        <v>37</v>
      </c>
      <c r="M107" s="2">
        <v>0.25</v>
      </c>
    </row>
    <row r="108" spans="1:16" x14ac:dyDescent="0.25">
      <c r="A108" s="2" t="s">
        <v>9</v>
      </c>
      <c r="B108" s="2" t="s">
        <v>38</v>
      </c>
      <c r="C108" s="2">
        <v>1</v>
      </c>
      <c r="D108" s="2"/>
      <c r="E108" s="3"/>
      <c r="F108" s="2" t="s">
        <v>9</v>
      </c>
      <c r="G108" s="2" t="s">
        <v>11</v>
      </c>
      <c r="H108" s="2">
        <v>3</v>
      </c>
      <c r="K108" s="2" t="s">
        <v>9</v>
      </c>
      <c r="L108" s="2" t="s">
        <v>37</v>
      </c>
      <c r="M108" s="2">
        <v>0.2</v>
      </c>
    </row>
    <row r="109" spans="1:16" x14ac:dyDescent="0.25">
      <c r="A109" s="2" t="s">
        <v>9</v>
      </c>
      <c r="B109" s="2" t="s">
        <v>38</v>
      </c>
      <c r="C109" s="2">
        <v>1.5</v>
      </c>
      <c r="D109" s="2"/>
      <c r="E109" s="3"/>
      <c r="F109" s="2" t="s">
        <v>9</v>
      </c>
      <c r="G109" s="2" t="s">
        <v>11</v>
      </c>
      <c r="H109" s="2">
        <v>2.5</v>
      </c>
      <c r="K109" s="2" t="s">
        <v>9</v>
      </c>
      <c r="L109" s="2" t="s">
        <v>37</v>
      </c>
      <c r="M109" s="2">
        <v>0.75</v>
      </c>
    </row>
    <row r="110" spans="1:16" x14ac:dyDescent="0.25">
      <c r="A110" s="2" t="s">
        <v>9</v>
      </c>
      <c r="B110" s="2" t="s">
        <v>38</v>
      </c>
      <c r="C110" s="2">
        <v>0.5</v>
      </c>
      <c r="D110" s="2"/>
      <c r="E110" s="3"/>
      <c r="F110" s="2" t="s">
        <v>9</v>
      </c>
      <c r="G110" s="2" t="s">
        <v>11</v>
      </c>
      <c r="H110" s="2">
        <v>3</v>
      </c>
      <c r="K110" s="2" t="s">
        <v>9</v>
      </c>
      <c r="L110" s="2" t="s">
        <v>37</v>
      </c>
      <c r="M110" s="2">
        <v>0.75</v>
      </c>
    </row>
    <row r="111" spans="1:16" x14ac:dyDescent="0.25">
      <c r="A111" s="2" t="s">
        <v>9</v>
      </c>
      <c r="B111" s="2" t="s">
        <v>38</v>
      </c>
      <c r="C111" s="2">
        <v>5.5</v>
      </c>
      <c r="D111" s="2"/>
      <c r="E111" s="3"/>
      <c r="F111" s="2" t="s">
        <v>9</v>
      </c>
      <c r="G111" s="2" t="s">
        <v>11</v>
      </c>
      <c r="H111" s="2">
        <v>4</v>
      </c>
      <c r="K111" s="2" t="s">
        <v>9</v>
      </c>
      <c r="L111" s="2" t="s">
        <v>37</v>
      </c>
      <c r="M111" s="2">
        <v>0.05</v>
      </c>
    </row>
    <row r="112" spans="1:16" x14ac:dyDescent="0.25">
      <c r="A112" s="2" t="s">
        <v>9</v>
      </c>
      <c r="B112" s="2" t="s">
        <v>38</v>
      </c>
      <c r="C112" s="2">
        <v>1</v>
      </c>
      <c r="D112" s="2"/>
      <c r="E112" s="3"/>
      <c r="F112" s="2" t="s">
        <v>9</v>
      </c>
      <c r="G112" s="2" t="s">
        <v>11</v>
      </c>
      <c r="H112" s="2">
        <v>1</v>
      </c>
      <c r="K112" s="2" t="s">
        <v>9</v>
      </c>
      <c r="L112" s="2" t="s">
        <v>37</v>
      </c>
      <c r="M112" s="2">
        <v>0.05</v>
      </c>
    </row>
    <row r="113" spans="1:13" x14ac:dyDescent="0.25">
      <c r="A113" s="2" t="s">
        <v>9</v>
      </c>
      <c r="B113" s="2" t="s">
        <v>38</v>
      </c>
      <c r="C113" s="2">
        <v>0.5</v>
      </c>
      <c r="D113" s="2"/>
      <c r="E113" s="3"/>
      <c r="F113" s="2" t="s">
        <v>9</v>
      </c>
      <c r="G113" s="2" t="s">
        <v>11</v>
      </c>
      <c r="H113" s="2">
        <v>0.5</v>
      </c>
      <c r="K113" s="2" t="s">
        <v>9</v>
      </c>
      <c r="L113" s="2" t="s">
        <v>37</v>
      </c>
      <c r="M113" s="2">
        <v>0.05</v>
      </c>
    </row>
    <row r="114" spans="1:13" x14ac:dyDescent="0.25">
      <c r="A114" s="2" t="s">
        <v>9</v>
      </c>
      <c r="B114" s="2" t="s">
        <v>38</v>
      </c>
      <c r="C114" s="2">
        <v>2.5</v>
      </c>
      <c r="D114" s="2"/>
      <c r="E114" s="3"/>
      <c r="F114" s="2" t="s">
        <v>9</v>
      </c>
      <c r="G114" s="2" t="s">
        <v>11</v>
      </c>
      <c r="H114" s="2">
        <v>0.3</v>
      </c>
      <c r="K114" s="2" t="s">
        <v>9</v>
      </c>
      <c r="L114" s="2" t="s">
        <v>37</v>
      </c>
      <c r="M114" s="2">
        <v>0.05</v>
      </c>
    </row>
    <row r="115" spans="1:13" x14ac:dyDescent="0.25">
      <c r="A115" s="2" t="s">
        <v>9</v>
      </c>
      <c r="B115" s="2" t="s">
        <v>38</v>
      </c>
      <c r="C115" s="2">
        <v>1</v>
      </c>
      <c r="D115" s="2"/>
      <c r="E115" s="3"/>
      <c r="F115" s="2" t="s">
        <v>9</v>
      </c>
      <c r="G115" s="2" t="s">
        <v>11</v>
      </c>
      <c r="H115" s="2">
        <v>1.4</v>
      </c>
      <c r="K115" s="2" t="s">
        <v>9</v>
      </c>
      <c r="L115" s="2" t="s">
        <v>37</v>
      </c>
      <c r="M115" s="2">
        <v>0.1</v>
      </c>
    </row>
    <row r="116" spans="1:13" x14ac:dyDescent="0.25">
      <c r="A116" s="2" t="s">
        <v>9</v>
      </c>
      <c r="B116" s="2" t="s">
        <v>38</v>
      </c>
      <c r="C116" s="2">
        <v>1.5</v>
      </c>
      <c r="D116" s="2"/>
      <c r="E116" s="3"/>
      <c r="F116" s="2" t="s">
        <v>9</v>
      </c>
      <c r="G116" s="2" t="s">
        <v>11</v>
      </c>
      <c r="H116" s="2">
        <v>0.25</v>
      </c>
      <c r="K116" s="2" t="s">
        <v>9</v>
      </c>
      <c r="L116" s="2" t="s">
        <v>37</v>
      </c>
      <c r="M116" s="2">
        <v>0.1</v>
      </c>
    </row>
    <row r="117" spans="1:13" x14ac:dyDescent="0.25">
      <c r="A117" s="2" t="s">
        <v>9</v>
      </c>
      <c r="B117" s="2" t="s">
        <v>38</v>
      </c>
      <c r="C117" s="2">
        <v>2</v>
      </c>
      <c r="D117" s="2"/>
      <c r="E117" s="3"/>
      <c r="F117" s="2" t="s">
        <v>9</v>
      </c>
      <c r="G117" s="2" t="s">
        <v>11</v>
      </c>
      <c r="H117" s="2">
        <v>0.5</v>
      </c>
      <c r="K117" s="2" t="s">
        <v>9</v>
      </c>
      <c r="L117" s="2" t="s">
        <v>37</v>
      </c>
      <c r="M117" s="2">
        <v>0.1</v>
      </c>
    </row>
    <row r="118" spans="1:13" x14ac:dyDescent="0.25">
      <c r="A118" s="2" t="s">
        <v>9</v>
      </c>
      <c r="B118" s="2" t="s">
        <v>34</v>
      </c>
      <c r="C118" s="2">
        <v>0.3</v>
      </c>
      <c r="D118" s="2"/>
      <c r="E118" s="3"/>
      <c r="F118" s="2" t="s">
        <v>9</v>
      </c>
      <c r="G118" s="2" t="s">
        <v>11</v>
      </c>
      <c r="H118" s="2">
        <v>2</v>
      </c>
      <c r="K118" s="2" t="s">
        <v>9</v>
      </c>
      <c r="L118" s="2" t="s">
        <v>37</v>
      </c>
      <c r="M118" s="2">
        <v>0.75</v>
      </c>
    </row>
    <row r="119" spans="1:13" x14ac:dyDescent="0.25">
      <c r="A119" s="2" t="s">
        <v>9</v>
      </c>
      <c r="B119" s="2" t="s">
        <v>39</v>
      </c>
      <c r="C119" s="2">
        <v>0.5</v>
      </c>
      <c r="D119" s="2"/>
      <c r="E119" s="3"/>
      <c r="F119" s="2" t="s">
        <v>9</v>
      </c>
      <c r="G119" s="2" t="s">
        <v>11</v>
      </c>
      <c r="H119" s="2">
        <v>1.75</v>
      </c>
      <c r="K119" s="2" t="s">
        <v>9</v>
      </c>
      <c r="L119" s="2" t="s">
        <v>37</v>
      </c>
      <c r="M119" s="2">
        <v>0.2</v>
      </c>
    </row>
    <row r="120" spans="1:13" x14ac:dyDescent="0.25">
      <c r="A120" s="2" t="s">
        <v>9</v>
      </c>
      <c r="B120" s="2" t="s">
        <v>39</v>
      </c>
      <c r="C120" s="2">
        <v>0.25</v>
      </c>
      <c r="D120" s="2"/>
      <c r="E120" s="3"/>
      <c r="F120" s="2" t="s">
        <v>9</v>
      </c>
      <c r="G120" s="2" t="s">
        <v>11</v>
      </c>
      <c r="H120" s="2">
        <v>3.5</v>
      </c>
      <c r="K120" s="2" t="s">
        <v>9</v>
      </c>
      <c r="L120" s="2" t="s">
        <v>37</v>
      </c>
      <c r="M120" s="2">
        <v>1.5</v>
      </c>
    </row>
    <row r="121" spans="1:13" x14ac:dyDescent="0.25">
      <c r="A121" s="2" t="s">
        <v>9</v>
      </c>
      <c r="B121" s="2" t="s">
        <v>39</v>
      </c>
      <c r="C121" s="2">
        <v>0.5</v>
      </c>
      <c r="D121" s="2"/>
      <c r="E121" s="3"/>
      <c r="F121" s="2" t="s">
        <v>9</v>
      </c>
      <c r="G121" s="2" t="s">
        <v>11</v>
      </c>
      <c r="H121" s="2">
        <v>3.5</v>
      </c>
      <c r="K121" s="2" t="s">
        <v>9</v>
      </c>
      <c r="L121" s="2" t="s">
        <v>37</v>
      </c>
      <c r="M121" s="2">
        <v>0.1</v>
      </c>
    </row>
    <row r="122" spans="1:13" x14ac:dyDescent="0.25">
      <c r="A122" s="2" t="s">
        <v>9</v>
      </c>
      <c r="B122" s="2" t="s">
        <v>39</v>
      </c>
      <c r="C122" s="2">
        <v>0.25</v>
      </c>
      <c r="D122" s="2"/>
      <c r="E122" s="3"/>
      <c r="F122" s="2" t="s">
        <v>9</v>
      </c>
      <c r="G122" s="2" t="s">
        <v>11</v>
      </c>
      <c r="H122" s="2">
        <v>4</v>
      </c>
      <c r="K122" s="2" t="s">
        <v>9</v>
      </c>
      <c r="L122" s="2" t="s">
        <v>37</v>
      </c>
      <c r="M122" s="2">
        <v>0.1</v>
      </c>
    </row>
    <row r="123" spans="1:13" x14ac:dyDescent="0.25">
      <c r="A123" s="2" t="s">
        <v>9</v>
      </c>
      <c r="B123" s="2" t="s">
        <v>39</v>
      </c>
      <c r="C123" s="2">
        <v>0.2</v>
      </c>
      <c r="D123" s="2"/>
      <c r="E123" s="3"/>
      <c r="F123" s="2" t="s">
        <v>9</v>
      </c>
      <c r="G123" s="2" t="s">
        <v>11</v>
      </c>
      <c r="H123" s="2">
        <v>1.5</v>
      </c>
      <c r="K123" s="2" t="s">
        <v>9</v>
      </c>
      <c r="L123" s="2" t="s">
        <v>37</v>
      </c>
      <c r="M123" s="2">
        <v>0.2</v>
      </c>
    </row>
    <row r="124" spans="1:13" x14ac:dyDescent="0.25">
      <c r="A124" s="2" t="s">
        <v>9</v>
      </c>
      <c r="B124" s="2" t="s">
        <v>39</v>
      </c>
      <c r="C124" s="2">
        <v>0.2</v>
      </c>
      <c r="D124" s="2"/>
      <c r="E124" s="3"/>
      <c r="F124" s="2" t="s">
        <v>9</v>
      </c>
      <c r="G124" s="2" t="s">
        <v>11</v>
      </c>
      <c r="H124" s="2">
        <v>0.5</v>
      </c>
      <c r="K124" s="2" t="s">
        <v>9</v>
      </c>
      <c r="L124" s="2" t="s">
        <v>37</v>
      </c>
      <c r="M124" s="2">
        <v>0.2</v>
      </c>
    </row>
    <row r="125" spans="1:13" x14ac:dyDescent="0.25">
      <c r="A125" s="2" t="s">
        <v>9</v>
      </c>
      <c r="B125" s="2" t="s">
        <v>39</v>
      </c>
      <c r="C125" s="2">
        <v>0.25</v>
      </c>
      <c r="D125" s="2"/>
      <c r="E125" s="3"/>
      <c r="F125" s="2" t="s">
        <v>9</v>
      </c>
      <c r="G125" s="2" t="s">
        <v>11</v>
      </c>
      <c r="H125" s="2">
        <v>1</v>
      </c>
      <c r="K125" s="2" t="s">
        <v>9</v>
      </c>
      <c r="L125" s="2" t="s">
        <v>37</v>
      </c>
      <c r="M125" s="2">
        <v>0.75</v>
      </c>
    </row>
    <row r="126" spans="1:13" x14ac:dyDescent="0.25">
      <c r="A126" s="2" t="s">
        <v>9</v>
      </c>
      <c r="B126" s="2" t="s">
        <v>39</v>
      </c>
      <c r="C126" s="2">
        <v>0.75</v>
      </c>
      <c r="D126" s="2"/>
      <c r="E126" s="3"/>
      <c r="F126" s="2" t="s">
        <v>9</v>
      </c>
      <c r="G126" s="2" t="s">
        <v>11</v>
      </c>
      <c r="H126" s="2">
        <v>0.5</v>
      </c>
      <c r="K126" s="2" t="s">
        <v>9</v>
      </c>
      <c r="L126" s="2" t="s">
        <v>37</v>
      </c>
      <c r="M126" s="2">
        <v>0.5</v>
      </c>
    </row>
    <row r="127" spans="1:13" x14ac:dyDescent="0.25">
      <c r="A127" s="2" t="s">
        <v>9</v>
      </c>
      <c r="B127" s="2" t="s">
        <v>39</v>
      </c>
      <c r="C127" s="2">
        <v>0.2</v>
      </c>
      <c r="D127" s="2"/>
      <c r="E127" s="3"/>
      <c r="F127" s="2" t="s">
        <v>9</v>
      </c>
      <c r="G127" s="2" t="s">
        <v>11</v>
      </c>
      <c r="H127" s="2">
        <v>1</v>
      </c>
      <c r="K127" s="2" t="s">
        <v>9</v>
      </c>
      <c r="L127" s="2" t="s">
        <v>37</v>
      </c>
      <c r="M127" s="2">
        <v>0.5</v>
      </c>
    </row>
    <row r="128" spans="1:13" x14ac:dyDescent="0.25">
      <c r="A128" s="2" t="s">
        <v>9</v>
      </c>
      <c r="B128" s="2" t="s">
        <v>39</v>
      </c>
      <c r="C128" s="2">
        <v>0.25</v>
      </c>
      <c r="D128" s="2"/>
      <c r="E128" s="3"/>
      <c r="F128" s="2" t="s">
        <v>9</v>
      </c>
      <c r="G128" s="2" t="s">
        <v>11</v>
      </c>
      <c r="H128" s="2">
        <v>1</v>
      </c>
      <c r="K128" s="2" t="s">
        <v>9</v>
      </c>
      <c r="L128" s="2" t="s">
        <v>37</v>
      </c>
      <c r="M128" s="2">
        <v>0.15</v>
      </c>
    </row>
    <row r="129" spans="1:13" x14ac:dyDescent="0.25">
      <c r="A129" s="2" t="s">
        <v>9</v>
      </c>
      <c r="B129" s="2" t="s">
        <v>39</v>
      </c>
      <c r="C129" s="2">
        <v>0.4</v>
      </c>
      <c r="D129" s="2"/>
      <c r="E129" s="3"/>
      <c r="F129" s="2" t="s">
        <v>9</v>
      </c>
      <c r="G129" s="2" t="s">
        <v>11</v>
      </c>
      <c r="H129" s="2">
        <v>0.5</v>
      </c>
      <c r="K129" s="2" t="s">
        <v>9</v>
      </c>
      <c r="L129" s="2" t="s">
        <v>37</v>
      </c>
      <c r="M129" s="2">
        <v>0.5</v>
      </c>
    </row>
    <row r="130" spans="1:13" x14ac:dyDescent="0.25">
      <c r="A130" s="2" t="s">
        <v>9</v>
      </c>
      <c r="B130" s="2" t="s">
        <v>39</v>
      </c>
      <c r="C130" s="2">
        <v>0.25</v>
      </c>
      <c r="D130" s="2"/>
      <c r="E130" s="3"/>
      <c r="F130" s="2" t="s">
        <v>9</v>
      </c>
      <c r="G130" s="2" t="s">
        <v>11</v>
      </c>
      <c r="H130" s="2">
        <v>0.5</v>
      </c>
      <c r="K130" s="2" t="s">
        <v>9</v>
      </c>
      <c r="L130" s="2" t="s">
        <v>37</v>
      </c>
      <c r="M130" s="2">
        <v>0.5</v>
      </c>
    </row>
    <row r="131" spans="1:13" x14ac:dyDescent="0.25">
      <c r="A131" s="2" t="s">
        <v>9</v>
      </c>
      <c r="B131" s="2" t="s">
        <v>39</v>
      </c>
      <c r="C131" s="2">
        <v>0.25</v>
      </c>
      <c r="D131" s="2"/>
      <c r="E131" s="3"/>
      <c r="F131" s="2" t="s">
        <v>9</v>
      </c>
      <c r="G131" s="2" t="s">
        <v>11</v>
      </c>
      <c r="H131" s="2">
        <v>0.5</v>
      </c>
      <c r="K131" s="2" t="s">
        <v>9</v>
      </c>
      <c r="L131" s="2" t="s">
        <v>37</v>
      </c>
      <c r="M131" s="2">
        <v>0.1</v>
      </c>
    </row>
    <row r="132" spans="1:13" x14ac:dyDescent="0.25">
      <c r="A132" s="2" t="s">
        <v>9</v>
      </c>
      <c r="B132" s="2" t="s">
        <v>39</v>
      </c>
      <c r="C132" s="2">
        <v>0.1</v>
      </c>
      <c r="D132" s="2"/>
      <c r="E132" s="3"/>
      <c r="F132" s="2" t="s">
        <v>9</v>
      </c>
      <c r="G132" s="2" t="s">
        <v>11</v>
      </c>
      <c r="H132" s="2">
        <v>6</v>
      </c>
      <c r="K132" s="2" t="s">
        <v>9</v>
      </c>
      <c r="L132" s="2" t="s">
        <v>37</v>
      </c>
      <c r="M132" s="2">
        <v>0.1</v>
      </c>
    </row>
    <row r="133" spans="1:13" x14ac:dyDescent="0.25">
      <c r="A133" s="2" t="s">
        <v>9</v>
      </c>
      <c r="B133" s="2" t="s">
        <v>39</v>
      </c>
      <c r="C133" s="2">
        <v>0.2</v>
      </c>
      <c r="D133" s="2"/>
      <c r="E133" s="3"/>
      <c r="F133" s="2" t="s">
        <v>9</v>
      </c>
      <c r="G133" s="2" t="s">
        <v>11</v>
      </c>
      <c r="H133" s="2">
        <v>0.2</v>
      </c>
      <c r="K133" s="2" t="s">
        <v>9</v>
      </c>
      <c r="L133" s="2" t="s">
        <v>37</v>
      </c>
      <c r="M133" s="2">
        <v>0.15</v>
      </c>
    </row>
    <row r="134" spans="1:13" x14ac:dyDescent="0.25">
      <c r="A134" s="2" t="s">
        <v>9</v>
      </c>
      <c r="B134" s="2" t="s">
        <v>39</v>
      </c>
      <c r="C134" s="2">
        <v>0.25</v>
      </c>
      <c r="D134" s="2"/>
      <c r="E134" s="3"/>
      <c r="F134" s="2" t="s">
        <v>9</v>
      </c>
      <c r="G134" s="2" t="s">
        <v>11</v>
      </c>
      <c r="H134" s="2">
        <v>0.3</v>
      </c>
      <c r="K134" s="2" t="s">
        <v>9</v>
      </c>
      <c r="L134" s="2" t="s">
        <v>37</v>
      </c>
      <c r="M134" s="2">
        <v>0.2</v>
      </c>
    </row>
    <row r="135" spans="1:13" x14ac:dyDescent="0.25">
      <c r="A135" s="2" t="s">
        <v>9</v>
      </c>
      <c r="B135" s="2" t="s">
        <v>39</v>
      </c>
      <c r="C135" s="2">
        <v>0.2</v>
      </c>
      <c r="D135" s="2"/>
      <c r="E135" s="3"/>
      <c r="F135" s="2" t="s">
        <v>9</v>
      </c>
      <c r="G135" s="2" t="s">
        <v>11</v>
      </c>
      <c r="H135" s="2">
        <v>0.45</v>
      </c>
      <c r="K135" s="2" t="s">
        <v>9</v>
      </c>
      <c r="L135" s="2" t="s">
        <v>37</v>
      </c>
      <c r="M135" s="2">
        <v>0.15</v>
      </c>
    </row>
    <row r="136" spans="1:13" x14ac:dyDescent="0.25">
      <c r="A136" s="2" t="s">
        <v>9</v>
      </c>
      <c r="B136" s="2" t="s">
        <v>39</v>
      </c>
      <c r="C136" s="2">
        <v>0.2</v>
      </c>
      <c r="D136" s="2"/>
      <c r="E136" s="3"/>
      <c r="F136" s="2" t="s">
        <v>9</v>
      </c>
      <c r="G136" s="2" t="s">
        <v>11</v>
      </c>
      <c r="H136" s="2">
        <v>0.4</v>
      </c>
      <c r="K136" s="2" t="s">
        <v>9</v>
      </c>
      <c r="L136" s="2" t="s">
        <v>37</v>
      </c>
      <c r="M136" s="2">
        <v>0.2</v>
      </c>
    </row>
    <row r="137" spans="1:13" x14ac:dyDescent="0.25">
      <c r="A137" s="2" t="s">
        <v>9</v>
      </c>
      <c r="B137" s="2" t="s">
        <v>39</v>
      </c>
      <c r="C137" s="2">
        <v>0.2</v>
      </c>
      <c r="D137" s="2"/>
      <c r="E137" s="3"/>
      <c r="F137" s="2" t="s">
        <v>9</v>
      </c>
      <c r="G137" s="2" t="s">
        <v>11</v>
      </c>
      <c r="H137" s="2">
        <v>0.2</v>
      </c>
      <c r="K137" s="2" t="s">
        <v>9</v>
      </c>
      <c r="L137" s="2" t="s">
        <v>37</v>
      </c>
      <c r="M137" s="2">
        <v>0.15</v>
      </c>
    </row>
    <row r="138" spans="1:13" x14ac:dyDescent="0.25">
      <c r="A138" s="2" t="s">
        <v>9</v>
      </c>
      <c r="B138" s="2" t="s">
        <v>39</v>
      </c>
      <c r="C138" s="2">
        <v>0.2</v>
      </c>
      <c r="D138" s="2"/>
      <c r="E138" s="3"/>
      <c r="F138" s="2" t="s">
        <v>9</v>
      </c>
      <c r="G138" s="2" t="s">
        <v>11</v>
      </c>
      <c r="H138" s="2">
        <v>0.6</v>
      </c>
      <c r="K138" s="2" t="s">
        <v>9</v>
      </c>
      <c r="L138" s="2" t="s">
        <v>37</v>
      </c>
      <c r="M138" s="2">
        <v>0.2</v>
      </c>
    </row>
    <row r="139" spans="1:13" x14ac:dyDescent="0.25">
      <c r="A139" s="2" t="s">
        <v>9</v>
      </c>
      <c r="B139" s="2" t="s">
        <v>39</v>
      </c>
      <c r="C139" s="2">
        <v>0.2</v>
      </c>
      <c r="D139" s="2"/>
      <c r="E139" s="3"/>
      <c r="F139" s="2" t="s">
        <v>9</v>
      </c>
      <c r="G139" s="2" t="s">
        <v>11</v>
      </c>
      <c r="H139" s="2">
        <v>0.2</v>
      </c>
      <c r="K139" s="2" t="s">
        <v>9</v>
      </c>
      <c r="L139" s="2" t="s">
        <v>37</v>
      </c>
      <c r="M139" s="2">
        <v>0.15</v>
      </c>
    </row>
    <row r="140" spans="1:13" x14ac:dyDescent="0.25">
      <c r="A140" s="2" t="s">
        <v>9</v>
      </c>
      <c r="B140" s="2" t="s">
        <v>39</v>
      </c>
      <c r="C140" s="2">
        <v>0.75</v>
      </c>
      <c r="D140" s="2"/>
      <c r="E140" s="3"/>
      <c r="F140" s="2" t="s">
        <v>9</v>
      </c>
      <c r="G140" s="2" t="s">
        <v>11</v>
      </c>
      <c r="H140" s="2">
        <v>0.05</v>
      </c>
      <c r="K140" s="2" t="s">
        <v>9</v>
      </c>
      <c r="L140" s="2" t="s">
        <v>37</v>
      </c>
      <c r="M140" s="2">
        <v>0.25</v>
      </c>
    </row>
    <row r="141" spans="1:13" x14ac:dyDescent="0.25">
      <c r="A141" s="2" t="s">
        <v>9</v>
      </c>
      <c r="B141" s="2" t="s">
        <v>39</v>
      </c>
      <c r="C141" s="2">
        <v>0.2</v>
      </c>
      <c r="D141" s="2"/>
      <c r="E141" s="3"/>
      <c r="F141" s="2" t="s">
        <v>9</v>
      </c>
      <c r="G141" s="2" t="s">
        <v>11</v>
      </c>
      <c r="H141" s="2">
        <v>0.05</v>
      </c>
      <c r="K141" s="2" t="s">
        <v>9</v>
      </c>
      <c r="L141" s="2" t="s">
        <v>37</v>
      </c>
      <c r="M141" s="2">
        <v>0.3</v>
      </c>
    </row>
    <row r="142" spans="1:13" x14ac:dyDescent="0.25">
      <c r="A142" s="2" t="s">
        <v>9</v>
      </c>
      <c r="B142" s="2" t="s">
        <v>39</v>
      </c>
      <c r="C142" s="2">
        <v>0.25</v>
      </c>
      <c r="D142" s="2"/>
      <c r="E142" s="3"/>
      <c r="F142" s="2" t="s">
        <v>9</v>
      </c>
      <c r="G142" s="2" t="s">
        <v>11</v>
      </c>
      <c r="H142" s="2">
        <v>0.5</v>
      </c>
      <c r="K142" s="2" t="s">
        <v>9</v>
      </c>
      <c r="L142" s="2" t="s">
        <v>37</v>
      </c>
      <c r="M142" s="2">
        <v>0.05</v>
      </c>
    </row>
    <row r="143" spans="1:13" x14ac:dyDescent="0.25">
      <c r="A143" s="2" t="s">
        <v>9</v>
      </c>
      <c r="B143" s="2" t="s">
        <v>39</v>
      </c>
      <c r="C143" s="2">
        <v>0.25</v>
      </c>
      <c r="D143" s="2"/>
      <c r="E143" s="3"/>
      <c r="F143" s="2" t="s">
        <v>9</v>
      </c>
      <c r="G143" s="2" t="s">
        <v>11</v>
      </c>
      <c r="H143" s="2">
        <v>0.1</v>
      </c>
      <c r="K143" s="2" t="s">
        <v>9</v>
      </c>
      <c r="L143" s="2" t="s">
        <v>37</v>
      </c>
      <c r="M143" s="2">
        <v>0.1</v>
      </c>
    </row>
    <row r="144" spans="1:13" x14ac:dyDescent="0.25">
      <c r="A144" s="2" t="s">
        <v>9</v>
      </c>
      <c r="B144" s="2" t="s">
        <v>39</v>
      </c>
      <c r="C144" s="2">
        <v>0.25</v>
      </c>
      <c r="D144" s="2"/>
      <c r="E144" s="3"/>
      <c r="F144" s="2" t="s">
        <v>9</v>
      </c>
      <c r="G144" s="2" t="s">
        <v>11</v>
      </c>
      <c r="H144" s="2">
        <v>0.15</v>
      </c>
      <c r="K144" s="2" t="s">
        <v>9</v>
      </c>
      <c r="L144" s="2" t="s">
        <v>37</v>
      </c>
      <c r="M144" s="2">
        <v>0.2</v>
      </c>
    </row>
    <row r="145" spans="1:13" x14ac:dyDescent="0.25">
      <c r="A145" s="2" t="s">
        <v>9</v>
      </c>
      <c r="B145" s="2" t="s">
        <v>39</v>
      </c>
      <c r="C145" s="2">
        <v>0.25</v>
      </c>
      <c r="D145" s="2"/>
      <c r="E145" s="3"/>
      <c r="F145" s="2" t="s">
        <v>9</v>
      </c>
      <c r="G145" s="2" t="s">
        <v>11</v>
      </c>
      <c r="H145" s="2">
        <v>0.1</v>
      </c>
      <c r="K145" s="2" t="s">
        <v>9</v>
      </c>
      <c r="L145" s="2" t="s">
        <v>37</v>
      </c>
      <c r="M145" s="2">
        <v>0.2</v>
      </c>
    </row>
    <row r="146" spans="1:13" x14ac:dyDescent="0.25">
      <c r="A146" s="2" t="s">
        <v>9</v>
      </c>
      <c r="B146" s="2" t="s">
        <v>39</v>
      </c>
      <c r="C146" s="2">
        <v>0.25</v>
      </c>
      <c r="D146" s="2"/>
      <c r="E146" s="3"/>
      <c r="F146" s="2" t="s">
        <v>9</v>
      </c>
      <c r="G146" s="2" t="s">
        <v>11</v>
      </c>
      <c r="H146" s="2">
        <v>0.25</v>
      </c>
      <c r="K146" s="2" t="s">
        <v>40</v>
      </c>
      <c r="L146" s="2" t="s">
        <v>9</v>
      </c>
      <c r="M146" s="2">
        <v>0.2</v>
      </c>
    </row>
    <row r="147" spans="1:13" x14ac:dyDescent="0.25">
      <c r="A147" s="2" t="s">
        <v>9</v>
      </c>
      <c r="B147" s="2" t="s">
        <v>39</v>
      </c>
      <c r="C147" s="2">
        <v>0.2</v>
      </c>
      <c r="D147" s="2"/>
      <c r="E147" s="3"/>
      <c r="F147" s="2" t="s">
        <v>9</v>
      </c>
      <c r="G147" s="2" t="s">
        <v>11</v>
      </c>
      <c r="H147" s="2">
        <v>0.05</v>
      </c>
      <c r="K147" s="2" t="s">
        <v>40</v>
      </c>
      <c r="L147" s="2" t="s">
        <v>9</v>
      </c>
      <c r="M147" s="2">
        <v>4</v>
      </c>
    </row>
    <row r="148" spans="1:13" x14ac:dyDescent="0.25">
      <c r="A148" s="2" t="s">
        <v>9</v>
      </c>
      <c r="B148" s="2" t="s">
        <v>39</v>
      </c>
      <c r="C148" s="2">
        <v>0.2</v>
      </c>
      <c r="D148" s="2"/>
      <c r="E148" s="3"/>
      <c r="F148" s="2" t="s">
        <v>9</v>
      </c>
      <c r="G148" s="2" t="s">
        <v>11</v>
      </c>
      <c r="H148" s="2">
        <v>12</v>
      </c>
      <c r="K148" s="2" t="s">
        <v>41</v>
      </c>
      <c r="L148" s="2" t="s">
        <v>9</v>
      </c>
      <c r="M148" s="2">
        <v>1.5</v>
      </c>
    </row>
    <row r="149" spans="1:13" x14ac:dyDescent="0.25">
      <c r="A149" s="2" t="s">
        <v>9</v>
      </c>
      <c r="B149" s="2" t="s">
        <v>39</v>
      </c>
      <c r="C149" s="2">
        <v>0.25</v>
      </c>
      <c r="D149" s="2"/>
      <c r="E149" s="3"/>
      <c r="F149" s="2" t="s">
        <v>9</v>
      </c>
      <c r="G149" s="2" t="s">
        <v>11</v>
      </c>
      <c r="H149" s="2">
        <v>2</v>
      </c>
      <c r="K149" s="2" t="s">
        <v>41</v>
      </c>
      <c r="L149" s="2" t="s">
        <v>9</v>
      </c>
      <c r="M149" s="2">
        <v>1</v>
      </c>
    </row>
    <row r="150" spans="1:13" x14ac:dyDescent="0.25">
      <c r="A150" s="2" t="s">
        <v>9</v>
      </c>
      <c r="B150" s="2" t="s">
        <v>39</v>
      </c>
      <c r="C150" s="2">
        <v>0.3</v>
      </c>
      <c r="D150" s="2"/>
      <c r="E150" s="3"/>
      <c r="F150" s="2" t="s">
        <v>9</v>
      </c>
      <c r="G150" s="2" t="s">
        <v>11</v>
      </c>
      <c r="H150" s="2">
        <v>6</v>
      </c>
      <c r="K150" s="2" t="s">
        <v>41</v>
      </c>
      <c r="L150" s="2" t="s">
        <v>9</v>
      </c>
      <c r="M150" s="2">
        <v>0.5</v>
      </c>
    </row>
    <row r="151" spans="1:13" x14ac:dyDescent="0.25">
      <c r="A151" s="2" t="s">
        <v>9</v>
      </c>
      <c r="B151" s="2" t="s">
        <v>39</v>
      </c>
      <c r="C151" s="2">
        <v>0.3</v>
      </c>
      <c r="D151" s="2"/>
      <c r="E151" s="3"/>
      <c r="F151" s="2" t="s">
        <v>9</v>
      </c>
      <c r="G151" s="2" t="s">
        <v>11</v>
      </c>
      <c r="H151" s="2">
        <v>4</v>
      </c>
      <c r="K151" s="2" t="s">
        <v>41</v>
      </c>
      <c r="L151" s="2" t="s">
        <v>9</v>
      </c>
      <c r="M151" s="2">
        <v>0.6</v>
      </c>
    </row>
    <row r="152" spans="1:13" x14ac:dyDescent="0.25">
      <c r="A152" s="2" t="s">
        <v>9</v>
      </c>
      <c r="B152" s="2" t="s">
        <v>39</v>
      </c>
      <c r="C152" s="2">
        <v>0.3</v>
      </c>
      <c r="D152" s="2"/>
      <c r="E152" s="3"/>
      <c r="F152" s="2" t="s">
        <v>9</v>
      </c>
      <c r="G152" s="2" t="s">
        <v>11</v>
      </c>
      <c r="H152" s="2">
        <v>7</v>
      </c>
      <c r="K152" s="2" t="s">
        <v>41</v>
      </c>
      <c r="L152" s="2" t="s">
        <v>9</v>
      </c>
      <c r="M152" s="2">
        <v>1</v>
      </c>
    </row>
    <row r="153" spans="1:13" x14ac:dyDescent="0.25">
      <c r="A153" s="2" t="s">
        <v>9</v>
      </c>
      <c r="B153" s="2" t="s">
        <v>39</v>
      </c>
      <c r="C153" s="2">
        <v>0.3</v>
      </c>
      <c r="D153" s="2"/>
      <c r="E153" s="3"/>
      <c r="F153" s="2" t="s">
        <v>9</v>
      </c>
      <c r="G153" s="2" t="s">
        <v>11</v>
      </c>
      <c r="H153" s="2">
        <v>2</v>
      </c>
      <c r="K153" s="2" t="s">
        <v>41</v>
      </c>
      <c r="L153" s="2" t="s">
        <v>9</v>
      </c>
      <c r="M153" s="2">
        <v>1</v>
      </c>
    </row>
    <row r="154" spans="1:13" x14ac:dyDescent="0.25">
      <c r="A154" s="2" t="s">
        <v>9</v>
      </c>
      <c r="B154" s="2" t="s">
        <v>39</v>
      </c>
      <c r="C154" s="2">
        <v>0.5</v>
      </c>
      <c r="D154" s="2"/>
      <c r="E154" s="3"/>
      <c r="F154" s="2" t="s">
        <v>9</v>
      </c>
      <c r="G154" s="2" t="s">
        <v>11</v>
      </c>
      <c r="H154" s="2">
        <v>3</v>
      </c>
      <c r="K154" s="2" t="s">
        <v>41</v>
      </c>
      <c r="L154" s="2" t="s">
        <v>9</v>
      </c>
      <c r="M154" s="2">
        <v>1</v>
      </c>
    </row>
    <row r="155" spans="1:13" x14ac:dyDescent="0.25">
      <c r="A155" s="2" t="s">
        <v>9</v>
      </c>
      <c r="B155" s="2" t="s">
        <v>39</v>
      </c>
      <c r="C155" s="2">
        <v>0.5</v>
      </c>
      <c r="D155" s="2"/>
      <c r="E155" s="3"/>
      <c r="F155" s="2" t="s">
        <v>9</v>
      </c>
      <c r="G155" s="2" t="s">
        <v>11</v>
      </c>
      <c r="H155" s="2">
        <v>12</v>
      </c>
      <c r="K155" s="2" t="s">
        <v>41</v>
      </c>
      <c r="L155" s="2" t="s">
        <v>9</v>
      </c>
      <c r="M155" s="2">
        <v>0.6</v>
      </c>
    </row>
    <row r="156" spans="1:13" x14ac:dyDescent="0.25">
      <c r="A156" s="2" t="s">
        <v>9</v>
      </c>
      <c r="B156" s="2" t="s">
        <v>39</v>
      </c>
      <c r="C156" s="2">
        <v>0.2</v>
      </c>
      <c r="D156" s="2"/>
      <c r="E156" s="3"/>
      <c r="F156" s="2" t="s">
        <v>9</v>
      </c>
      <c r="G156" s="2" t="s">
        <v>11</v>
      </c>
      <c r="H156" s="2">
        <v>10</v>
      </c>
      <c r="K156" s="2" t="s">
        <v>41</v>
      </c>
      <c r="L156" s="2" t="s">
        <v>9</v>
      </c>
      <c r="M156" s="2">
        <v>1.5</v>
      </c>
    </row>
    <row r="157" spans="1:13" x14ac:dyDescent="0.25">
      <c r="A157" s="2" t="s">
        <v>9</v>
      </c>
      <c r="B157" s="2" t="s">
        <v>39</v>
      </c>
      <c r="C157" s="2">
        <v>0.2</v>
      </c>
      <c r="D157" s="2"/>
      <c r="E157" s="3"/>
      <c r="F157" s="2" t="s">
        <v>9</v>
      </c>
      <c r="G157" s="2" t="s">
        <v>11</v>
      </c>
      <c r="H157" s="2">
        <v>12</v>
      </c>
      <c r="K157" s="2" t="s">
        <v>41</v>
      </c>
      <c r="L157" s="2" t="s">
        <v>9</v>
      </c>
      <c r="M157" s="2">
        <v>2</v>
      </c>
    </row>
    <row r="158" spans="1:13" x14ac:dyDescent="0.25">
      <c r="A158" s="2" t="s">
        <v>9</v>
      </c>
      <c r="B158" s="2" t="s">
        <v>39</v>
      </c>
      <c r="C158" s="2">
        <v>0.1</v>
      </c>
      <c r="D158" s="2"/>
      <c r="E158" s="3"/>
      <c r="F158" s="2" t="s">
        <v>9</v>
      </c>
      <c r="G158" s="2" t="s">
        <v>11</v>
      </c>
      <c r="H158" s="2">
        <v>27</v>
      </c>
      <c r="K158" s="2" t="s">
        <v>41</v>
      </c>
      <c r="L158" s="2" t="s">
        <v>9</v>
      </c>
      <c r="M158" s="2">
        <v>4</v>
      </c>
    </row>
    <row r="159" spans="1:13" x14ac:dyDescent="0.25">
      <c r="A159" s="2" t="s">
        <v>9</v>
      </c>
      <c r="B159" s="2" t="s">
        <v>39</v>
      </c>
      <c r="C159" s="2">
        <v>0.125</v>
      </c>
      <c r="D159" s="2"/>
      <c r="E159" s="3"/>
      <c r="F159" s="2" t="s">
        <v>9</v>
      </c>
      <c r="G159" s="2" t="s">
        <v>11</v>
      </c>
      <c r="H159" s="2">
        <v>10</v>
      </c>
      <c r="K159" s="2" t="s">
        <v>41</v>
      </c>
      <c r="L159" s="2" t="s">
        <v>9</v>
      </c>
      <c r="M159" s="2">
        <v>1.5</v>
      </c>
    </row>
    <row r="160" spans="1:13" x14ac:dyDescent="0.25">
      <c r="A160" s="2" t="s">
        <v>9</v>
      </c>
      <c r="B160" s="2" t="s">
        <v>39</v>
      </c>
      <c r="C160" s="2">
        <v>0.125</v>
      </c>
      <c r="D160" s="2"/>
      <c r="E160" s="3"/>
      <c r="F160" s="2" t="s">
        <v>9</v>
      </c>
      <c r="G160" s="2" t="s">
        <v>11</v>
      </c>
      <c r="H160" s="2">
        <v>5</v>
      </c>
      <c r="K160" s="2" t="s">
        <v>41</v>
      </c>
      <c r="L160" s="2" t="s">
        <v>9</v>
      </c>
      <c r="M160" s="2">
        <v>1</v>
      </c>
    </row>
    <row r="161" spans="1:13" x14ac:dyDescent="0.25">
      <c r="A161" s="2" t="s">
        <v>9</v>
      </c>
      <c r="B161" s="2" t="s">
        <v>21</v>
      </c>
      <c r="C161" s="2">
        <v>10</v>
      </c>
      <c r="D161" s="2"/>
      <c r="E161" s="3"/>
      <c r="F161" s="2" t="s">
        <v>9</v>
      </c>
      <c r="G161" s="2" t="s">
        <v>11</v>
      </c>
      <c r="H161" s="2">
        <v>12</v>
      </c>
      <c r="K161" s="2" t="s">
        <v>41</v>
      </c>
      <c r="L161" s="2" t="s">
        <v>9</v>
      </c>
      <c r="M161" s="2">
        <v>45</v>
      </c>
    </row>
    <row r="162" spans="1:13" x14ac:dyDescent="0.25">
      <c r="A162" s="2" t="s">
        <v>9</v>
      </c>
      <c r="B162" s="2" t="s">
        <v>21</v>
      </c>
      <c r="C162" s="2">
        <v>100</v>
      </c>
      <c r="D162" s="2"/>
      <c r="E162" s="3"/>
      <c r="F162" s="2" t="s">
        <v>9</v>
      </c>
      <c r="G162" s="2" t="s">
        <v>11</v>
      </c>
      <c r="H162" s="2">
        <v>5</v>
      </c>
      <c r="K162" s="2" t="s">
        <v>41</v>
      </c>
      <c r="L162" s="2" t="s">
        <v>9</v>
      </c>
      <c r="M162" s="2">
        <v>22</v>
      </c>
    </row>
    <row r="163" spans="1:13" x14ac:dyDescent="0.25">
      <c r="A163" s="2" t="s">
        <v>9</v>
      </c>
      <c r="B163" s="2" t="s">
        <v>21</v>
      </c>
      <c r="C163" s="2">
        <v>15</v>
      </c>
      <c r="D163" s="2"/>
      <c r="E163" s="3"/>
      <c r="F163" s="2" t="s">
        <v>9</v>
      </c>
      <c r="G163" s="2" t="s">
        <v>11</v>
      </c>
      <c r="H163" s="2">
        <v>27</v>
      </c>
      <c r="K163" s="2" t="s">
        <v>41</v>
      </c>
      <c r="L163" s="2" t="s">
        <v>9</v>
      </c>
      <c r="M163" s="2">
        <v>16</v>
      </c>
    </row>
    <row r="164" spans="1:13" x14ac:dyDescent="0.25">
      <c r="A164" s="2" t="s">
        <v>9</v>
      </c>
      <c r="B164" s="2" t="s">
        <v>21</v>
      </c>
      <c r="C164" s="2">
        <v>35</v>
      </c>
      <c r="D164" s="2"/>
      <c r="E164" s="3"/>
      <c r="F164" s="2" t="s">
        <v>9</v>
      </c>
      <c r="G164" s="2" t="s">
        <v>11</v>
      </c>
      <c r="H164" s="2">
        <v>12</v>
      </c>
      <c r="K164" s="2" t="s">
        <v>41</v>
      </c>
      <c r="L164" s="2" t="s">
        <v>9</v>
      </c>
      <c r="M164" s="2">
        <v>25</v>
      </c>
    </row>
    <row r="165" spans="1:13" x14ac:dyDescent="0.25">
      <c r="A165" s="2" t="s">
        <v>9</v>
      </c>
      <c r="B165" s="2" t="s">
        <v>21</v>
      </c>
      <c r="C165" s="2">
        <v>35</v>
      </c>
      <c r="D165" s="2"/>
      <c r="E165" s="3"/>
      <c r="F165" s="2" t="s">
        <v>9</v>
      </c>
      <c r="G165" s="2" t="s">
        <v>11</v>
      </c>
      <c r="H165" s="2">
        <v>4</v>
      </c>
      <c r="K165" s="2" t="s">
        <v>41</v>
      </c>
      <c r="L165" s="2" t="s">
        <v>9</v>
      </c>
      <c r="M165" s="2">
        <v>27.5</v>
      </c>
    </row>
    <row r="166" spans="1:13" x14ac:dyDescent="0.25">
      <c r="A166" s="2" t="s">
        <v>9</v>
      </c>
      <c r="B166" s="2" t="s">
        <v>21</v>
      </c>
      <c r="C166" s="2">
        <v>35</v>
      </c>
      <c r="D166" s="2"/>
      <c r="E166" s="3"/>
      <c r="F166" s="2" t="s">
        <v>9</v>
      </c>
      <c r="G166" s="2" t="s">
        <v>11</v>
      </c>
      <c r="H166" s="2">
        <v>10</v>
      </c>
      <c r="K166" s="2" t="s">
        <v>42</v>
      </c>
      <c r="L166" s="2" t="s">
        <v>9</v>
      </c>
      <c r="M166" s="2">
        <v>30</v>
      </c>
    </row>
    <row r="167" spans="1:13" x14ac:dyDescent="0.25">
      <c r="A167" s="2" t="s">
        <v>9</v>
      </c>
      <c r="B167" s="2" t="s">
        <v>21</v>
      </c>
      <c r="C167" s="2">
        <v>37</v>
      </c>
      <c r="D167" s="2"/>
      <c r="E167" s="3"/>
      <c r="F167" s="2" t="s">
        <v>9</v>
      </c>
      <c r="G167" s="2" t="s">
        <v>11</v>
      </c>
      <c r="H167" s="2">
        <v>5</v>
      </c>
      <c r="K167" s="2" t="s">
        <v>42</v>
      </c>
      <c r="L167" s="2" t="s">
        <v>9</v>
      </c>
      <c r="M167" s="2">
        <v>12.5</v>
      </c>
    </row>
    <row r="168" spans="1:13" x14ac:dyDescent="0.25">
      <c r="A168" s="2" t="s">
        <v>9</v>
      </c>
      <c r="B168" s="2" t="s">
        <v>21</v>
      </c>
      <c r="C168" s="2">
        <v>25</v>
      </c>
      <c r="D168" s="2"/>
      <c r="E168" s="3"/>
      <c r="F168" s="2" t="s">
        <v>9</v>
      </c>
      <c r="G168" s="2" t="s">
        <v>11</v>
      </c>
      <c r="H168" s="2">
        <v>1</v>
      </c>
      <c r="K168" s="2" t="s">
        <v>42</v>
      </c>
      <c r="L168" s="2" t="s">
        <v>9</v>
      </c>
      <c r="M168" s="2">
        <v>12.5</v>
      </c>
    </row>
    <row r="169" spans="1:13" x14ac:dyDescent="0.25">
      <c r="A169" s="2" t="s">
        <v>9</v>
      </c>
      <c r="B169" s="2" t="s">
        <v>21</v>
      </c>
      <c r="C169" s="2">
        <v>80</v>
      </c>
      <c r="D169" s="2"/>
      <c r="E169" s="3"/>
      <c r="F169" s="2" t="s">
        <v>9</v>
      </c>
      <c r="G169" s="2" t="s">
        <v>11</v>
      </c>
      <c r="H169" s="2">
        <v>10</v>
      </c>
      <c r="K169" s="2" t="s">
        <v>42</v>
      </c>
      <c r="L169" s="2" t="s">
        <v>9</v>
      </c>
      <c r="M169" s="2">
        <v>10</v>
      </c>
    </row>
    <row r="170" spans="1:13" x14ac:dyDescent="0.25">
      <c r="A170" s="2" t="s">
        <v>9</v>
      </c>
      <c r="B170" s="2" t="s">
        <v>21</v>
      </c>
      <c r="C170" s="2">
        <v>10</v>
      </c>
      <c r="D170" s="2"/>
      <c r="E170" s="3"/>
      <c r="F170" s="2" t="s">
        <v>9</v>
      </c>
      <c r="G170" s="2" t="s">
        <v>11</v>
      </c>
      <c r="H170" s="2">
        <v>0.25</v>
      </c>
      <c r="K170" s="2" t="s">
        <v>42</v>
      </c>
      <c r="L170" s="2" t="s">
        <v>9</v>
      </c>
      <c r="M170" s="2">
        <v>5</v>
      </c>
    </row>
    <row r="171" spans="1:13" x14ac:dyDescent="0.25">
      <c r="A171" s="2" t="s">
        <v>9</v>
      </c>
      <c r="B171" s="2" t="s">
        <v>21</v>
      </c>
      <c r="C171" s="2">
        <v>7</v>
      </c>
      <c r="D171" s="2"/>
      <c r="E171" s="3"/>
      <c r="F171" s="2" t="s">
        <v>9</v>
      </c>
      <c r="G171" s="2" t="s">
        <v>11</v>
      </c>
      <c r="H171" s="2">
        <v>0.5</v>
      </c>
      <c r="K171" s="2" t="s">
        <v>42</v>
      </c>
      <c r="L171" s="2" t="s">
        <v>9</v>
      </c>
      <c r="M171" s="2">
        <v>5</v>
      </c>
    </row>
    <row r="172" spans="1:13" x14ac:dyDescent="0.25">
      <c r="A172" s="2" t="s">
        <v>9</v>
      </c>
      <c r="B172" s="2" t="s">
        <v>21</v>
      </c>
      <c r="C172" s="2">
        <v>15</v>
      </c>
      <c r="D172" s="2"/>
      <c r="E172" s="3"/>
      <c r="F172" s="2" t="s">
        <v>9</v>
      </c>
      <c r="G172" s="2" t="s">
        <v>11</v>
      </c>
      <c r="H172" s="2">
        <v>0.5</v>
      </c>
      <c r="K172" s="2" t="s">
        <v>42</v>
      </c>
      <c r="L172" s="2" t="s">
        <v>9</v>
      </c>
      <c r="M172" s="2">
        <v>42</v>
      </c>
    </row>
    <row r="173" spans="1:13" x14ac:dyDescent="0.25">
      <c r="A173" s="2" t="s">
        <v>9</v>
      </c>
      <c r="B173" s="2" t="s">
        <v>21</v>
      </c>
      <c r="C173" s="2">
        <v>10</v>
      </c>
      <c r="D173" s="2"/>
      <c r="E173" s="3"/>
      <c r="F173" s="2" t="s">
        <v>9</v>
      </c>
      <c r="G173" s="2" t="s">
        <v>11</v>
      </c>
      <c r="H173" s="2">
        <v>0.5</v>
      </c>
      <c r="K173" s="2" t="s">
        <v>42</v>
      </c>
      <c r="L173" s="2" t="s">
        <v>9</v>
      </c>
      <c r="M173" s="2">
        <v>9</v>
      </c>
    </row>
    <row r="174" spans="1:13" x14ac:dyDescent="0.25">
      <c r="A174" s="2" t="s">
        <v>9</v>
      </c>
      <c r="B174" s="2" t="s">
        <v>21</v>
      </c>
      <c r="C174" s="2">
        <v>20</v>
      </c>
      <c r="D174" s="2"/>
      <c r="E174" s="3"/>
      <c r="F174" s="2" t="s">
        <v>9</v>
      </c>
      <c r="G174" s="2" t="s">
        <v>11</v>
      </c>
      <c r="H174" s="2">
        <v>0.2</v>
      </c>
      <c r="K174" s="2" t="s">
        <v>42</v>
      </c>
      <c r="L174" s="2" t="s">
        <v>9</v>
      </c>
      <c r="M174" s="2">
        <v>12.5</v>
      </c>
    </row>
    <row r="175" spans="1:13" x14ac:dyDescent="0.25">
      <c r="A175" s="2" t="s">
        <v>9</v>
      </c>
      <c r="B175" s="2" t="s">
        <v>21</v>
      </c>
      <c r="C175" s="2">
        <v>10</v>
      </c>
      <c r="D175" s="2"/>
      <c r="E175" s="3"/>
      <c r="F175" s="2" t="s">
        <v>9</v>
      </c>
      <c r="G175" s="2" t="s">
        <v>11</v>
      </c>
      <c r="H175" s="2">
        <v>0.2</v>
      </c>
      <c r="K175" s="2" t="s">
        <v>42</v>
      </c>
      <c r="L175" s="2" t="s">
        <v>9</v>
      </c>
      <c r="M175" s="2">
        <v>6</v>
      </c>
    </row>
    <row r="176" spans="1:13" x14ac:dyDescent="0.25">
      <c r="A176" s="2" t="s">
        <v>9</v>
      </c>
      <c r="B176" s="2" t="s">
        <v>21</v>
      </c>
      <c r="C176" s="2">
        <v>20</v>
      </c>
      <c r="D176" s="2"/>
      <c r="E176" s="3"/>
      <c r="F176" s="2" t="s">
        <v>9</v>
      </c>
      <c r="G176" s="2" t="s">
        <v>11</v>
      </c>
      <c r="H176" s="2">
        <v>0.2</v>
      </c>
      <c r="K176" s="2" t="s">
        <v>42</v>
      </c>
      <c r="L176" s="2" t="s">
        <v>9</v>
      </c>
      <c r="M176" s="2">
        <v>12.5</v>
      </c>
    </row>
    <row r="177" spans="1:13" x14ac:dyDescent="0.25">
      <c r="A177" s="2" t="s">
        <v>9</v>
      </c>
      <c r="B177" s="2" t="s">
        <v>43</v>
      </c>
      <c r="C177" s="2">
        <v>3</v>
      </c>
      <c r="D177" s="2"/>
      <c r="E177" s="3"/>
      <c r="F177" s="2" t="s">
        <v>9</v>
      </c>
      <c r="G177" s="2" t="s">
        <v>11</v>
      </c>
      <c r="H177" s="2">
        <v>0.2</v>
      </c>
      <c r="K177" s="2" t="s">
        <v>42</v>
      </c>
      <c r="L177" s="2" t="s">
        <v>9</v>
      </c>
      <c r="M177" s="2">
        <v>15</v>
      </c>
    </row>
    <row r="178" spans="1:13" x14ac:dyDescent="0.25">
      <c r="A178" s="2" t="s">
        <v>9</v>
      </c>
      <c r="B178" s="2" t="s">
        <v>43</v>
      </c>
      <c r="C178" s="2">
        <v>0.1</v>
      </c>
      <c r="D178" s="2"/>
      <c r="E178" s="3"/>
      <c r="F178" s="2" t="s">
        <v>9</v>
      </c>
      <c r="G178" s="2" t="s">
        <v>11</v>
      </c>
      <c r="H178" s="2">
        <v>4.5</v>
      </c>
      <c r="K178" s="2" t="s">
        <v>42</v>
      </c>
      <c r="L178" s="2" t="s">
        <v>9</v>
      </c>
      <c r="M178" s="2">
        <v>13</v>
      </c>
    </row>
    <row r="179" spans="1:13" x14ac:dyDescent="0.25">
      <c r="A179" s="2" t="s">
        <v>9</v>
      </c>
      <c r="B179" s="2" t="s">
        <v>35</v>
      </c>
      <c r="C179" s="2">
        <v>5</v>
      </c>
      <c r="D179" s="2"/>
      <c r="E179" s="3"/>
      <c r="F179" s="2" t="s">
        <v>9</v>
      </c>
      <c r="G179" s="2" t="s">
        <v>11</v>
      </c>
      <c r="H179" s="2">
        <v>9</v>
      </c>
      <c r="K179" s="2" t="s">
        <v>42</v>
      </c>
      <c r="L179" s="2" t="s">
        <v>9</v>
      </c>
      <c r="M179" s="2">
        <v>13</v>
      </c>
    </row>
    <row r="180" spans="1:13" x14ac:dyDescent="0.25">
      <c r="A180" s="2" t="s">
        <v>9</v>
      </c>
      <c r="B180" s="2" t="s">
        <v>35</v>
      </c>
      <c r="C180" s="2">
        <v>5</v>
      </c>
      <c r="D180" s="2"/>
      <c r="E180" s="3"/>
      <c r="F180" s="2" t="s">
        <v>9</v>
      </c>
      <c r="G180" s="2" t="s">
        <v>11</v>
      </c>
      <c r="H180" s="2">
        <v>0.5</v>
      </c>
      <c r="K180" s="2" t="s">
        <v>42</v>
      </c>
      <c r="L180" s="2" t="s">
        <v>9</v>
      </c>
      <c r="M180" s="2">
        <v>13</v>
      </c>
    </row>
    <row r="181" spans="1:13" x14ac:dyDescent="0.25">
      <c r="A181" s="2" t="s">
        <v>9</v>
      </c>
      <c r="B181" s="2" t="s">
        <v>35</v>
      </c>
      <c r="C181" s="2">
        <v>8</v>
      </c>
      <c r="D181" s="2"/>
      <c r="E181" s="3"/>
      <c r="F181" s="2" t="s">
        <v>9</v>
      </c>
      <c r="G181" s="2" t="s">
        <v>11</v>
      </c>
      <c r="H181" s="2">
        <v>1.25</v>
      </c>
      <c r="K181" s="2" t="s">
        <v>42</v>
      </c>
      <c r="L181" s="2" t="s">
        <v>9</v>
      </c>
      <c r="M181" s="2">
        <v>10</v>
      </c>
    </row>
    <row r="182" spans="1:13" x14ac:dyDescent="0.25">
      <c r="A182" s="2" t="s">
        <v>9</v>
      </c>
      <c r="B182" s="2" t="s">
        <v>35</v>
      </c>
      <c r="C182" s="2">
        <v>15</v>
      </c>
      <c r="D182" s="2"/>
      <c r="E182" s="3"/>
      <c r="F182" s="2" t="s">
        <v>9</v>
      </c>
      <c r="G182" s="2" t="s">
        <v>11</v>
      </c>
      <c r="H182" s="2">
        <v>2</v>
      </c>
      <c r="K182" s="2" t="s">
        <v>42</v>
      </c>
      <c r="L182" s="2" t="s">
        <v>9</v>
      </c>
      <c r="M182" s="2">
        <v>10</v>
      </c>
    </row>
    <row r="183" spans="1:13" x14ac:dyDescent="0.25">
      <c r="A183" s="2" t="s">
        <v>9</v>
      </c>
      <c r="B183" s="2" t="s">
        <v>44</v>
      </c>
      <c r="C183" s="2">
        <v>1.5</v>
      </c>
      <c r="D183" s="2"/>
      <c r="E183" s="3"/>
      <c r="F183" s="2" t="s">
        <v>9</v>
      </c>
      <c r="G183" s="2" t="s">
        <v>11</v>
      </c>
      <c r="H183" s="2">
        <v>0.35</v>
      </c>
      <c r="K183" s="2" t="s">
        <v>42</v>
      </c>
      <c r="L183" s="2" t="s">
        <v>9</v>
      </c>
      <c r="M183" s="2">
        <v>10</v>
      </c>
    </row>
    <row r="184" spans="1:13" x14ac:dyDescent="0.25">
      <c r="A184" s="2" t="s">
        <v>9</v>
      </c>
      <c r="B184" s="2" t="s">
        <v>44</v>
      </c>
      <c r="C184" s="2">
        <v>2</v>
      </c>
      <c r="D184" s="2"/>
      <c r="E184" s="3"/>
      <c r="F184" s="2" t="s">
        <v>9</v>
      </c>
      <c r="G184" s="2" t="s">
        <v>11</v>
      </c>
      <c r="H184" s="2">
        <v>0.8</v>
      </c>
      <c r="K184" s="2" t="s">
        <v>42</v>
      </c>
      <c r="L184" s="2" t="s">
        <v>9</v>
      </c>
      <c r="M184" s="2">
        <v>10</v>
      </c>
    </row>
    <row r="185" spans="1:13" x14ac:dyDescent="0.25">
      <c r="A185" s="2" t="s">
        <v>9</v>
      </c>
      <c r="B185" s="2" t="s">
        <v>44</v>
      </c>
      <c r="C185" s="2">
        <v>1.5</v>
      </c>
      <c r="D185" s="2"/>
      <c r="E185" s="3"/>
      <c r="F185" s="2" t="s">
        <v>9</v>
      </c>
      <c r="G185" s="2" t="s">
        <v>11</v>
      </c>
      <c r="H185" s="2">
        <v>0.6</v>
      </c>
      <c r="K185" s="2" t="s">
        <v>42</v>
      </c>
      <c r="L185" s="2" t="s">
        <v>9</v>
      </c>
      <c r="M185" s="2">
        <v>10</v>
      </c>
    </row>
    <row r="186" spans="1:13" x14ac:dyDescent="0.25">
      <c r="A186" s="2" t="s">
        <v>9</v>
      </c>
      <c r="B186" s="2" t="s">
        <v>44</v>
      </c>
      <c r="C186" s="2">
        <v>1.5</v>
      </c>
      <c r="D186" s="2"/>
      <c r="E186" s="3"/>
      <c r="F186" s="2" t="s">
        <v>9</v>
      </c>
      <c r="G186" s="2" t="s">
        <v>11</v>
      </c>
      <c r="H186" s="2">
        <v>0.3</v>
      </c>
      <c r="K186" s="2" t="s">
        <v>42</v>
      </c>
      <c r="L186" s="2" t="s">
        <v>9</v>
      </c>
      <c r="M186" s="2">
        <v>10</v>
      </c>
    </row>
    <row r="187" spans="1:13" x14ac:dyDescent="0.25">
      <c r="A187" s="2" t="s">
        <v>9</v>
      </c>
      <c r="B187" s="2" t="s">
        <v>44</v>
      </c>
      <c r="C187" s="2">
        <v>2</v>
      </c>
      <c r="D187" s="2"/>
      <c r="E187" s="3"/>
      <c r="F187" s="2" t="s">
        <v>9</v>
      </c>
      <c r="G187" s="2" t="s">
        <v>11</v>
      </c>
      <c r="H187" s="2">
        <v>0.25</v>
      </c>
      <c r="K187" s="2" t="s">
        <v>42</v>
      </c>
      <c r="L187" s="2" t="s">
        <v>9</v>
      </c>
      <c r="M187" s="2">
        <v>10</v>
      </c>
    </row>
    <row r="188" spans="1:13" x14ac:dyDescent="0.25">
      <c r="A188" s="2" t="s">
        <v>9</v>
      </c>
      <c r="B188" s="2" t="s">
        <v>44</v>
      </c>
      <c r="C188" s="2">
        <v>4.5</v>
      </c>
      <c r="D188" s="2"/>
      <c r="E188" s="3"/>
      <c r="F188" s="2" t="s">
        <v>9</v>
      </c>
      <c r="G188" s="2" t="s">
        <v>11</v>
      </c>
      <c r="H188" s="2">
        <v>0.25</v>
      </c>
      <c r="K188" s="2" t="s">
        <v>42</v>
      </c>
      <c r="L188" s="2" t="s">
        <v>9</v>
      </c>
      <c r="M188" s="2">
        <v>40</v>
      </c>
    </row>
    <row r="189" spans="1:13" x14ac:dyDescent="0.25">
      <c r="A189" s="2" t="s">
        <v>9</v>
      </c>
      <c r="B189" s="2" t="s">
        <v>44</v>
      </c>
      <c r="C189" s="2">
        <v>2</v>
      </c>
      <c r="D189" s="2"/>
      <c r="E189" s="3"/>
      <c r="F189" s="2" t="s">
        <v>9</v>
      </c>
      <c r="G189" s="2" t="s">
        <v>11</v>
      </c>
      <c r="H189" s="2">
        <v>0.5</v>
      </c>
      <c r="K189" s="2" t="s">
        <v>42</v>
      </c>
      <c r="L189" s="2" t="s">
        <v>9</v>
      </c>
      <c r="M189" s="2">
        <v>40</v>
      </c>
    </row>
    <row r="190" spans="1:13" x14ac:dyDescent="0.25">
      <c r="A190" s="2" t="s">
        <v>9</v>
      </c>
      <c r="B190" s="2" t="s">
        <v>44</v>
      </c>
      <c r="C190" s="2">
        <v>2</v>
      </c>
      <c r="D190" s="2"/>
      <c r="E190" s="3"/>
      <c r="F190" s="2" t="s">
        <v>9</v>
      </c>
      <c r="G190" s="2" t="s">
        <v>11</v>
      </c>
      <c r="H190" s="2">
        <v>0.8</v>
      </c>
      <c r="K190" s="2" t="s">
        <v>42</v>
      </c>
      <c r="L190" s="2" t="s">
        <v>9</v>
      </c>
      <c r="M190" s="2">
        <v>40</v>
      </c>
    </row>
    <row r="191" spans="1:13" x14ac:dyDescent="0.25">
      <c r="A191" s="2" t="s">
        <v>9</v>
      </c>
      <c r="B191" s="2" t="s">
        <v>44</v>
      </c>
      <c r="C191" s="2">
        <v>3</v>
      </c>
      <c r="D191" s="2"/>
      <c r="E191" s="3"/>
      <c r="F191" s="2" t="s">
        <v>9</v>
      </c>
      <c r="G191" s="2" t="s">
        <v>11</v>
      </c>
      <c r="H191" s="2">
        <v>0.5</v>
      </c>
      <c r="K191" s="2" t="s">
        <v>42</v>
      </c>
      <c r="L191" s="2" t="s">
        <v>9</v>
      </c>
      <c r="M191" s="2">
        <v>8</v>
      </c>
    </row>
    <row r="192" spans="1:13" x14ac:dyDescent="0.25">
      <c r="A192" s="2" t="s">
        <v>9</v>
      </c>
      <c r="B192" s="2" t="s">
        <v>44</v>
      </c>
      <c r="C192" s="2">
        <v>1</v>
      </c>
      <c r="D192" s="2"/>
      <c r="E192" s="3"/>
      <c r="F192" s="2" t="s">
        <v>9</v>
      </c>
      <c r="G192" s="2" t="s">
        <v>11</v>
      </c>
      <c r="H192" s="2">
        <v>0.25</v>
      </c>
      <c r="K192" s="2" t="s">
        <v>42</v>
      </c>
      <c r="L192" s="2" t="s">
        <v>9</v>
      </c>
      <c r="M192" s="2">
        <v>12.5</v>
      </c>
    </row>
    <row r="193" spans="1:13" x14ac:dyDescent="0.25">
      <c r="A193" s="2" t="s">
        <v>9</v>
      </c>
      <c r="B193" s="2" t="s">
        <v>44</v>
      </c>
      <c r="C193" s="2">
        <v>2</v>
      </c>
      <c r="D193" s="2"/>
      <c r="E193" s="3"/>
      <c r="F193" s="2" t="s">
        <v>9</v>
      </c>
      <c r="G193" s="2" t="s">
        <v>11</v>
      </c>
      <c r="H193" s="2">
        <v>0.7</v>
      </c>
      <c r="K193" s="2" t="s">
        <v>42</v>
      </c>
      <c r="L193" s="2" t="s">
        <v>9</v>
      </c>
      <c r="M193" s="2">
        <v>12.5</v>
      </c>
    </row>
    <row r="194" spans="1:13" x14ac:dyDescent="0.25">
      <c r="A194" s="2" t="s">
        <v>9</v>
      </c>
      <c r="B194" s="2" t="s">
        <v>44</v>
      </c>
      <c r="C194" s="2">
        <v>1.5</v>
      </c>
      <c r="D194" s="2"/>
      <c r="E194" s="3"/>
      <c r="F194" s="2" t="s">
        <v>9</v>
      </c>
      <c r="G194" s="2" t="s">
        <v>11</v>
      </c>
      <c r="H194" s="2">
        <v>0.2</v>
      </c>
      <c r="K194" s="2" t="s">
        <v>42</v>
      </c>
      <c r="L194" s="2" t="s">
        <v>9</v>
      </c>
      <c r="M194" s="2">
        <v>1</v>
      </c>
    </row>
    <row r="195" spans="1:13" x14ac:dyDescent="0.25">
      <c r="A195" s="2" t="s">
        <v>9</v>
      </c>
      <c r="B195" s="2" t="s">
        <v>44</v>
      </c>
      <c r="C195" s="2">
        <v>0.25</v>
      </c>
      <c r="D195" s="2"/>
      <c r="E195" s="3"/>
      <c r="F195" s="2" t="s">
        <v>9</v>
      </c>
      <c r="G195" s="2" t="s">
        <v>11</v>
      </c>
      <c r="H195" s="2">
        <v>0.5</v>
      </c>
      <c r="K195" s="2" t="s">
        <v>42</v>
      </c>
      <c r="L195" s="2" t="s">
        <v>9</v>
      </c>
      <c r="M195" s="2">
        <v>5</v>
      </c>
    </row>
    <row r="196" spans="1:13" x14ac:dyDescent="0.25">
      <c r="A196" s="2" t="s">
        <v>9</v>
      </c>
      <c r="B196" s="2" t="s">
        <v>44</v>
      </c>
      <c r="C196" s="2">
        <v>3</v>
      </c>
      <c r="D196" s="2"/>
      <c r="E196" s="3"/>
      <c r="F196" s="2" t="s">
        <v>9</v>
      </c>
      <c r="G196" s="2" t="s">
        <v>11</v>
      </c>
      <c r="H196" s="2">
        <v>0.25</v>
      </c>
      <c r="K196" s="2" t="s">
        <v>42</v>
      </c>
      <c r="L196" s="2" t="s">
        <v>9</v>
      </c>
      <c r="M196" s="2">
        <v>15</v>
      </c>
    </row>
    <row r="197" spans="1:13" x14ac:dyDescent="0.25">
      <c r="A197" s="2" t="s">
        <v>9</v>
      </c>
      <c r="B197" s="2" t="s">
        <v>44</v>
      </c>
      <c r="C197" s="2">
        <v>2</v>
      </c>
      <c r="D197" s="2"/>
      <c r="E197" s="3"/>
      <c r="F197" s="2" t="s">
        <v>9</v>
      </c>
      <c r="G197" s="2" t="s">
        <v>11</v>
      </c>
      <c r="H197" s="2">
        <v>0.5</v>
      </c>
      <c r="K197" s="2" t="s">
        <v>42</v>
      </c>
      <c r="L197" s="2" t="s">
        <v>9</v>
      </c>
      <c r="M197" s="2">
        <v>40</v>
      </c>
    </row>
    <row r="198" spans="1:13" x14ac:dyDescent="0.25">
      <c r="A198" s="2" t="s">
        <v>9</v>
      </c>
      <c r="B198" s="2" t="s">
        <v>44</v>
      </c>
      <c r="C198" s="2">
        <v>2</v>
      </c>
      <c r="D198" s="2"/>
      <c r="E198" s="3"/>
      <c r="F198" s="2" t="s">
        <v>9</v>
      </c>
      <c r="G198" s="2" t="s">
        <v>11</v>
      </c>
      <c r="H198" s="2">
        <v>0.2</v>
      </c>
      <c r="K198" s="2" t="s">
        <v>42</v>
      </c>
      <c r="L198" s="2" t="s">
        <v>9</v>
      </c>
      <c r="M198" s="2">
        <v>2.5</v>
      </c>
    </row>
    <row r="199" spans="1:13" x14ac:dyDescent="0.25">
      <c r="A199" s="2" t="s">
        <v>9</v>
      </c>
      <c r="B199" s="2" t="s">
        <v>44</v>
      </c>
      <c r="C199" s="2">
        <v>2</v>
      </c>
      <c r="D199" s="2"/>
      <c r="E199" s="3"/>
      <c r="F199" s="2" t="s">
        <v>9</v>
      </c>
      <c r="G199" s="2" t="s">
        <v>11</v>
      </c>
      <c r="H199" s="2">
        <v>0.1</v>
      </c>
      <c r="K199" s="2" t="s">
        <v>42</v>
      </c>
      <c r="L199" s="2" t="s">
        <v>9</v>
      </c>
      <c r="M199" s="2">
        <v>2.5</v>
      </c>
    </row>
    <row r="200" spans="1:13" x14ac:dyDescent="0.25">
      <c r="A200" s="2" t="s">
        <v>9</v>
      </c>
      <c r="B200" s="2" t="s">
        <v>44</v>
      </c>
      <c r="C200" s="2">
        <v>4</v>
      </c>
      <c r="D200" s="2"/>
      <c r="E200" s="3"/>
      <c r="F200" s="2" t="s">
        <v>9</v>
      </c>
      <c r="G200" s="2" t="s">
        <v>11</v>
      </c>
      <c r="H200" s="2">
        <v>0.1</v>
      </c>
      <c r="K200" s="2" t="s">
        <v>42</v>
      </c>
      <c r="L200" s="2" t="s">
        <v>9</v>
      </c>
      <c r="M200" s="2">
        <v>15</v>
      </c>
    </row>
    <row r="201" spans="1:13" x14ac:dyDescent="0.25">
      <c r="A201" s="2" t="s">
        <v>9</v>
      </c>
      <c r="B201" s="2" t="s">
        <v>45</v>
      </c>
      <c r="C201" s="2">
        <v>3.8</v>
      </c>
      <c r="D201" s="2"/>
      <c r="E201" s="3"/>
      <c r="F201" s="2" t="s">
        <v>9</v>
      </c>
      <c r="G201" s="2" t="s">
        <v>11</v>
      </c>
      <c r="H201" s="2">
        <v>0.25</v>
      </c>
      <c r="K201" s="2" t="s">
        <v>42</v>
      </c>
      <c r="L201" s="2" t="s">
        <v>9</v>
      </c>
      <c r="M201" s="2">
        <v>15</v>
      </c>
    </row>
    <row r="202" spans="1:13" x14ac:dyDescent="0.25">
      <c r="A202" s="2" t="s">
        <v>9</v>
      </c>
      <c r="B202" s="2" t="s">
        <v>45</v>
      </c>
      <c r="C202" s="2">
        <v>2</v>
      </c>
      <c r="D202" s="2"/>
      <c r="E202" s="3"/>
      <c r="F202" s="2" t="s">
        <v>9</v>
      </c>
      <c r="G202" s="2" t="s">
        <v>11</v>
      </c>
      <c r="H202" s="2">
        <v>0.4</v>
      </c>
      <c r="K202" s="2" t="s">
        <v>42</v>
      </c>
      <c r="L202" s="2" t="s">
        <v>9</v>
      </c>
      <c r="M202" s="2">
        <v>10</v>
      </c>
    </row>
    <row r="203" spans="1:13" x14ac:dyDescent="0.25">
      <c r="A203" s="2" t="s">
        <v>9</v>
      </c>
      <c r="B203" s="2" t="s">
        <v>45</v>
      </c>
      <c r="C203" s="2">
        <v>0.1</v>
      </c>
      <c r="D203" s="2"/>
      <c r="E203" s="3"/>
      <c r="F203" s="2" t="s">
        <v>9</v>
      </c>
      <c r="G203" s="2" t="s">
        <v>11</v>
      </c>
      <c r="H203" s="2">
        <v>0.5</v>
      </c>
      <c r="K203" s="2" t="s">
        <v>42</v>
      </c>
      <c r="L203" s="2" t="s">
        <v>9</v>
      </c>
      <c r="M203" s="2">
        <v>5</v>
      </c>
    </row>
    <row r="204" spans="1:13" x14ac:dyDescent="0.25">
      <c r="A204" s="2" t="s">
        <v>9</v>
      </c>
      <c r="B204" s="2" t="s">
        <v>45</v>
      </c>
      <c r="C204" s="2">
        <v>0.05</v>
      </c>
      <c r="D204" s="2"/>
      <c r="E204" s="3"/>
      <c r="F204" s="2" t="s">
        <v>9</v>
      </c>
      <c r="G204" s="2" t="s">
        <v>11</v>
      </c>
      <c r="H204" s="2">
        <v>2</v>
      </c>
      <c r="K204" s="2" t="s">
        <v>42</v>
      </c>
      <c r="L204" s="2" t="s">
        <v>9</v>
      </c>
      <c r="M204" s="2">
        <v>20</v>
      </c>
    </row>
    <row r="205" spans="1:13" x14ac:dyDescent="0.25">
      <c r="A205" s="2" t="s">
        <v>9</v>
      </c>
      <c r="B205" s="2" t="s">
        <v>45</v>
      </c>
      <c r="C205" s="2">
        <v>0.05</v>
      </c>
      <c r="D205" s="2"/>
      <c r="E205" s="3"/>
      <c r="F205" s="2" t="s">
        <v>9</v>
      </c>
      <c r="G205" s="2" t="s">
        <v>11</v>
      </c>
      <c r="H205" s="2">
        <v>0.5</v>
      </c>
      <c r="K205" s="2" t="s">
        <v>42</v>
      </c>
      <c r="L205" s="2" t="s">
        <v>9</v>
      </c>
      <c r="M205" s="2">
        <v>20</v>
      </c>
    </row>
    <row r="206" spans="1:13" x14ac:dyDescent="0.25">
      <c r="A206" s="2" t="s">
        <v>9</v>
      </c>
      <c r="B206" s="2" t="s">
        <v>45</v>
      </c>
      <c r="C206" s="2">
        <v>0.05</v>
      </c>
      <c r="D206" s="2"/>
      <c r="E206" s="3"/>
      <c r="F206" s="2" t="s">
        <v>9</v>
      </c>
      <c r="G206" s="2" t="s">
        <v>11</v>
      </c>
      <c r="H206" s="2">
        <v>3.5</v>
      </c>
      <c r="K206" s="2" t="s">
        <v>42</v>
      </c>
      <c r="L206" s="2" t="s">
        <v>9</v>
      </c>
      <c r="M206" s="2">
        <v>20</v>
      </c>
    </row>
    <row r="207" spans="1:13" x14ac:dyDescent="0.25">
      <c r="A207" s="2" t="s">
        <v>9</v>
      </c>
      <c r="B207" s="2" t="s">
        <v>45</v>
      </c>
      <c r="C207" s="2">
        <v>0.25</v>
      </c>
      <c r="D207" s="2"/>
      <c r="E207" s="3"/>
      <c r="F207" s="2" t="s">
        <v>9</v>
      </c>
      <c r="G207" s="2" t="s">
        <v>11</v>
      </c>
      <c r="H207" s="2">
        <v>0.5</v>
      </c>
      <c r="K207" s="2" t="s">
        <v>42</v>
      </c>
      <c r="L207" s="2" t="s">
        <v>9</v>
      </c>
      <c r="M207" s="2">
        <v>35</v>
      </c>
    </row>
    <row r="208" spans="1:13" x14ac:dyDescent="0.25">
      <c r="A208" s="2" t="s">
        <v>9</v>
      </c>
      <c r="B208" s="2" t="s">
        <v>45</v>
      </c>
      <c r="C208" s="2">
        <v>0.15</v>
      </c>
      <c r="D208" s="2"/>
      <c r="E208" s="3"/>
      <c r="F208" s="2" t="s">
        <v>9</v>
      </c>
      <c r="G208" s="2" t="s">
        <v>11</v>
      </c>
      <c r="H208" s="2">
        <v>3.75</v>
      </c>
      <c r="K208" s="2" t="s">
        <v>42</v>
      </c>
      <c r="L208" s="2" t="s">
        <v>9</v>
      </c>
      <c r="M208" s="2">
        <v>8</v>
      </c>
    </row>
    <row r="209" spans="1:13" x14ac:dyDescent="0.25">
      <c r="A209" s="2" t="s">
        <v>9</v>
      </c>
      <c r="B209" s="2" t="s">
        <v>45</v>
      </c>
      <c r="C209" s="2">
        <v>0.1</v>
      </c>
      <c r="D209" s="2"/>
      <c r="E209" s="3"/>
      <c r="F209" s="2" t="s">
        <v>9</v>
      </c>
      <c r="G209" s="2" t="s">
        <v>11</v>
      </c>
      <c r="H209" s="2">
        <v>1.5</v>
      </c>
      <c r="K209" s="2" t="s">
        <v>42</v>
      </c>
      <c r="L209" s="2" t="s">
        <v>9</v>
      </c>
      <c r="M209" s="2">
        <v>10</v>
      </c>
    </row>
    <row r="210" spans="1:13" x14ac:dyDescent="0.25">
      <c r="A210" s="2" t="s">
        <v>9</v>
      </c>
      <c r="B210" s="2" t="s">
        <v>45</v>
      </c>
      <c r="C210" s="2">
        <v>0.05</v>
      </c>
      <c r="D210" s="2"/>
      <c r="E210" s="3"/>
      <c r="F210" s="2" t="s">
        <v>9</v>
      </c>
      <c r="G210" s="2" t="s">
        <v>11</v>
      </c>
      <c r="H210" s="2">
        <v>9</v>
      </c>
      <c r="K210" s="2" t="s">
        <v>42</v>
      </c>
      <c r="L210" s="2" t="s">
        <v>9</v>
      </c>
      <c r="M210" s="2">
        <v>4</v>
      </c>
    </row>
    <row r="211" spans="1:13" x14ac:dyDescent="0.25">
      <c r="A211" s="2" t="s">
        <v>9</v>
      </c>
      <c r="B211" s="2" t="s">
        <v>45</v>
      </c>
      <c r="C211" s="2">
        <v>0.25</v>
      </c>
      <c r="D211" s="2"/>
      <c r="E211" s="3"/>
      <c r="F211" s="2" t="s">
        <v>9</v>
      </c>
      <c r="G211" s="2" t="s">
        <v>11</v>
      </c>
      <c r="H211" s="2">
        <v>0.5</v>
      </c>
      <c r="K211" s="2" t="s">
        <v>42</v>
      </c>
      <c r="L211" s="2" t="s">
        <v>9</v>
      </c>
      <c r="M211" s="2">
        <v>6</v>
      </c>
    </row>
    <row r="212" spans="1:13" x14ac:dyDescent="0.25">
      <c r="A212" s="2" t="s">
        <v>9</v>
      </c>
      <c r="B212" s="2" t="s">
        <v>45</v>
      </c>
      <c r="C212" s="2">
        <v>0.5</v>
      </c>
      <c r="D212" s="2"/>
      <c r="E212" s="3"/>
      <c r="F212" s="2" t="s">
        <v>9</v>
      </c>
      <c r="G212" s="2" t="s">
        <v>11</v>
      </c>
      <c r="H212" s="2">
        <v>3</v>
      </c>
      <c r="K212" s="2" t="s">
        <v>42</v>
      </c>
      <c r="L212" s="2" t="s">
        <v>9</v>
      </c>
      <c r="M212" s="2">
        <v>10</v>
      </c>
    </row>
    <row r="213" spans="1:13" x14ac:dyDescent="0.25">
      <c r="A213" s="2" t="s">
        <v>9</v>
      </c>
      <c r="B213" s="2" t="s">
        <v>45</v>
      </c>
      <c r="C213" s="2">
        <v>0.4</v>
      </c>
      <c r="D213" s="2"/>
      <c r="E213" s="3"/>
      <c r="F213" s="2" t="s">
        <v>9</v>
      </c>
      <c r="G213" s="2" t="s">
        <v>11</v>
      </c>
      <c r="H213" s="2">
        <v>3</v>
      </c>
      <c r="K213" s="2" t="s">
        <v>42</v>
      </c>
      <c r="L213" s="2" t="s">
        <v>9</v>
      </c>
      <c r="M213" s="2">
        <v>10</v>
      </c>
    </row>
    <row r="214" spans="1:13" x14ac:dyDescent="0.25">
      <c r="A214" s="2" t="s">
        <v>9</v>
      </c>
      <c r="B214" s="2" t="s">
        <v>45</v>
      </c>
      <c r="C214" s="2">
        <v>0.3</v>
      </c>
      <c r="D214" s="2"/>
      <c r="E214" s="3"/>
      <c r="F214" s="2" t="s">
        <v>9</v>
      </c>
      <c r="G214" s="2" t="s">
        <v>11</v>
      </c>
      <c r="H214" s="2">
        <v>4</v>
      </c>
      <c r="K214" s="2" t="s">
        <v>42</v>
      </c>
      <c r="L214" s="2" t="s">
        <v>9</v>
      </c>
      <c r="M214" s="2">
        <v>10</v>
      </c>
    </row>
    <row r="215" spans="1:13" x14ac:dyDescent="0.25">
      <c r="A215" s="2" t="s">
        <v>9</v>
      </c>
      <c r="B215" s="2" t="s">
        <v>45</v>
      </c>
      <c r="C215" s="2">
        <v>0.05</v>
      </c>
      <c r="D215" s="2"/>
      <c r="E215" s="3"/>
      <c r="F215" s="2" t="s">
        <v>9</v>
      </c>
      <c r="G215" s="2" t="s">
        <v>11</v>
      </c>
      <c r="H215" s="2">
        <v>5</v>
      </c>
      <c r="K215" s="2" t="s">
        <v>42</v>
      </c>
      <c r="L215" s="2" t="s">
        <v>9</v>
      </c>
      <c r="M215" s="2">
        <v>42</v>
      </c>
    </row>
    <row r="216" spans="1:13" x14ac:dyDescent="0.25">
      <c r="A216" s="2" t="s">
        <v>9</v>
      </c>
      <c r="B216" s="2" t="s">
        <v>45</v>
      </c>
      <c r="C216" s="2">
        <v>0.05</v>
      </c>
      <c r="D216" s="2"/>
      <c r="E216" s="3"/>
      <c r="F216" s="2" t="s">
        <v>9</v>
      </c>
      <c r="G216" s="2" t="s">
        <v>11</v>
      </c>
      <c r="H216" s="2">
        <v>5</v>
      </c>
      <c r="K216" s="2" t="s">
        <v>42</v>
      </c>
      <c r="L216" s="2" t="s">
        <v>9</v>
      </c>
      <c r="M216" s="2">
        <v>25</v>
      </c>
    </row>
    <row r="217" spans="1:13" x14ac:dyDescent="0.25">
      <c r="A217" s="2" t="s">
        <v>9</v>
      </c>
      <c r="B217" s="2" t="s">
        <v>45</v>
      </c>
      <c r="C217" s="2">
        <v>0.05</v>
      </c>
      <c r="D217" s="2"/>
      <c r="E217" s="3"/>
      <c r="F217" s="2" t="s">
        <v>9</v>
      </c>
      <c r="G217" s="2" t="s">
        <v>11</v>
      </c>
      <c r="H217" s="2">
        <v>5</v>
      </c>
      <c r="K217" s="2" t="s">
        <v>42</v>
      </c>
      <c r="L217" s="2" t="s">
        <v>9</v>
      </c>
      <c r="M217" s="2">
        <v>25</v>
      </c>
    </row>
    <row r="218" spans="1:13" x14ac:dyDescent="0.25">
      <c r="A218" s="2" t="s">
        <v>9</v>
      </c>
      <c r="B218" s="2" t="s">
        <v>45</v>
      </c>
      <c r="C218" s="2">
        <v>0.15</v>
      </c>
      <c r="D218" s="2"/>
      <c r="E218" s="3"/>
      <c r="F218" s="2" t="s">
        <v>9</v>
      </c>
      <c r="G218" s="2" t="s">
        <v>11</v>
      </c>
      <c r="H218" s="2">
        <v>8</v>
      </c>
      <c r="K218" s="2" t="s">
        <v>42</v>
      </c>
      <c r="L218" s="2" t="s">
        <v>9</v>
      </c>
      <c r="M218" s="2">
        <v>35</v>
      </c>
    </row>
    <row r="219" spans="1:13" x14ac:dyDescent="0.25">
      <c r="A219" s="2" t="s">
        <v>9</v>
      </c>
      <c r="B219" s="2" t="s">
        <v>45</v>
      </c>
      <c r="C219" s="2">
        <v>16</v>
      </c>
      <c r="D219" s="2"/>
      <c r="E219" s="3"/>
      <c r="F219" s="2" t="s">
        <v>9</v>
      </c>
      <c r="G219" s="2" t="s">
        <v>11</v>
      </c>
      <c r="H219" s="2">
        <v>0.25</v>
      </c>
      <c r="K219" s="2" t="s">
        <v>42</v>
      </c>
      <c r="L219" s="2" t="s">
        <v>9</v>
      </c>
      <c r="M219" s="2">
        <v>40</v>
      </c>
    </row>
    <row r="220" spans="1:13" x14ac:dyDescent="0.25">
      <c r="A220" s="2" t="s">
        <v>9</v>
      </c>
      <c r="B220" s="2" t="s">
        <v>45</v>
      </c>
      <c r="C220" s="2">
        <v>20</v>
      </c>
      <c r="D220" s="2"/>
      <c r="E220" s="3"/>
      <c r="F220" s="2" t="s">
        <v>9</v>
      </c>
      <c r="G220" s="2" t="s">
        <v>11</v>
      </c>
      <c r="H220" s="2">
        <v>2.5</v>
      </c>
      <c r="K220" s="2" t="s">
        <v>42</v>
      </c>
      <c r="L220" s="2" t="s">
        <v>9</v>
      </c>
      <c r="M220" s="2">
        <v>10</v>
      </c>
    </row>
    <row r="221" spans="1:13" x14ac:dyDescent="0.25">
      <c r="A221" s="2" t="s">
        <v>9</v>
      </c>
      <c r="B221" s="2" t="s">
        <v>45</v>
      </c>
      <c r="C221" s="2">
        <v>4</v>
      </c>
      <c r="D221" s="2"/>
      <c r="E221" s="3"/>
      <c r="F221" s="2" t="s">
        <v>9</v>
      </c>
      <c r="G221" s="2" t="s">
        <v>11</v>
      </c>
      <c r="H221" s="2">
        <v>7</v>
      </c>
      <c r="K221" s="2" t="s">
        <v>42</v>
      </c>
      <c r="L221" s="2" t="s">
        <v>9</v>
      </c>
      <c r="M221" s="2">
        <v>10</v>
      </c>
    </row>
    <row r="222" spans="1:13" x14ac:dyDescent="0.25">
      <c r="A222" s="2" t="s">
        <v>9</v>
      </c>
      <c r="B222" s="2" t="s">
        <v>45</v>
      </c>
      <c r="C222" s="2">
        <v>12</v>
      </c>
      <c r="D222" s="2"/>
      <c r="E222" s="3"/>
      <c r="F222" s="2" t="s">
        <v>9</v>
      </c>
      <c r="G222" s="2" t="s">
        <v>11</v>
      </c>
      <c r="H222" s="2">
        <v>3</v>
      </c>
      <c r="K222" s="2" t="s">
        <v>42</v>
      </c>
      <c r="L222" s="2" t="s">
        <v>9</v>
      </c>
      <c r="M222" s="2">
        <v>20</v>
      </c>
    </row>
    <row r="223" spans="1:13" x14ac:dyDescent="0.25">
      <c r="A223" s="2" t="s">
        <v>9</v>
      </c>
      <c r="B223" s="2" t="s">
        <v>45</v>
      </c>
      <c r="C223" s="2">
        <v>20</v>
      </c>
      <c r="D223" s="2"/>
      <c r="E223" s="3"/>
      <c r="F223" s="2" t="s">
        <v>9</v>
      </c>
      <c r="G223" s="2" t="s">
        <v>11</v>
      </c>
      <c r="H223" s="2">
        <v>0.5</v>
      </c>
      <c r="K223" s="2" t="s">
        <v>42</v>
      </c>
      <c r="L223" s="2" t="s">
        <v>9</v>
      </c>
      <c r="M223" s="2">
        <v>20</v>
      </c>
    </row>
    <row r="224" spans="1:13" x14ac:dyDescent="0.25">
      <c r="A224" s="2" t="s">
        <v>9</v>
      </c>
      <c r="B224" s="2" t="s">
        <v>45</v>
      </c>
      <c r="C224" s="2">
        <v>28</v>
      </c>
      <c r="D224" s="2"/>
      <c r="E224" s="3"/>
      <c r="F224" s="2" t="s">
        <v>9</v>
      </c>
      <c r="G224" s="2" t="s">
        <v>11</v>
      </c>
      <c r="H224" s="2">
        <v>5</v>
      </c>
      <c r="K224" s="2" t="s">
        <v>42</v>
      </c>
      <c r="L224" s="2" t="s">
        <v>9</v>
      </c>
      <c r="M224" s="2">
        <v>7.5</v>
      </c>
    </row>
    <row r="225" spans="1:13" x14ac:dyDescent="0.25">
      <c r="A225" s="2" t="s">
        <v>9</v>
      </c>
      <c r="B225" s="2" t="s">
        <v>45</v>
      </c>
      <c r="C225" s="2">
        <v>4</v>
      </c>
      <c r="D225" s="2"/>
      <c r="E225" s="3"/>
      <c r="F225" s="2" t="s">
        <v>9</v>
      </c>
      <c r="G225" s="2" t="s">
        <v>11</v>
      </c>
      <c r="H225" s="2">
        <v>5</v>
      </c>
      <c r="K225" s="2" t="s">
        <v>42</v>
      </c>
      <c r="L225" s="2" t="s">
        <v>9</v>
      </c>
      <c r="M225" s="2">
        <v>5</v>
      </c>
    </row>
    <row r="226" spans="1:13" x14ac:dyDescent="0.25">
      <c r="A226" s="2" t="s">
        <v>9</v>
      </c>
      <c r="B226" s="2" t="s">
        <v>45</v>
      </c>
      <c r="C226" s="2">
        <v>20</v>
      </c>
      <c r="D226" s="2"/>
      <c r="E226" s="3"/>
      <c r="F226" s="2" t="s">
        <v>9</v>
      </c>
      <c r="G226" s="2" t="s">
        <v>11</v>
      </c>
      <c r="H226" s="2">
        <v>7</v>
      </c>
      <c r="K226" s="2" t="s">
        <v>46</v>
      </c>
      <c r="L226" s="2" t="s">
        <v>9</v>
      </c>
      <c r="M226" s="2">
        <v>0.4</v>
      </c>
    </row>
    <row r="227" spans="1:13" x14ac:dyDescent="0.25">
      <c r="A227" s="2" t="s">
        <v>9</v>
      </c>
      <c r="B227" s="2" t="s">
        <v>45</v>
      </c>
      <c r="C227" s="2">
        <v>12</v>
      </c>
      <c r="D227" s="2"/>
      <c r="E227" s="3"/>
      <c r="F227" s="2" t="s">
        <v>9</v>
      </c>
      <c r="G227" s="2" t="s">
        <v>11</v>
      </c>
      <c r="H227" s="2">
        <v>4</v>
      </c>
      <c r="K227" s="2" t="s">
        <v>46</v>
      </c>
      <c r="L227" s="2" t="s">
        <v>9</v>
      </c>
      <c r="M227" s="2">
        <v>0.2</v>
      </c>
    </row>
    <row r="228" spans="1:13" x14ac:dyDescent="0.25">
      <c r="A228" s="2" t="s">
        <v>9</v>
      </c>
      <c r="B228" s="2" t="s">
        <v>45</v>
      </c>
      <c r="C228" s="2">
        <v>4</v>
      </c>
      <c r="D228" s="2"/>
      <c r="E228" s="3"/>
      <c r="F228" s="2" t="s">
        <v>9</v>
      </c>
      <c r="G228" s="2" t="s">
        <v>11</v>
      </c>
      <c r="H228" s="2">
        <v>4</v>
      </c>
      <c r="K228" s="2" t="s">
        <v>46</v>
      </c>
      <c r="L228" s="2" t="s">
        <v>9</v>
      </c>
      <c r="M228" s="2">
        <v>0.2</v>
      </c>
    </row>
    <row r="229" spans="1:13" x14ac:dyDescent="0.25">
      <c r="A229" s="2" t="s">
        <v>9</v>
      </c>
      <c r="B229" s="2" t="s">
        <v>45</v>
      </c>
      <c r="C229" s="2">
        <v>4</v>
      </c>
      <c r="D229" s="2"/>
      <c r="E229" s="3"/>
      <c r="F229" s="2" t="s">
        <v>9</v>
      </c>
      <c r="G229" s="2" t="s">
        <v>11</v>
      </c>
      <c r="H229" s="2">
        <v>10</v>
      </c>
      <c r="K229" s="2" t="s">
        <v>47</v>
      </c>
      <c r="L229" s="2" t="s">
        <v>9</v>
      </c>
      <c r="M229" s="2">
        <v>1</v>
      </c>
    </row>
    <row r="230" spans="1:13" x14ac:dyDescent="0.25">
      <c r="A230" s="2" t="s">
        <v>9</v>
      </c>
      <c r="B230" s="2" t="s">
        <v>45</v>
      </c>
      <c r="C230" s="2">
        <v>4</v>
      </c>
      <c r="D230" s="2"/>
      <c r="E230" s="3"/>
      <c r="F230" s="2" t="s">
        <v>9</v>
      </c>
      <c r="G230" s="2" t="s">
        <v>11</v>
      </c>
      <c r="H230" s="2">
        <v>9.5</v>
      </c>
      <c r="K230" s="2" t="s">
        <v>47</v>
      </c>
      <c r="L230" s="2" t="s">
        <v>9</v>
      </c>
      <c r="M230" s="2">
        <v>0.1</v>
      </c>
    </row>
    <row r="231" spans="1:13" x14ac:dyDescent="0.25">
      <c r="A231" s="2" t="s">
        <v>9</v>
      </c>
      <c r="B231" s="2" t="s">
        <v>45</v>
      </c>
      <c r="C231" s="2">
        <v>4</v>
      </c>
      <c r="D231" s="2"/>
      <c r="E231" s="3"/>
      <c r="F231" s="2" t="s">
        <v>9</v>
      </c>
      <c r="G231" s="2" t="s">
        <v>11</v>
      </c>
      <c r="H231" s="2">
        <v>10</v>
      </c>
      <c r="K231" s="2" t="s">
        <v>47</v>
      </c>
      <c r="L231" s="2" t="s">
        <v>9</v>
      </c>
      <c r="M231" s="2">
        <v>0.25</v>
      </c>
    </row>
    <row r="232" spans="1:13" x14ac:dyDescent="0.25">
      <c r="A232" s="2" t="s">
        <v>9</v>
      </c>
      <c r="B232" s="2" t="s">
        <v>45</v>
      </c>
      <c r="C232" s="2">
        <v>4</v>
      </c>
      <c r="D232" s="2"/>
      <c r="E232" s="3"/>
      <c r="F232" s="2" t="s">
        <v>9</v>
      </c>
      <c r="G232" s="2" t="s">
        <v>11</v>
      </c>
      <c r="H232" s="2">
        <v>10</v>
      </c>
      <c r="K232" s="2" t="s">
        <v>47</v>
      </c>
      <c r="L232" s="2" t="s">
        <v>9</v>
      </c>
      <c r="M232" s="2">
        <v>0.1</v>
      </c>
    </row>
    <row r="233" spans="1:13" x14ac:dyDescent="0.25">
      <c r="A233" s="2" t="s">
        <v>9</v>
      </c>
      <c r="B233" s="2" t="s">
        <v>45</v>
      </c>
      <c r="C233" s="2">
        <v>4</v>
      </c>
      <c r="D233" s="2"/>
      <c r="E233" s="3"/>
      <c r="F233" s="2" t="s">
        <v>9</v>
      </c>
      <c r="G233" s="2" t="s">
        <v>11</v>
      </c>
      <c r="H233" s="2">
        <v>4</v>
      </c>
      <c r="K233" s="2" t="s">
        <v>47</v>
      </c>
      <c r="L233" s="2" t="s">
        <v>9</v>
      </c>
      <c r="M233" s="2">
        <v>0.5</v>
      </c>
    </row>
    <row r="234" spans="1:13" x14ac:dyDescent="0.25">
      <c r="A234" s="2" t="s">
        <v>9</v>
      </c>
      <c r="B234" s="2" t="s">
        <v>45</v>
      </c>
      <c r="C234" s="2">
        <v>4</v>
      </c>
      <c r="D234" s="2"/>
      <c r="E234" s="3"/>
      <c r="F234" s="2" t="s">
        <v>9</v>
      </c>
      <c r="G234" s="2" t="s">
        <v>11</v>
      </c>
      <c r="H234" s="2">
        <v>2.5</v>
      </c>
      <c r="K234" s="2" t="s">
        <v>47</v>
      </c>
      <c r="L234" s="2" t="s">
        <v>9</v>
      </c>
      <c r="M234" s="2">
        <v>0.4</v>
      </c>
    </row>
    <row r="235" spans="1:13" x14ac:dyDescent="0.25">
      <c r="A235" s="2" t="s">
        <v>9</v>
      </c>
      <c r="B235" s="2" t="s">
        <v>45</v>
      </c>
      <c r="C235" s="2">
        <v>4</v>
      </c>
      <c r="D235" s="2"/>
      <c r="E235" s="3"/>
      <c r="F235" s="2" t="s">
        <v>9</v>
      </c>
      <c r="G235" s="2" t="s">
        <v>11</v>
      </c>
      <c r="H235" s="2">
        <v>4</v>
      </c>
      <c r="K235" s="2" t="s">
        <v>47</v>
      </c>
      <c r="L235" s="2" t="s">
        <v>9</v>
      </c>
      <c r="M235" s="2">
        <v>0.15</v>
      </c>
    </row>
    <row r="236" spans="1:13" x14ac:dyDescent="0.25">
      <c r="A236" s="2" t="s">
        <v>9</v>
      </c>
      <c r="B236" s="2" t="s">
        <v>45</v>
      </c>
      <c r="C236" s="2">
        <v>4</v>
      </c>
      <c r="D236" s="2"/>
      <c r="E236" s="3"/>
      <c r="F236" s="2" t="s">
        <v>9</v>
      </c>
      <c r="G236" s="2" t="s">
        <v>11</v>
      </c>
      <c r="H236" s="2">
        <v>4</v>
      </c>
      <c r="K236" s="2" t="s">
        <v>47</v>
      </c>
      <c r="L236" s="2" t="s">
        <v>9</v>
      </c>
      <c r="M236" s="2">
        <v>0.2</v>
      </c>
    </row>
    <row r="237" spans="1:13" x14ac:dyDescent="0.25">
      <c r="A237" s="2" t="s">
        <v>9</v>
      </c>
      <c r="B237" s="2" t="s">
        <v>45</v>
      </c>
      <c r="C237" s="2">
        <v>22</v>
      </c>
      <c r="D237" s="2"/>
      <c r="E237" s="3"/>
      <c r="F237" s="2" t="s">
        <v>9</v>
      </c>
      <c r="G237" s="2" t="s">
        <v>11</v>
      </c>
      <c r="H237" s="2">
        <v>0.25</v>
      </c>
      <c r="K237" s="2" t="s">
        <v>47</v>
      </c>
      <c r="L237" s="2" t="s">
        <v>9</v>
      </c>
      <c r="M237" s="2">
        <v>0.25</v>
      </c>
    </row>
    <row r="238" spans="1:13" x14ac:dyDescent="0.25">
      <c r="A238" s="2" t="s">
        <v>9</v>
      </c>
      <c r="B238" s="2" t="s">
        <v>45</v>
      </c>
      <c r="C238" s="2">
        <v>5</v>
      </c>
      <c r="D238" s="2"/>
      <c r="E238" s="3"/>
      <c r="F238" s="2" t="s">
        <v>9</v>
      </c>
      <c r="G238" s="2" t="s">
        <v>11</v>
      </c>
      <c r="H238" s="2">
        <v>0.25</v>
      </c>
      <c r="K238" s="2" t="s">
        <v>47</v>
      </c>
      <c r="L238" s="2" t="s">
        <v>9</v>
      </c>
      <c r="M238" s="2">
        <v>0.5</v>
      </c>
    </row>
    <row r="239" spans="1:13" x14ac:dyDescent="0.25">
      <c r="A239" s="2" t="s">
        <v>9</v>
      </c>
      <c r="B239" s="2" t="s">
        <v>45</v>
      </c>
      <c r="C239" s="2">
        <v>5</v>
      </c>
      <c r="D239" s="2"/>
      <c r="E239" s="3"/>
      <c r="F239" s="2" t="s">
        <v>9</v>
      </c>
      <c r="G239" s="2" t="s">
        <v>11</v>
      </c>
      <c r="H239" s="2">
        <v>4</v>
      </c>
      <c r="K239" s="2" t="s">
        <v>47</v>
      </c>
      <c r="L239" s="2" t="s">
        <v>9</v>
      </c>
      <c r="M239" s="2">
        <v>0.25</v>
      </c>
    </row>
    <row r="240" spans="1:13" x14ac:dyDescent="0.25">
      <c r="A240" s="2" t="s">
        <v>9</v>
      </c>
      <c r="B240" s="2" t="s">
        <v>45</v>
      </c>
      <c r="C240" s="2">
        <v>5</v>
      </c>
      <c r="D240" s="2"/>
      <c r="E240" s="3"/>
      <c r="F240" s="2" t="s">
        <v>9</v>
      </c>
      <c r="G240" s="2" t="s">
        <v>11</v>
      </c>
      <c r="H240" s="2">
        <v>2.5</v>
      </c>
      <c r="K240" s="2" t="s">
        <v>47</v>
      </c>
      <c r="L240" s="2" t="s">
        <v>9</v>
      </c>
      <c r="M240" s="2">
        <v>0.15</v>
      </c>
    </row>
    <row r="241" spans="1:13" x14ac:dyDescent="0.25">
      <c r="A241" s="2" t="s">
        <v>9</v>
      </c>
      <c r="B241" s="2" t="s">
        <v>45</v>
      </c>
      <c r="C241" s="2">
        <v>5</v>
      </c>
      <c r="D241" s="2"/>
      <c r="E241" s="3"/>
      <c r="F241" s="2" t="s">
        <v>9</v>
      </c>
      <c r="G241" s="2" t="s">
        <v>11</v>
      </c>
      <c r="H241" s="2">
        <v>3</v>
      </c>
      <c r="K241" s="2" t="s">
        <v>47</v>
      </c>
      <c r="L241" s="2" t="s">
        <v>9</v>
      </c>
      <c r="M241" s="2">
        <v>0.15</v>
      </c>
    </row>
    <row r="242" spans="1:13" x14ac:dyDescent="0.25">
      <c r="A242" s="2" t="s">
        <v>9</v>
      </c>
      <c r="B242" s="2" t="s">
        <v>45</v>
      </c>
      <c r="C242" s="2">
        <v>4</v>
      </c>
      <c r="D242" s="2"/>
      <c r="E242" s="3"/>
      <c r="F242" s="2" t="s">
        <v>9</v>
      </c>
      <c r="G242" s="2" t="s">
        <v>11</v>
      </c>
      <c r="H242" s="2">
        <v>3</v>
      </c>
      <c r="K242" s="2" t="s">
        <v>47</v>
      </c>
      <c r="L242" s="2" t="s">
        <v>9</v>
      </c>
      <c r="M242" s="2">
        <v>0.15</v>
      </c>
    </row>
    <row r="243" spans="1:13" x14ac:dyDescent="0.25">
      <c r="A243" s="2" t="s">
        <v>9</v>
      </c>
      <c r="B243" s="2" t="s">
        <v>45</v>
      </c>
      <c r="C243" s="2">
        <v>4</v>
      </c>
      <c r="D243" s="2"/>
      <c r="E243" s="3"/>
      <c r="F243" s="2" t="s">
        <v>9</v>
      </c>
      <c r="G243" s="2" t="s">
        <v>11</v>
      </c>
      <c r="H243" s="2">
        <v>3</v>
      </c>
      <c r="K243" s="2" t="s">
        <v>47</v>
      </c>
      <c r="L243" s="2" t="s">
        <v>9</v>
      </c>
      <c r="M243" s="2">
        <v>0.5</v>
      </c>
    </row>
    <row r="244" spans="1:13" x14ac:dyDescent="0.25">
      <c r="A244" s="2" t="s">
        <v>9</v>
      </c>
      <c r="B244" s="2" t="s">
        <v>45</v>
      </c>
      <c r="C244" s="2">
        <v>4</v>
      </c>
      <c r="D244" s="2"/>
      <c r="E244" s="3"/>
      <c r="F244" s="2" t="s">
        <v>9</v>
      </c>
      <c r="G244" s="2" t="s">
        <v>11</v>
      </c>
      <c r="H244" s="2">
        <v>6</v>
      </c>
      <c r="K244" s="2" t="s">
        <v>47</v>
      </c>
      <c r="L244" s="2" t="s">
        <v>9</v>
      </c>
      <c r="M244" s="2">
        <v>0.5</v>
      </c>
    </row>
    <row r="245" spans="1:13" x14ac:dyDescent="0.25">
      <c r="A245" s="2" t="s">
        <v>9</v>
      </c>
      <c r="B245" s="2" t="s">
        <v>45</v>
      </c>
      <c r="C245" s="2">
        <v>4</v>
      </c>
      <c r="D245" s="2"/>
      <c r="E245" s="3"/>
      <c r="F245" s="2" t="s">
        <v>9</v>
      </c>
      <c r="G245" s="2" t="s">
        <v>11</v>
      </c>
      <c r="H245" s="2">
        <v>3</v>
      </c>
      <c r="K245" s="2" t="s">
        <v>47</v>
      </c>
      <c r="L245" s="2" t="s">
        <v>9</v>
      </c>
      <c r="M245" s="2">
        <v>0.25</v>
      </c>
    </row>
    <row r="246" spans="1:13" x14ac:dyDescent="0.25">
      <c r="A246" s="2" t="s">
        <v>9</v>
      </c>
      <c r="B246" s="2" t="s">
        <v>45</v>
      </c>
      <c r="C246" s="2">
        <v>4</v>
      </c>
      <c r="D246" s="2"/>
      <c r="E246" s="3"/>
      <c r="F246" s="2" t="s">
        <v>9</v>
      </c>
      <c r="G246" s="2" t="s">
        <v>11</v>
      </c>
      <c r="H246" s="2">
        <v>2</v>
      </c>
      <c r="K246" s="2" t="s">
        <v>47</v>
      </c>
      <c r="L246" s="2" t="s">
        <v>9</v>
      </c>
      <c r="M246" s="2">
        <v>0.05</v>
      </c>
    </row>
    <row r="247" spans="1:13" x14ac:dyDescent="0.25">
      <c r="A247" s="2" t="s">
        <v>9</v>
      </c>
      <c r="B247" s="2" t="s">
        <v>45</v>
      </c>
      <c r="C247" s="2">
        <v>4</v>
      </c>
      <c r="D247" s="2"/>
      <c r="E247" s="3"/>
      <c r="F247" s="2" t="s">
        <v>9</v>
      </c>
      <c r="G247" s="2" t="s">
        <v>11</v>
      </c>
      <c r="H247" s="2">
        <v>2</v>
      </c>
      <c r="K247" s="2" t="s">
        <v>47</v>
      </c>
      <c r="L247" s="2" t="s">
        <v>9</v>
      </c>
      <c r="M247" s="2">
        <v>0.15</v>
      </c>
    </row>
    <row r="248" spans="1:13" x14ac:dyDescent="0.25">
      <c r="A248" s="2" t="s">
        <v>9</v>
      </c>
      <c r="B248" s="2" t="s">
        <v>45</v>
      </c>
      <c r="C248" s="2">
        <v>3</v>
      </c>
      <c r="D248" s="2"/>
      <c r="E248" s="3"/>
      <c r="F248" s="2" t="s">
        <v>9</v>
      </c>
      <c r="G248" s="2" t="s">
        <v>11</v>
      </c>
      <c r="H248" s="2">
        <v>5</v>
      </c>
      <c r="K248" s="2" t="s">
        <v>47</v>
      </c>
      <c r="L248" s="2" t="s">
        <v>9</v>
      </c>
      <c r="M248" s="2">
        <v>0.15</v>
      </c>
    </row>
    <row r="249" spans="1:13" x14ac:dyDescent="0.25">
      <c r="A249" s="2" t="s">
        <v>9</v>
      </c>
      <c r="B249" s="2" t="s">
        <v>45</v>
      </c>
      <c r="C249" s="2">
        <v>3</v>
      </c>
      <c r="D249" s="2"/>
      <c r="E249" s="3"/>
      <c r="F249" s="2" t="s">
        <v>9</v>
      </c>
      <c r="G249" s="2" t="s">
        <v>11</v>
      </c>
      <c r="H249" s="2">
        <v>3</v>
      </c>
      <c r="K249" s="2" t="s">
        <v>47</v>
      </c>
      <c r="L249" s="2" t="s">
        <v>9</v>
      </c>
      <c r="M249" s="2">
        <v>0.05</v>
      </c>
    </row>
    <row r="250" spans="1:13" x14ac:dyDescent="0.25">
      <c r="A250" s="2" t="s">
        <v>9</v>
      </c>
      <c r="B250" s="2" t="s">
        <v>45</v>
      </c>
      <c r="C250" s="2">
        <v>4</v>
      </c>
      <c r="D250" s="2"/>
      <c r="E250" s="3"/>
      <c r="F250" s="2" t="s">
        <v>9</v>
      </c>
      <c r="G250" s="2" t="s">
        <v>11</v>
      </c>
      <c r="H250" s="2">
        <v>8</v>
      </c>
      <c r="K250" s="2" t="s">
        <v>47</v>
      </c>
      <c r="L250" s="2" t="s">
        <v>9</v>
      </c>
      <c r="M250" s="2">
        <v>0.05</v>
      </c>
    </row>
    <row r="251" spans="1:13" x14ac:dyDescent="0.25">
      <c r="A251" s="2" t="s">
        <v>9</v>
      </c>
      <c r="B251" s="2" t="s">
        <v>45</v>
      </c>
      <c r="C251" s="2">
        <v>0.5</v>
      </c>
      <c r="D251" s="2"/>
      <c r="E251" s="3"/>
      <c r="F251" s="2" t="s">
        <v>9</v>
      </c>
      <c r="G251" s="2" t="s">
        <v>11</v>
      </c>
      <c r="H251" s="2">
        <v>8</v>
      </c>
      <c r="K251" s="2" t="s">
        <v>47</v>
      </c>
      <c r="L251" s="2" t="s">
        <v>9</v>
      </c>
      <c r="M251" s="2">
        <v>0.05</v>
      </c>
    </row>
    <row r="252" spans="1:13" x14ac:dyDescent="0.25">
      <c r="A252" s="2" t="s">
        <v>9</v>
      </c>
      <c r="B252" s="2" t="s">
        <v>45</v>
      </c>
      <c r="C252" s="2">
        <v>2</v>
      </c>
      <c r="D252" s="2"/>
      <c r="E252" s="3"/>
      <c r="F252" s="2" t="s">
        <v>9</v>
      </c>
      <c r="G252" s="2" t="s">
        <v>11</v>
      </c>
      <c r="H252" s="2">
        <v>0.25</v>
      </c>
      <c r="K252" s="2" t="s">
        <v>47</v>
      </c>
      <c r="L252" s="2" t="s">
        <v>9</v>
      </c>
      <c r="M252" s="2">
        <v>0.4</v>
      </c>
    </row>
    <row r="253" spans="1:13" x14ac:dyDescent="0.25">
      <c r="A253" s="2" t="s">
        <v>9</v>
      </c>
      <c r="B253" s="2" t="s">
        <v>45</v>
      </c>
      <c r="C253" s="2">
        <v>1.5</v>
      </c>
      <c r="D253" s="2"/>
      <c r="E253" s="3"/>
      <c r="F253" s="2" t="s">
        <v>9</v>
      </c>
      <c r="G253" s="2" t="s">
        <v>11</v>
      </c>
      <c r="H253" s="2">
        <v>0.75</v>
      </c>
      <c r="K253" s="2" t="s">
        <v>47</v>
      </c>
      <c r="L253" s="2" t="s">
        <v>9</v>
      </c>
      <c r="M253" s="2">
        <v>0.05</v>
      </c>
    </row>
    <row r="254" spans="1:13" x14ac:dyDescent="0.25">
      <c r="A254" s="2" t="s">
        <v>9</v>
      </c>
      <c r="B254" s="2" t="s">
        <v>45</v>
      </c>
      <c r="C254" s="2">
        <v>2</v>
      </c>
      <c r="D254" s="2"/>
      <c r="E254" s="3"/>
      <c r="F254" s="2" t="s">
        <v>9</v>
      </c>
      <c r="G254" s="2" t="s">
        <v>11</v>
      </c>
      <c r="H254" s="2">
        <v>2.25</v>
      </c>
      <c r="K254" s="2" t="s">
        <v>47</v>
      </c>
      <c r="L254" s="2" t="s">
        <v>9</v>
      </c>
      <c r="M254" s="2">
        <v>0.15</v>
      </c>
    </row>
    <row r="255" spans="1:13" x14ac:dyDescent="0.25">
      <c r="A255" s="2" t="s">
        <v>9</v>
      </c>
      <c r="B255" s="2" t="s">
        <v>45</v>
      </c>
      <c r="C255" s="2">
        <v>2</v>
      </c>
      <c r="D255" s="2"/>
      <c r="E255" s="3"/>
      <c r="F255" s="2" t="s">
        <v>9</v>
      </c>
      <c r="G255" s="2" t="s">
        <v>11</v>
      </c>
      <c r="H255" s="2">
        <v>2.5</v>
      </c>
      <c r="K255" s="2" t="s">
        <v>47</v>
      </c>
      <c r="L255" s="2" t="s">
        <v>9</v>
      </c>
      <c r="M255" s="2">
        <v>0.1</v>
      </c>
    </row>
    <row r="256" spans="1:13" x14ac:dyDescent="0.25">
      <c r="A256" s="2" t="s">
        <v>9</v>
      </c>
      <c r="B256" s="2" t="s">
        <v>45</v>
      </c>
      <c r="C256" s="2">
        <v>5</v>
      </c>
      <c r="D256" s="2"/>
      <c r="E256" s="3"/>
      <c r="F256" s="2" t="s">
        <v>9</v>
      </c>
      <c r="G256" s="2" t="s">
        <v>11</v>
      </c>
      <c r="H256" s="2">
        <v>2.5</v>
      </c>
      <c r="K256" s="2" t="s">
        <v>47</v>
      </c>
      <c r="L256" s="2" t="s">
        <v>9</v>
      </c>
      <c r="M256" s="2">
        <v>0.75</v>
      </c>
    </row>
    <row r="257" spans="1:13" x14ac:dyDescent="0.25">
      <c r="A257" s="2" t="s">
        <v>9</v>
      </c>
      <c r="B257" s="2" t="s">
        <v>45</v>
      </c>
      <c r="C257" s="2">
        <v>2</v>
      </c>
      <c r="D257" s="2"/>
      <c r="E257" s="3"/>
      <c r="F257" s="2" t="s">
        <v>9</v>
      </c>
      <c r="G257" s="2" t="s">
        <v>11</v>
      </c>
      <c r="H257" s="2">
        <v>2.5</v>
      </c>
      <c r="K257" s="2" t="s">
        <v>47</v>
      </c>
      <c r="L257" s="2" t="s">
        <v>9</v>
      </c>
      <c r="M257" s="2">
        <v>0.35</v>
      </c>
    </row>
    <row r="258" spans="1:13" x14ac:dyDescent="0.25">
      <c r="A258" s="2" t="s">
        <v>9</v>
      </c>
      <c r="B258" s="2" t="s">
        <v>45</v>
      </c>
      <c r="C258" s="2">
        <v>6</v>
      </c>
      <c r="D258" s="2"/>
      <c r="E258" s="3"/>
      <c r="F258" s="2" t="s">
        <v>9</v>
      </c>
      <c r="G258" s="2" t="s">
        <v>11</v>
      </c>
      <c r="H258" s="2">
        <v>1.5</v>
      </c>
      <c r="K258" s="2" t="s">
        <v>47</v>
      </c>
      <c r="L258" s="2" t="s">
        <v>9</v>
      </c>
      <c r="M258" s="2">
        <v>0.25</v>
      </c>
    </row>
    <row r="259" spans="1:13" x14ac:dyDescent="0.25">
      <c r="A259" s="2" t="s">
        <v>9</v>
      </c>
      <c r="B259" s="2" t="s">
        <v>45</v>
      </c>
      <c r="C259" s="2">
        <v>2</v>
      </c>
      <c r="D259" s="2"/>
      <c r="E259" s="3"/>
      <c r="F259" s="2" t="s">
        <v>9</v>
      </c>
      <c r="G259" s="2" t="s">
        <v>11</v>
      </c>
      <c r="H259" s="2">
        <v>3</v>
      </c>
      <c r="K259" s="2" t="s">
        <v>47</v>
      </c>
      <c r="L259" s="2" t="s">
        <v>9</v>
      </c>
      <c r="M259" s="2">
        <v>0.15</v>
      </c>
    </row>
    <row r="260" spans="1:13" x14ac:dyDescent="0.25">
      <c r="A260" s="2" t="s">
        <v>9</v>
      </c>
      <c r="B260" s="2" t="s">
        <v>45</v>
      </c>
      <c r="C260" s="2">
        <v>2</v>
      </c>
      <c r="D260" s="2"/>
      <c r="E260" s="3"/>
      <c r="F260" s="2" t="s">
        <v>9</v>
      </c>
      <c r="G260" s="2" t="s">
        <v>11</v>
      </c>
      <c r="H260" s="2">
        <v>2</v>
      </c>
      <c r="K260" s="2" t="s">
        <v>47</v>
      </c>
      <c r="L260" s="2" t="s">
        <v>9</v>
      </c>
      <c r="M260" s="2">
        <v>0.15</v>
      </c>
    </row>
    <row r="261" spans="1:13" x14ac:dyDescent="0.25">
      <c r="A261" s="2" t="s">
        <v>9</v>
      </c>
      <c r="B261" s="2" t="s">
        <v>45</v>
      </c>
      <c r="C261" s="2">
        <v>1</v>
      </c>
      <c r="D261" s="2"/>
      <c r="E261" s="3"/>
      <c r="F261" s="2" t="s">
        <v>9</v>
      </c>
      <c r="G261" s="2" t="s">
        <v>11</v>
      </c>
      <c r="H261" s="2">
        <v>1.5</v>
      </c>
      <c r="K261" s="2" t="s">
        <v>47</v>
      </c>
      <c r="L261" s="2" t="s">
        <v>9</v>
      </c>
      <c r="M261" s="2">
        <v>0.15</v>
      </c>
    </row>
    <row r="262" spans="1:13" x14ac:dyDescent="0.25">
      <c r="A262" s="2" t="s">
        <v>9</v>
      </c>
      <c r="B262" s="2" t="s">
        <v>45</v>
      </c>
      <c r="C262" s="2">
        <v>1.5</v>
      </c>
      <c r="D262" s="2"/>
      <c r="E262" s="3"/>
      <c r="F262" s="2" t="s">
        <v>9</v>
      </c>
      <c r="G262" s="2" t="s">
        <v>11</v>
      </c>
      <c r="H262" s="2">
        <v>1.5</v>
      </c>
      <c r="K262" s="2" t="s">
        <v>47</v>
      </c>
      <c r="L262" s="2" t="s">
        <v>9</v>
      </c>
      <c r="M262" s="2">
        <v>0.25</v>
      </c>
    </row>
    <row r="263" spans="1:13" x14ac:dyDescent="0.25">
      <c r="A263" s="2" t="s">
        <v>9</v>
      </c>
      <c r="B263" s="2" t="s">
        <v>45</v>
      </c>
      <c r="C263" s="2">
        <v>1.5</v>
      </c>
      <c r="D263" s="2"/>
      <c r="E263" s="3"/>
      <c r="F263" s="2" t="s">
        <v>9</v>
      </c>
      <c r="G263" s="2" t="s">
        <v>11</v>
      </c>
      <c r="H263" s="2">
        <v>1</v>
      </c>
      <c r="K263" s="2" t="s">
        <v>48</v>
      </c>
      <c r="L263" s="2" t="s">
        <v>9</v>
      </c>
      <c r="M263" s="2">
        <v>1</v>
      </c>
    </row>
    <row r="264" spans="1:13" x14ac:dyDescent="0.25">
      <c r="A264" s="2" t="s">
        <v>9</v>
      </c>
      <c r="B264" s="2" t="s">
        <v>37</v>
      </c>
      <c r="C264" s="2">
        <v>0.2</v>
      </c>
      <c r="D264" s="2"/>
      <c r="E264" s="3"/>
      <c r="F264" s="2" t="s">
        <v>9</v>
      </c>
      <c r="G264" s="2" t="s">
        <v>11</v>
      </c>
      <c r="H264" s="2">
        <v>0.25</v>
      </c>
      <c r="K264" s="2" t="s">
        <v>48</v>
      </c>
      <c r="L264" s="2" t="s">
        <v>9</v>
      </c>
      <c r="M264" s="2">
        <v>0.25</v>
      </c>
    </row>
    <row r="265" spans="1:13" x14ac:dyDescent="0.25">
      <c r="A265" s="2" t="s">
        <v>9</v>
      </c>
      <c r="B265" s="2" t="s">
        <v>37</v>
      </c>
      <c r="C265" s="2">
        <v>0.4</v>
      </c>
      <c r="D265" s="2"/>
      <c r="E265" s="3"/>
      <c r="F265" s="2" t="s">
        <v>9</v>
      </c>
      <c r="G265" s="2" t="s">
        <v>11</v>
      </c>
      <c r="H265" s="2">
        <v>1.5</v>
      </c>
      <c r="K265" s="2" t="s">
        <v>48</v>
      </c>
      <c r="L265" s="2" t="s">
        <v>9</v>
      </c>
      <c r="M265" s="2">
        <v>5</v>
      </c>
    </row>
    <row r="266" spans="1:13" x14ac:dyDescent="0.25">
      <c r="A266" s="2" t="s">
        <v>9</v>
      </c>
      <c r="B266" s="2" t="s">
        <v>37</v>
      </c>
      <c r="C266" s="2">
        <v>1.25</v>
      </c>
      <c r="D266" s="2"/>
      <c r="E266" s="3"/>
      <c r="F266" s="2" t="s">
        <v>9</v>
      </c>
      <c r="G266" s="2" t="s">
        <v>11</v>
      </c>
      <c r="H266" s="2">
        <v>2</v>
      </c>
      <c r="K266" s="2" t="s">
        <v>48</v>
      </c>
      <c r="L266" s="2" t="s">
        <v>9</v>
      </c>
      <c r="M266" s="2">
        <v>0.5</v>
      </c>
    </row>
    <row r="267" spans="1:13" x14ac:dyDescent="0.25">
      <c r="A267" s="2" t="s">
        <v>9</v>
      </c>
      <c r="B267" s="2" t="s">
        <v>37</v>
      </c>
      <c r="C267" s="2">
        <v>0.25</v>
      </c>
      <c r="D267" s="2"/>
      <c r="E267" s="3"/>
      <c r="F267" s="2" t="s">
        <v>9</v>
      </c>
      <c r="G267" s="2" t="s">
        <v>11</v>
      </c>
      <c r="H267" s="2">
        <v>2</v>
      </c>
      <c r="K267" s="2" t="s">
        <v>49</v>
      </c>
      <c r="L267" s="2" t="s">
        <v>9</v>
      </c>
      <c r="M267" s="2">
        <v>0.75</v>
      </c>
    </row>
    <row r="268" spans="1:13" x14ac:dyDescent="0.25">
      <c r="A268" s="2" t="s">
        <v>9</v>
      </c>
      <c r="B268" s="2" t="s">
        <v>37</v>
      </c>
      <c r="C268" s="2">
        <v>1</v>
      </c>
      <c r="D268" s="2"/>
      <c r="E268" s="3"/>
      <c r="F268" s="2" t="s">
        <v>9</v>
      </c>
      <c r="G268" s="2" t="s">
        <v>11</v>
      </c>
      <c r="H268" s="2">
        <v>7</v>
      </c>
      <c r="K268" s="2" t="s">
        <v>49</v>
      </c>
      <c r="L268" s="2" t="s">
        <v>9</v>
      </c>
      <c r="M268" s="2">
        <v>0.75</v>
      </c>
    </row>
    <row r="269" spans="1:13" x14ac:dyDescent="0.25">
      <c r="A269" s="2" t="s">
        <v>9</v>
      </c>
      <c r="B269" s="2" t="s">
        <v>37</v>
      </c>
      <c r="C269" s="2">
        <v>1</v>
      </c>
      <c r="D269" s="2"/>
      <c r="E269" s="3"/>
      <c r="F269" s="2" t="s">
        <v>9</v>
      </c>
      <c r="G269" s="2" t="s">
        <v>11</v>
      </c>
      <c r="H269" s="2">
        <v>2.5</v>
      </c>
      <c r="K269" s="2" t="s">
        <v>49</v>
      </c>
      <c r="L269" s="2" t="s">
        <v>9</v>
      </c>
      <c r="M269" s="2">
        <v>0.5</v>
      </c>
    </row>
    <row r="270" spans="1:13" x14ac:dyDescent="0.25">
      <c r="A270" s="2" t="s">
        <v>9</v>
      </c>
      <c r="B270" s="2" t="s">
        <v>37</v>
      </c>
      <c r="C270" s="2">
        <v>1</v>
      </c>
      <c r="D270" s="2"/>
      <c r="E270" s="3"/>
      <c r="F270" s="2" t="s">
        <v>9</v>
      </c>
      <c r="G270" s="2" t="s">
        <v>11</v>
      </c>
      <c r="H270" s="2">
        <v>2</v>
      </c>
      <c r="K270" s="2" t="s">
        <v>49</v>
      </c>
      <c r="L270" s="2" t="s">
        <v>9</v>
      </c>
      <c r="M270" s="2">
        <v>0.5</v>
      </c>
    </row>
    <row r="271" spans="1:13" x14ac:dyDescent="0.25">
      <c r="A271" s="2" t="s">
        <v>9</v>
      </c>
      <c r="B271" s="2" t="s">
        <v>37</v>
      </c>
      <c r="C271" s="2">
        <v>0.5</v>
      </c>
      <c r="D271" s="2"/>
      <c r="E271" s="3"/>
      <c r="F271" s="2" t="s">
        <v>9</v>
      </c>
      <c r="G271" s="2" t="s">
        <v>11</v>
      </c>
      <c r="H271" s="2">
        <v>2</v>
      </c>
      <c r="K271" s="2" t="s">
        <v>49</v>
      </c>
      <c r="L271" s="2" t="s">
        <v>9</v>
      </c>
      <c r="M271" s="2">
        <v>0.25</v>
      </c>
    </row>
    <row r="272" spans="1:13" x14ac:dyDescent="0.25">
      <c r="A272" s="2" t="s">
        <v>9</v>
      </c>
      <c r="B272" s="2" t="s">
        <v>37</v>
      </c>
      <c r="C272" s="2">
        <v>9</v>
      </c>
      <c r="D272" s="2"/>
      <c r="E272" s="3"/>
      <c r="F272" s="2" t="s">
        <v>9</v>
      </c>
      <c r="G272" s="2" t="s">
        <v>11</v>
      </c>
      <c r="H272" s="2">
        <v>0.5</v>
      </c>
      <c r="K272" s="2" t="s">
        <v>49</v>
      </c>
      <c r="L272" s="2" t="s">
        <v>9</v>
      </c>
      <c r="M272" s="2">
        <v>0.25</v>
      </c>
    </row>
    <row r="273" spans="1:13" x14ac:dyDescent="0.25">
      <c r="A273" s="2" t="s">
        <v>9</v>
      </c>
      <c r="B273" s="2" t="s">
        <v>37</v>
      </c>
      <c r="C273" s="2">
        <v>1.4</v>
      </c>
      <c r="D273" s="2"/>
      <c r="E273" s="3"/>
      <c r="F273" s="2" t="s">
        <v>9</v>
      </c>
      <c r="G273" s="2" t="s">
        <v>11</v>
      </c>
      <c r="H273" s="2">
        <v>0.5</v>
      </c>
      <c r="K273" s="2" t="s">
        <v>49</v>
      </c>
      <c r="L273" s="2" t="s">
        <v>9</v>
      </c>
      <c r="M273" s="2">
        <v>0.25</v>
      </c>
    </row>
    <row r="274" spans="1:13" x14ac:dyDescent="0.25">
      <c r="A274" s="2" t="s">
        <v>9</v>
      </c>
      <c r="B274" s="2" t="s">
        <v>37</v>
      </c>
      <c r="C274" s="2">
        <v>3</v>
      </c>
      <c r="D274" s="2"/>
      <c r="E274" s="3"/>
      <c r="F274" s="2" t="s">
        <v>9</v>
      </c>
      <c r="G274" s="2" t="s">
        <v>11</v>
      </c>
      <c r="H274" s="2">
        <v>2</v>
      </c>
      <c r="K274" s="2" t="s">
        <v>49</v>
      </c>
      <c r="L274" s="2" t="s">
        <v>9</v>
      </c>
      <c r="M274" s="2">
        <v>1.2</v>
      </c>
    </row>
    <row r="275" spans="1:13" x14ac:dyDescent="0.25">
      <c r="A275" s="2" t="s">
        <v>9</v>
      </c>
      <c r="B275" s="2" t="s">
        <v>37</v>
      </c>
      <c r="C275" s="2">
        <v>4</v>
      </c>
      <c r="D275" s="2"/>
      <c r="E275" s="3"/>
      <c r="F275" s="2" t="s">
        <v>9</v>
      </c>
      <c r="G275" s="2" t="s">
        <v>11</v>
      </c>
      <c r="H275" s="2">
        <v>2.5</v>
      </c>
      <c r="K275" s="2" t="s">
        <v>49</v>
      </c>
      <c r="L275" s="2" t="s">
        <v>9</v>
      </c>
      <c r="M275" s="2">
        <v>2.2000000000000002</v>
      </c>
    </row>
    <row r="276" spans="1:13" x14ac:dyDescent="0.25">
      <c r="A276" s="2" t="s">
        <v>9</v>
      </c>
      <c r="B276" s="2" t="s">
        <v>37</v>
      </c>
      <c r="C276" s="2">
        <v>4</v>
      </c>
      <c r="D276" s="2"/>
      <c r="E276" s="3"/>
      <c r="F276" s="2" t="s">
        <v>9</v>
      </c>
      <c r="G276" s="2" t="s">
        <v>11</v>
      </c>
      <c r="H276" s="2">
        <v>5</v>
      </c>
      <c r="K276" s="2" t="s">
        <v>49</v>
      </c>
      <c r="L276" s="2" t="s">
        <v>9</v>
      </c>
      <c r="M276" s="2">
        <v>0.75</v>
      </c>
    </row>
    <row r="277" spans="1:13" x14ac:dyDescent="0.25">
      <c r="A277" s="2" t="s">
        <v>9</v>
      </c>
      <c r="B277" s="2" t="s">
        <v>37</v>
      </c>
      <c r="C277" s="2">
        <v>20</v>
      </c>
      <c r="D277" s="2"/>
      <c r="E277" s="3"/>
      <c r="F277" s="2" t="s">
        <v>9</v>
      </c>
      <c r="G277" s="2" t="s">
        <v>11</v>
      </c>
      <c r="H277" s="2">
        <v>1.1000000000000001</v>
      </c>
      <c r="K277" s="2" t="s">
        <v>49</v>
      </c>
      <c r="L277" s="2" t="s">
        <v>9</v>
      </c>
      <c r="M277" s="2">
        <v>0.75</v>
      </c>
    </row>
    <row r="278" spans="1:13" x14ac:dyDescent="0.25">
      <c r="A278" s="2" t="s">
        <v>9</v>
      </c>
      <c r="B278" s="2" t="s">
        <v>20</v>
      </c>
      <c r="C278" s="2">
        <v>1</v>
      </c>
      <c r="D278" s="2"/>
      <c r="E278" s="3"/>
      <c r="F278" s="2" t="s">
        <v>9</v>
      </c>
      <c r="G278" s="2" t="s">
        <v>11</v>
      </c>
      <c r="H278" s="2">
        <v>0.75</v>
      </c>
      <c r="K278" s="2" t="s">
        <v>49</v>
      </c>
      <c r="L278" s="2" t="s">
        <v>9</v>
      </c>
      <c r="M278" s="2">
        <v>0.75</v>
      </c>
    </row>
    <row r="279" spans="1:13" x14ac:dyDescent="0.25">
      <c r="A279" s="2" t="s">
        <v>9</v>
      </c>
      <c r="B279" s="2" t="s">
        <v>20</v>
      </c>
      <c r="C279" s="2">
        <v>0.15</v>
      </c>
      <c r="D279" s="2"/>
      <c r="E279" s="3"/>
      <c r="F279" s="2" t="s">
        <v>9</v>
      </c>
      <c r="G279" s="2" t="s">
        <v>11</v>
      </c>
      <c r="H279" s="2">
        <v>2.2000000000000002</v>
      </c>
      <c r="K279" s="2" t="s">
        <v>49</v>
      </c>
      <c r="L279" s="2" t="s">
        <v>9</v>
      </c>
      <c r="M279" s="2">
        <v>1.5</v>
      </c>
    </row>
    <row r="280" spans="1:13" x14ac:dyDescent="0.25">
      <c r="A280" s="2" t="s">
        <v>9</v>
      </c>
      <c r="B280" s="2" t="s">
        <v>20</v>
      </c>
      <c r="C280" s="2">
        <v>0.25</v>
      </c>
      <c r="D280" s="2"/>
      <c r="E280" s="3"/>
      <c r="F280" s="2" t="s">
        <v>9</v>
      </c>
      <c r="G280" s="2" t="s">
        <v>11</v>
      </c>
      <c r="H280" s="2">
        <v>1.2</v>
      </c>
      <c r="K280" s="2" t="s">
        <v>49</v>
      </c>
      <c r="L280" s="2" t="s">
        <v>9</v>
      </c>
      <c r="M280" s="2">
        <v>1.2</v>
      </c>
    </row>
    <row r="281" spans="1:13" x14ac:dyDescent="0.25">
      <c r="A281" s="2" t="s">
        <v>9</v>
      </c>
      <c r="B281" s="2" t="s">
        <v>20</v>
      </c>
      <c r="C281" s="2">
        <v>0.4</v>
      </c>
      <c r="D281" s="2"/>
      <c r="E281" s="3"/>
      <c r="F281" s="2" t="s">
        <v>9</v>
      </c>
      <c r="G281" s="2" t="s">
        <v>11</v>
      </c>
      <c r="H281" s="2">
        <v>0.8</v>
      </c>
      <c r="K281" s="2" t="s">
        <v>49</v>
      </c>
      <c r="L281" s="2" t="s">
        <v>9</v>
      </c>
      <c r="M281" s="2">
        <v>0.2</v>
      </c>
    </row>
    <row r="282" spans="1:13" x14ac:dyDescent="0.25">
      <c r="A282" s="2" t="s">
        <v>9</v>
      </c>
      <c r="B282" s="2" t="s">
        <v>20</v>
      </c>
      <c r="C282" s="2">
        <v>0.25</v>
      </c>
      <c r="D282" s="2"/>
      <c r="E282" s="3"/>
      <c r="F282" s="2" t="s">
        <v>9</v>
      </c>
      <c r="G282" s="2" t="s">
        <v>11</v>
      </c>
      <c r="H282" s="2">
        <v>0.1</v>
      </c>
      <c r="K282" s="2" t="s">
        <v>49</v>
      </c>
      <c r="L282" s="2" t="s">
        <v>9</v>
      </c>
      <c r="M282" s="2">
        <v>0.2</v>
      </c>
    </row>
    <row r="283" spans="1:13" x14ac:dyDescent="0.25">
      <c r="A283" s="2" t="s">
        <v>9</v>
      </c>
      <c r="B283" s="2" t="s">
        <v>20</v>
      </c>
      <c r="C283" s="2">
        <v>0.8</v>
      </c>
      <c r="D283" s="2"/>
      <c r="E283" s="3"/>
      <c r="F283" s="2" t="s">
        <v>9</v>
      </c>
      <c r="G283" s="2" t="s">
        <v>11</v>
      </c>
      <c r="H283" s="2">
        <v>0.9</v>
      </c>
      <c r="K283" s="2" t="s">
        <v>49</v>
      </c>
      <c r="L283" s="2" t="s">
        <v>9</v>
      </c>
      <c r="M283" s="2">
        <v>0.2</v>
      </c>
    </row>
    <row r="284" spans="1:13" x14ac:dyDescent="0.25">
      <c r="A284" s="2" t="s">
        <v>9</v>
      </c>
      <c r="B284" s="2" t="s">
        <v>20</v>
      </c>
      <c r="C284" s="2">
        <v>0.4</v>
      </c>
      <c r="D284" s="2"/>
      <c r="E284" s="3"/>
      <c r="F284" s="2" t="s">
        <v>9</v>
      </c>
      <c r="G284" s="2" t="s">
        <v>11</v>
      </c>
      <c r="H284" s="2">
        <v>0.6</v>
      </c>
      <c r="K284" s="2" t="s">
        <v>49</v>
      </c>
      <c r="L284" s="2" t="s">
        <v>9</v>
      </c>
      <c r="M284" s="2">
        <v>1.5</v>
      </c>
    </row>
    <row r="285" spans="1:13" x14ac:dyDescent="0.25">
      <c r="A285" s="2" t="s">
        <v>9</v>
      </c>
      <c r="B285" s="2" t="s">
        <v>20</v>
      </c>
      <c r="C285" s="2">
        <v>2</v>
      </c>
      <c r="D285" s="2"/>
      <c r="E285" s="3"/>
      <c r="F285" s="2" t="s">
        <v>9</v>
      </c>
      <c r="G285" s="2" t="s">
        <v>11</v>
      </c>
      <c r="H285" s="2">
        <v>2</v>
      </c>
      <c r="K285" s="2" t="s">
        <v>49</v>
      </c>
      <c r="L285" s="2" t="s">
        <v>9</v>
      </c>
      <c r="M285" s="2">
        <v>0.3</v>
      </c>
    </row>
    <row r="286" spans="1:13" x14ac:dyDescent="0.25">
      <c r="A286" s="2" t="s">
        <v>9</v>
      </c>
      <c r="B286" s="2" t="s">
        <v>20</v>
      </c>
      <c r="C286" s="2">
        <v>0.4</v>
      </c>
      <c r="D286" s="2"/>
      <c r="E286" s="3"/>
      <c r="F286" s="2" t="s">
        <v>9</v>
      </c>
      <c r="G286" s="2" t="s">
        <v>11</v>
      </c>
      <c r="H286" s="2">
        <v>2.6</v>
      </c>
      <c r="K286" s="2" t="s">
        <v>49</v>
      </c>
      <c r="L286" s="2" t="s">
        <v>9</v>
      </c>
      <c r="M286" s="2">
        <v>0.3</v>
      </c>
    </row>
    <row r="287" spans="1:13" x14ac:dyDescent="0.25">
      <c r="A287" s="2" t="s">
        <v>9</v>
      </c>
      <c r="B287" s="2" t="s">
        <v>20</v>
      </c>
      <c r="C287" s="2">
        <v>2</v>
      </c>
      <c r="D287" s="2"/>
      <c r="E287" s="3"/>
      <c r="F287" s="2" t="s">
        <v>9</v>
      </c>
      <c r="G287" s="2" t="s">
        <v>11</v>
      </c>
      <c r="H287" s="2">
        <v>25</v>
      </c>
      <c r="K287" s="2" t="s">
        <v>49</v>
      </c>
      <c r="L287" s="2" t="s">
        <v>9</v>
      </c>
      <c r="M287" s="2">
        <v>1.5</v>
      </c>
    </row>
    <row r="288" spans="1:13" x14ac:dyDescent="0.25">
      <c r="A288" s="2" t="s">
        <v>9</v>
      </c>
      <c r="B288" s="2" t="s">
        <v>20</v>
      </c>
      <c r="C288" s="2">
        <v>1</v>
      </c>
      <c r="D288" s="2"/>
      <c r="E288" s="3"/>
      <c r="F288" s="2" t="s">
        <v>9</v>
      </c>
      <c r="G288" s="2" t="s">
        <v>11</v>
      </c>
      <c r="H288" s="2">
        <v>10.5</v>
      </c>
      <c r="K288" s="2" t="s">
        <v>49</v>
      </c>
      <c r="L288" s="2" t="s">
        <v>9</v>
      </c>
      <c r="M288" s="2">
        <v>0.25</v>
      </c>
    </row>
    <row r="289" spans="1:13" x14ac:dyDescent="0.25">
      <c r="A289" s="2" t="s">
        <v>9</v>
      </c>
      <c r="B289" s="2" t="s">
        <v>20</v>
      </c>
      <c r="C289" s="2">
        <v>0.3</v>
      </c>
      <c r="D289" s="2"/>
      <c r="E289" s="3"/>
      <c r="F289" s="2" t="s">
        <v>9</v>
      </c>
      <c r="G289" s="2" t="s">
        <v>11</v>
      </c>
      <c r="H289" s="2">
        <v>12</v>
      </c>
      <c r="K289" s="2" t="s">
        <v>49</v>
      </c>
      <c r="L289" s="2" t="s">
        <v>9</v>
      </c>
      <c r="M289" s="2">
        <v>1</v>
      </c>
    </row>
    <row r="290" spans="1:13" x14ac:dyDescent="0.25">
      <c r="A290" s="2" t="s">
        <v>9</v>
      </c>
      <c r="B290" s="2" t="s">
        <v>20</v>
      </c>
      <c r="C290" s="2">
        <v>0.5</v>
      </c>
      <c r="D290" s="2"/>
      <c r="E290" s="3"/>
      <c r="F290" s="2" t="s">
        <v>9</v>
      </c>
      <c r="G290" s="2" t="s">
        <v>11</v>
      </c>
      <c r="H290" s="2">
        <v>2.25</v>
      </c>
      <c r="K290" s="2" t="s">
        <v>49</v>
      </c>
      <c r="L290" s="2" t="s">
        <v>9</v>
      </c>
      <c r="M290" s="2">
        <v>1</v>
      </c>
    </row>
    <row r="291" spans="1:13" x14ac:dyDescent="0.25">
      <c r="A291" s="2" t="s">
        <v>9</v>
      </c>
      <c r="B291" s="2" t="s">
        <v>20</v>
      </c>
      <c r="C291" s="2">
        <v>0.3</v>
      </c>
      <c r="D291" s="2"/>
      <c r="E291" s="3"/>
      <c r="F291" s="2" t="s">
        <v>9</v>
      </c>
      <c r="G291" s="2" t="s">
        <v>11</v>
      </c>
      <c r="H291" s="2">
        <v>2.5</v>
      </c>
      <c r="K291" s="2" t="s">
        <v>49</v>
      </c>
      <c r="L291" s="2" t="s">
        <v>9</v>
      </c>
      <c r="M291" s="2">
        <v>0.3</v>
      </c>
    </row>
    <row r="292" spans="1:13" x14ac:dyDescent="0.25">
      <c r="A292" s="2" t="s">
        <v>9</v>
      </c>
      <c r="B292" s="2" t="s">
        <v>20</v>
      </c>
      <c r="C292" s="2">
        <v>0.5</v>
      </c>
      <c r="D292" s="2"/>
      <c r="E292" s="3"/>
      <c r="F292" s="2" t="s">
        <v>9</v>
      </c>
      <c r="G292" s="2" t="s">
        <v>11</v>
      </c>
      <c r="H292" s="2">
        <v>1.25</v>
      </c>
      <c r="K292" s="2" t="s">
        <v>49</v>
      </c>
      <c r="L292" s="2" t="s">
        <v>9</v>
      </c>
      <c r="M292" s="2">
        <v>1.25</v>
      </c>
    </row>
    <row r="293" spans="1:13" x14ac:dyDescent="0.25">
      <c r="A293" s="2" t="s">
        <v>9</v>
      </c>
      <c r="B293" s="2" t="s">
        <v>20</v>
      </c>
      <c r="C293" s="2">
        <v>0.4</v>
      </c>
      <c r="D293" s="2"/>
      <c r="E293" s="3"/>
      <c r="F293" s="2" t="s">
        <v>9</v>
      </c>
      <c r="G293" s="2" t="s">
        <v>11</v>
      </c>
      <c r="H293" s="2">
        <v>1.5</v>
      </c>
      <c r="K293" s="2" t="s">
        <v>49</v>
      </c>
      <c r="L293" s="2" t="s">
        <v>9</v>
      </c>
      <c r="M293" s="2">
        <v>4.5</v>
      </c>
    </row>
    <row r="294" spans="1:13" x14ac:dyDescent="0.25">
      <c r="A294" s="2" t="s">
        <v>9</v>
      </c>
      <c r="B294" s="2" t="s">
        <v>20</v>
      </c>
      <c r="C294" s="2">
        <v>0.6</v>
      </c>
      <c r="D294" s="2"/>
      <c r="E294" s="3"/>
      <c r="F294" s="2" t="s">
        <v>9</v>
      </c>
      <c r="G294" s="2" t="s">
        <v>11</v>
      </c>
      <c r="H294" s="2">
        <v>3</v>
      </c>
      <c r="K294" s="2" t="s">
        <v>49</v>
      </c>
      <c r="L294" s="2" t="s">
        <v>9</v>
      </c>
      <c r="M294" s="2">
        <v>0.3</v>
      </c>
    </row>
    <row r="295" spans="1:13" x14ac:dyDescent="0.25">
      <c r="A295" s="2" t="s">
        <v>9</v>
      </c>
      <c r="B295" s="2" t="s">
        <v>20</v>
      </c>
      <c r="C295" s="2">
        <v>0.6</v>
      </c>
      <c r="D295" s="2"/>
      <c r="E295" s="3"/>
      <c r="F295" s="2" t="s">
        <v>9</v>
      </c>
      <c r="G295" s="2" t="s">
        <v>11</v>
      </c>
      <c r="H295" s="2">
        <v>2.5</v>
      </c>
      <c r="K295" s="2" t="s">
        <v>49</v>
      </c>
      <c r="L295" s="2" t="s">
        <v>9</v>
      </c>
      <c r="M295" s="2">
        <v>0.8</v>
      </c>
    </row>
    <row r="296" spans="1:13" x14ac:dyDescent="0.25">
      <c r="A296" s="2" t="s">
        <v>9</v>
      </c>
      <c r="B296" s="2" t="s">
        <v>20</v>
      </c>
      <c r="C296" s="2">
        <v>2</v>
      </c>
      <c r="D296" s="2"/>
      <c r="E296" s="3"/>
      <c r="F296" s="2" t="s">
        <v>9</v>
      </c>
      <c r="G296" s="2" t="s">
        <v>11</v>
      </c>
      <c r="H296" s="2">
        <v>3.5</v>
      </c>
      <c r="K296" s="2" t="s">
        <v>49</v>
      </c>
      <c r="L296" s="2" t="s">
        <v>9</v>
      </c>
      <c r="M296" s="2">
        <v>0.2</v>
      </c>
    </row>
    <row r="297" spans="1:13" x14ac:dyDescent="0.25">
      <c r="A297" s="2" t="s">
        <v>9</v>
      </c>
      <c r="B297" s="2" t="s">
        <v>20</v>
      </c>
      <c r="C297" s="2">
        <v>0.6</v>
      </c>
      <c r="D297" s="2"/>
      <c r="E297" s="3"/>
      <c r="F297" s="2" t="s">
        <v>9</v>
      </c>
      <c r="G297" s="2" t="s">
        <v>11</v>
      </c>
      <c r="H297" s="2">
        <v>1.5</v>
      </c>
      <c r="K297" s="2" t="s">
        <v>49</v>
      </c>
      <c r="L297" s="2" t="s">
        <v>9</v>
      </c>
      <c r="M297" s="2">
        <v>1.5</v>
      </c>
    </row>
    <row r="298" spans="1:13" x14ac:dyDescent="0.25">
      <c r="A298" s="2" t="s">
        <v>9</v>
      </c>
      <c r="B298" s="2" t="s">
        <v>20</v>
      </c>
      <c r="C298" s="2">
        <v>0.75</v>
      </c>
      <c r="D298" s="2"/>
      <c r="E298" s="3"/>
      <c r="F298" s="2" t="s">
        <v>9</v>
      </c>
      <c r="G298" s="2" t="s">
        <v>11</v>
      </c>
      <c r="H298" s="2">
        <v>1.5</v>
      </c>
      <c r="K298" s="2" t="s">
        <v>49</v>
      </c>
      <c r="L298" s="2" t="s">
        <v>9</v>
      </c>
      <c r="M298" s="2">
        <v>0.5</v>
      </c>
    </row>
    <row r="299" spans="1:13" x14ac:dyDescent="0.25">
      <c r="A299" s="2" t="s">
        <v>9</v>
      </c>
      <c r="B299" s="2" t="s">
        <v>20</v>
      </c>
      <c r="C299" s="2">
        <v>1.75</v>
      </c>
      <c r="D299" s="2"/>
      <c r="E299" s="3"/>
      <c r="F299" s="2" t="s">
        <v>9</v>
      </c>
      <c r="G299" s="2" t="s">
        <v>11</v>
      </c>
      <c r="H299" s="2">
        <v>6</v>
      </c>
      <c r="K299" s="2" t="s">
        <v>49</v>
      </c>
      <c r="L299" s="2" t="s">
        <v>9</v>
      </c>
      <c r="M299" s="2">
        <v>0.4</v>
      </c>
    </row>
    <row r="300" spans="1:13" x14ac:dyDescent="0.25">
      <c r="A300" s="2" t="s">
        <v>9</v>
      </c>
      <c r="B300" s="2" t="s">
        <v>20</v>
      </c>
      <c r="C300" s="2">
        <v>2.25</v>
      </c>
      <c r="D300" s="2"/>
      <c r="E300" s="3"/>
      <c r="F300" s="2" t="s">
        <v>9</v>
      </c>
      <c r="G300" s="2" t="s">
        <v>11</v>
      </c>
      <c r="H300" s="2">
        <v>4</v>
      </c>
      <c r="K300" s="2" t="s">
        <v>49</v>
      </c>
      <c r="L300" s="2" t="s">
        <v>9</v>
      </c>
      <c r="M300" s="2">
        <v>0.2</v>
      </c>
    </row>
    <row r="301" spans="1:13" x14ac:dyDescent="0.25">
      <c r="A301" s="2" t="s">
        <v>9</v>
      </c>
      <c r="B301" s="2" t="s">
        <v>20</v>
      </c>
      <c r="C301" s="2">
        <v>1.9</v>
      </c>
      <c r="D301" s="2"/>
      <c r="E301" s="3"/>
      <c r="F301" s="2" t="s">
        <v>9</v>
      </c>
      <c r="G301" s="2" t="s">
        <v>11</v>
      </c>
      <c r="H301" s="2">
        <v>3.5</v>
      </c>
      <c r="K301" s="2" t="s">
        <v>49</v>
      </c>
      <c r="L301" s="2" t="s">
        <v>9</v>
      </c>
      <c r="M301" s="2">
        <v>0.4</v>
      </c>
    </row>
    <row r="302" spans="1:13" x14ac:dyDescent="0.25">
      <c r="A302" s="2" t="s">
        <v>9</v>
      </c>
      <c r="B302" s="2" t="s">
        <v>20</v>
      </c>
      <c r="C302" s="2">
        <v>2.2999999999999998</v>
      </c>
      <c r="D302" s="2"/>
      <c r="E302" s="3"/>
      <c r="F302" s="2" t="s">
        <v>9</v>
      </c>
      <c r="G302" s="2" t="s">
        <v>11</v>
      </c>
      <c r="H302" s="2">
        <v>3</v>
      </c>
      <c r="K302" s="2" t="s">
        <v>49</v>
      </c>
      <c r="L302" s="2" t="s">
        <v>9</v>
      </c>
      <c r="M302" s="2">
        <v>0.5</v>
      </c>
    </row>
    <row r="303" spans="1:13" x14ac:dyDescent="0.25">
      <c r="A303" s="2" t="s">
        <v>9</v>
      </c>
      <c r="B303" s="2" t="s">
        <v>20</v>
      </c>
      <c r="C303" s="2">
        <v>2.5</v>
      </c>
      <c r="D303" s="2"/>
      <c r="E303" s="3"/>
      <c r="F303" s="2" t="s">
        <v>9</v>
      </c>
      <c r="G303" s="2" t="s">
        <v>11</v>
      </c>
      <c r="H303" s="2">
        <v>4</v>
      </c>
      <c r="K303" s="2" t="s">
        <v>49</v>
      </c>
      <c r="L303" s="2" t="s">
        <v>9</v>
      </c>
      <c r="M303" s="2">
        <v>0.8</v>
      </c>
    </row>
    <row r="304" spans="1:13" x14ac:dyDescent="0.25">
      <c r="A304" s="2" t="s">
        <v>9</v>
      </c>
      <c r="B304" s="2" t="s">
        <v>20</v>
      </c>
      <c r="C304" s="2">
        <v>1.2</v>
      </c>
      <c r="D304" s="2"/>
      <c r="E304" s="3"/>
      <c r="F304" s="2" t="s">
        <v>9</v>
      </c>
      <c r="G304" s="2" t="s">
        <v>11</v>
      </c>
      <c r="H304" s="2">
        <v>3</v>
      </c>
      <c r="K304" s="2" t="s">
        <v>49</v>
      </c>
      <c r="L304" s="2" t="s">
        <v>9</v>
      </c>
      <c r="M304" s="2">
        <v>1.5</v>
      </c>
    </row>
    <row r="305" spans="1:13" x14ac:dyDescent="0.25">
      <c r="A305" s="2" t="s">
        <v>9</v>
      </c>
      <c r="B305" s="2" t="s">
        <v>20</v>
      </c>
      <c r="C305" s="2">
        <v>2.75</v>
      </c>
      <c r="D305" s="2"/>
      <c r="E305" s="3"/>
      <c r="F305" s="2" t="s">
        <v>9</v>
      </c>
      <c r="G305" s="2" t="s">
        <v>11</v>
      </c>
      <c r="H305" s="2">
        <v>15</v>
      </c>
      <c r="K305" s="2" t="s">
        <v>49</v>
      </c>
      <c r="L305" s="2" t="s">
        <v>9</v>
      </c>
      <c r="M305" s="2">
        <v>0.8</v>
      </c>
    </row>
    <row r="306" spans="1:13" x14ac:dyDescent="0.25">
      <c r="A306" s="2" t="s">
        <v>9</v>
      </c>
      <c r="B306" s="2" t="s">
        <v>20</v>
      </c>
      <c r="C306" s="2">
        <v>0.5</v>
      </c>
      <c r="D306" s="2"/>
      <c r="E306" s="3"/>
      <c r="F306" s="2" t="s">
        <v>9</v>
      </c>
      <c r="G306" s="2" t="s">
        <v>11</v>
      </c>
      <c r="H306" s="2">
        <v>1.25</v>
      </c>
      <c r="K306" s="2" t="s">
        <v>49</v>
      </c>
      <c r="L306" s="2" t="s">
        <v>9</v>
      </c>
      <c r="M306" s="2">
        <v>1</v>
      </c>
    </row>
    <row r="307" spans="1:13" x14ac:dyDescent="0.25">
      <c r="A307" s="2" t="s">
        <v>9</v>
      </c>
      <c r="B307" s="2" t="s">
        <v>20</v>
      </c>
      <c r="C307" s="2">
        <v>3.5</v>
      </c>
      <c r="D307" s="2"/>
      <c r="E307" s="3"/>
      <c r="F307" s="2" t="s">
        <v>9</v>
      </c>
      <c r="G307" s="2" t="s">
        <v>11</v>
      </c>
      <c r="H307" s="2">
        <v>3.25</v>
      </c>
      <c r="K307" s="2" t="s">
        <v>49</v>
      </c>
      <c r="L307" s="2" t="s">
        <v>9</v>
      </c>
      <c r="M307" s="2">
        <v>2</v>
      </c>
    </row>
    <row r="308" spans="1:13" x14ac:dyDescent="0.25">
      <c r="A308" s="2" t="s">
        <v>9</v>
      </c>
      <c r="B308" s="2" t="s">
        <v>20</v>
      </c>
      <c r="C308" s="2">
        <v>3</v>
      </c>
      <c r="D308" s="2"/>
      <c r="E308" s="3"/>
      <c r="F308" s="2" t="s">
        <v>9</v>
      </c>
      <c r="G308" s="2" t="s">
        <v>11</v>
      </c>
      <c r="H308" s="2">
        <v>4</v>
      </c>
      <c r="K308" s="2" t="s">
        <v>49</v>
      </c>
      <c r="L308" s="2" t="s">
        <v>9</v>
      </c>
      <c r="M308" s="2">
        <v>0.8</v>
      </c>
    </row>
    <row r="309" spans="1:13" x14ac:dyDescent="0.25">
      <c r="A309" s="2" t="s">
        <v>9</v>
      </c>
      <c r="B309" s="2" t="s">
        <v>20</v>
      </c>
      <c r="C309" s="2">
        <v>1.2</v>
      </c>
      <c r="D309" s="2"/>
      <c r="E309" s="3"/>
      <c r="F309" s="2" t="s">
        <v>9</v>
      </c>
      <c r="G309" s="2" t="s">
        <v>11</v>
      </c>
      <c r="H309" s="2">
        <v>1.25</v>
      </c>
      <c r="K309" s="2" t="s">
        <v>49</v>
      </c>
      <c r="L309" s="2" t="s">
        <v>9</v>
      </c>
      <c r="M309" s="2">
        <v>0.3</v>
      </c>
    </row>
    <row r="310" spans="1:13" x14ac:dyDescent="0.25">
      <c r="A310" s="2" t="s">
        <v>9</v>
      </c>
      <c r="B310" s="2" t="s">
        <v>20</v>
      </c>
      <c r="C310" s="2">
        <v>1.2</v>
      </c>
      <c r="D310" s="2"/>
      <c r="E310" s="3"/>
      <c r="F310" s="2" t="s">
        <v>9</v>
      </c>
      <c r="G310" s="2" t="s">
        <v>11</v>
      </c>
      <c r="H310" s="2">
        <v>0.75</v>
      </c>
      <c r="K310" s="2" t="s">
        <v>49</v>
      </c>
      <c r="L310" s="2" t="s">
        <v>9</v>
      </c>
      <c r="M310" s="2">
        <v>0.5</v>
      </c>
    </row>
    <row r="311" spans="1:13" x14ac:dyDescent="0.25">
      <c r="A311" s="2" t="s">
        <v>9</v>
      </c>
      <c r="B311" s="2" t="s">
        <v>20</v>
      </c>
      <c r="C311" s="2">
        <v>0.3</v>
      </c>
      <c r="D311" s="2"/>
      <c r="E311" s="3"/>
      <c r="F311" s="2" t="s">
        <v>9</v>
      </c>
      <c r="G311" s="2" t="s">
        <v>50</v>
      </c>
      <c r="H311" s="2">
        <v>10</v>
      </c>
      <c r="K311" s="2" t="s">
        <v>49</v>
      </c>
      <c r="L311" s="2" t="s">
        <v>9</v>
      </c>
      <c r="M311" s="2">
        <v>1.2</v>
      </c>
    </row>
    <row r="312" spans="1:13" x14ac:dyDescent="0.25">
      <c r="A312" s="2" t="s">
        <v>9</v>
      </c>
      <c r="B312" s="2" t="s">
        <v>20</v>
      </c>
      <c r="C312" s="2">
        <v>0.75</v>
      </c>
      <c r="D312" s="2"/>
      <c r="E312" s="3"/>
      <c r="F312" s="2" t="s">
        <v>9</v>
      </c>
      <c r="G312" s="2" t="s">
        <v>50</v>
      </c>
      <c r="H312" s="2">
        <v>10</v>
      </c>
      <c r="K312" s="2" t="s">
        <v>49</v>
      </c>
      <c r="L312" s="2" t="s">
        <v>9</v>
      </c>
      <c r="M312" s="2">
        <v>1.75</v>
      </c>
    </row>
    <row r="313" spans="1:13" x14ac:dyDescent="0.25">
      <c r="A313" s="2" t="s">
        <v>9</v>
      </c>
      <c r="B313" s="2" t="s">
        <v>20</v>
      </c>
      <c r="C313" s="2">
        <v>0.75</v>
      </c>
      <c r="D313" s="2"/>
      <c r="E313" s="3"/>
      <c r="F313" s="2" t="s">
        <v>9</v>
      </c>
      <c r="G313" s="2" t="s">
        <v>31</v>
      </c>
      <c r="H313" s="2">
        <v>0.15</v>
      </c>
      <c r="K313" s="2" t="s">
        <v>49</v>
      </c>
      <c r="L313" s="2" t="s">
        <v>9</v>
      </c>
      <c r="M313" s="2">
        <v>1</v>
      </c>
    </row>
    <row r="314" spans="1:13" x14ac:dyDescent="0.25">
      <c r="A314" s="2" t="s">
        <v>9</v>
      </c>
      <c r="B314" s="2" t="s">
        <v>20</v>
      </c>
      <c r="C314" s="2">
        <v>0.5</v>
      </c>
      <c r="D314" s="2"/>
      <c r="E314" s="3"/>
      <c r="F314" s="2" t="s">
        <v>9</v>
      </c>
      <c r="G314" s="2" t="s">
        <v>31</v>
      </c>
      <c r="H314" s="2">
        <v>0.15</v>
      </c>
      <c r="K314" s="2" t="s">
        <v>49</v>
      </c>
      <c r="L314" s="2" t="s">
        <v>9</v>
      </c>
      <c r="M314" s="2">
        <v>0.25</v>
      </c>
    </row>
    <row r="315" spans="1:13" x14ac:dyDescent="0.25">
      <c r="A315" s="2" t="s">
        <v>9</v>
      </c>
      <c r="B315" s="2" t="s">
        <v>20</v>
      </c>
      <c r="C315" s="2">
        <v>1.6</v>
      </c>
      <c r="D315" s="2"/>
      <c r="E315" s="3"/>
      <c r="F315" s="2" t="s">
        <v>9</v>
      </c>
      <c r="G315" s="2" t="s">
        <v>31</v>
      </c>
      <c r="H315" s="2">
        <v>0.2</v>
      </c>
      <c r="K315" s="2" t="s">
        <v>49</v>
      </c>
      <c r="L315" s="2" t="s">
        <v>9</v>
      </c>
      <c r="M315" s="2">
        <v>0.25</v>
      </c>
    </row>
    <row r="316" spans="1:13" x14ac:dyDescent="0.25">
      <c r="A316" s="2" t="s">
        <v>9</v>
      </c>
      <c r="B316" s="2" t="s">
        <v>20</v>
      </c>
      <c r="C316" s="2">
        <v>0.5</v>
      </c>
      <c r="D316" s="2"/>
      <c r="E316" s="3"/>
      <c r="F316" s="2" t="s">
        <v>9</v>
      </c>
      <c r="G316" s="2" t="s">
        <v>31</v>
      </c>
      <c r="H316" s="2">
        <v>0.2</v>
      </c>
      <c r="K316" s="2" t="s">
        <v>49</v>
      </c>
      <c r="L316" s="2" t="s">
        <v>9</v>
      </c>
      <c r="M316" s="2">
        <v>0.25</v>
      </c>
    </row>
    <row r="317" spans="1:13" x14ac:dyDescent="0.25">
      <c r="A317" s="2" t="s">
        <v>40</v>
      </c>
      <c r="B317" s="2" t="s">
        <v>9</v>
      </c>
      <c r="C317" s="2">
        <v>5</v>
      </c>
      <c r="D317" s="2"/>
      <c r="E317" s="3"/>
      <c r="F317" s="2" t="s">
        <v>9</v>
      </c>
      <c r="G317" s="2" t="s">
        <v>31</v>
      </c>
      <c r="H317" s="2">
        <v>0.15</v>
      </c>
      <c r="K317" s="2" t="s">
        <v>49</v>
      </c>
      <c r="L317" s="2" t="s">
        <v>9</v>
      </c>
      <c r="M317" s="2">
        <v>0.25</v>
      </c>
    </row>
    <row r="318" spans="1:13" x14ac:dyDescent="0.25">
      <c r="A318" s="2" t="s">
        <v>40</v>
      </c>
      <c r="B318" s="2" t="s">
        <v>9</v>
      </c>
      <c r="C318" s="2">
        <v>3</v>
      </c>
      <c r="D318" s="2"/>
      <c r="E318" s="3"/>
      <c r="F318" s="2" t="s">
        <v>9</v>
      </c>
      <c r="G318" s="2" t="s">
        <v>31</v>
      </c>
      <c r="H318" s="2">
        <v>0.4</v>
      </c>
      <c r="K318" s="2" t="s">
        <v>49</v>
      </c>
      <c r="L318" s="2" t="s">
        <v>9</v>
      </c>
      <c r="M318" s="2">
        <v>0.5</v>
      </c>
    </row>
    <row r="319" spans="1:13" x14ac:dyDescent="0.25">
      <c r="A319" s="2" t="s">
        <v>40</v>
      </c>
      <c r="B319" s="2" t="s">
        <v>9</v>
      </c>
      <c r="C319" s="2">
        <v>3</v>
      </c>
      <c r="D319" s="2"/>
      <c r="E319" s="3"/>
      <c r="F319" s="2" t="s">
        <v>9</v>
      </c>
      <c r="G319" s="2" t="s">
        <v>31</v>
      </c>
      <c r="H319" s="2">
        <v>0.35</v>
      </c>
      <c r="K319" s="2" t="s">
        <v>49</v>
      </c>
      <c r="L319" s="2" t="s">
        <v>9</v>
      </c>
      <c r="M319" s="2">
        <v>0.5</v>
      </c>
    </row>
    <row r="320" spans="1:13" x14ac:dyDescent="0.25">
      <c r="A320" s="2" t="s">
        <v>40</v>
      </c>
      <c r="B320" s="2" t="s">
        <v>9</v>
      </c>
      <c r="C320" s="2">
        <v>3</v>
      </c>
      <c r="D320" s="2"/>
      <c r="E320" s="3"/>
      <c r="F320" s="2" t="s">
        <v>9</v>
      </c>
      <c r="G320" s="2" t="s">
        <v>31</v>
      </c>
      <c r="H320" s="2">
        <v>0.4</v>
      </c>
      <c r="K320" s="2" t="s">
        <v>49</v>
      </c>
      <c r="L320" s="2" t="s">
        <v>9</v>
      </c>
      <c r="M320" s="2">
        <v>0.2</v>
      </c>
    </row>
    <row r="321" spans="1:13" x14ac:dyDescent="0.25">
      <c r="A321" s="2" t="s">
        <v>40</v>
      </c>
      <c r="B321" s="2" t="s">
        <v>9</v>
      </c>
      <c r="C321" s="2">
        <v>2.2000000000000002</v>
      </c>
      <c r="D321" s="2"/>
      <c r="E321" s="3"/>
      <c r="F321" s="2" t="s">
        <v>9</v>
      </c>
      <c r="G321" s="2" t="s">
        <v>31</v>
      </c>
      <c r="H321" s="2">
        <v>0.3</v>
      </c>
      <c r="K321" s="2" t="s">
        <v>49</v>
      </c>
      <c r="L321" s="2" t="s">
        <v>9</v>
      </c>
      <c r="M321" s="2">
        <v>0.5</v>
      </c>
    </row>
    <row r="322" spans="1:13" x14ac:dyDescent="0.25">
      <c r="A322" s="2" t="s">
        <v>40</v>
      </c>
      <c r="B322" s="2" t="s">
        <v>9</v>
      </c>
      <c r="C322" s="2">
        <v>3</v>
      </c>
      <c r="D322" s="2"/>
      <c r="E322" s="3"/>
      <c r="F322" s="2" t="s">
        <v>9</v>
      </c>
      <c r="G322" s="2" t="s">
        <v>31</v>
      </c>
      <c r="H322" s="2">
        <v>0.2</v>
      </c>
      <c r="K322" s="2" t="s">
        <v>49</v>
      </c>
      <c r="L322" s="2" t="s">
        <v>9</v>
      </c>
      <c r="M322" s="2">
        <v>0.3</v>
      </c>
    </row>
    <row r="323" spans="1:13" x14ac:dyDescent="0.25">
      <c r="A323" s="2" t="s">
        <v>41</v>
      </c>
      <c r="B323" s="2" t="s">
        <v>9</v>
      </c>
      <c r="C323" s="2">
        <v>0.6</v>
      </c>
      <c r="D323" s="2"/>
      <c r="E323" s="3"/>
      <c r="F323" s="2" t="s">
        <v>9</v>
      </c>
      <c r="G323" s="2" t="s">
        <v>31</v>
      </c>
      <c r="H323" s="2">
        <v>0.15</v>
      </c>
      <c r="K323" s="2" t="s">
        <v>49</v>
      </c>
      <c r="L323" s="2" t="s">
        <v>9</v>
      </c>
      <c r="M323" s="2">
        <v>0.3</v>
      </c>
    </row>
    <row r="324" spans="1:13" x14ac:dyDescent="0.25">
      <c r="A324" s="2" t="s">
        <v>41</v>
      </c>
      <c r="B324" s="2" t="s">
        <v>9</v>
      </c>
      <c r="C324" s="2">
        <v>1.5</v>
      </c>
      <c r="D324" s="2"/>
      <c r="E324" s="3"/>
      <c r="F324" s="2" t="s">
        <v>9</v>
      </c>
      <c r="G324" s="2" t="s">
        <v>31</v>
      </c>
      <c r="H324" s="2">
        <v>0.35</v>
      </c>
      <c r="K324" s="2" t="s">
        <v>49</v>
      </c>
      <c r="L324" s="2" t="s">
        <v>9</v>
      </c>
      <c r="M324" s="2">
        <v>0.5</v>
      </c>
    </row>
    <row r="325" spans="1:13" x14ac:dyDescent="0.25">
      <c r="A325" s="2" t="s">
        <v>41</v>
      </c>
      <c r="B325" s="2" t="s">
        <v>9</v>
      </c>
      <c r="C325" s="2">
        <v>1.5</v>
      </c>
      <c r="D325" s="2"/>
      <c r="E325" s="3"/>
      <c r="F325" s="2" t="s">
        <v>9</v>
      </c>
      <c r="G325" s="2" t="s">
        <v>31</v>
      </c>
      <c r="H325" s="2">
        <v>7.4999999999999997E-2</v>
      </c>
      <c r="K325" s="2" t="s">
        <v>49</v>
      </c>
      <c r="L325" s="2" t="s">
        <v>9</v>
      </c>
      <c r="M325" s="2">
        <v>0.5</v>
      </c>
    </row>
    <row r="326" spans="1:13" x14ac:dyDescent="0.25">
      <c r="A326" s="2" t="s">
        <v>41</v>
      </c>
      <c r="B326" s="2" t="s">
        <v>9</v>
      </c>
      <c r="C326" s="2">
        <v>1.5</v>
      </c>
      <c r="D326" s="2"/>
      <c r="E326" s="3"/>
      <c r="F326" s="2" t="s">
        <v>9</v>
      </c>
      <c r="G326" s="2" t="s">
        <v>31</v>
      </c>
      <c r="H326" s="2">
        <v>0.75</v>
      </c>
      <c r="K326" s="2" t="s">
        <v>49</v>
      </c>
      <c r="L326" s="2" t="s">
        <v>9</v>
      </c>
      <c r="M326" s="2">
        <v>1.2</v>
      </c>
    </row>
    <row r="327" spans="1:13" x14ac:dyDescent="0.25">
      <c r="A327" s="2" t="s">
        <v>41</v>
      </c>
      <c r="B327" s="2" t="s">
        <v>9</v>
      </c>
      <c r="C327" s="2">
        <v>0.3</v>
      </c>
      <c r="D327" s="2"/>
      <c r="E327" s="3"/>
      <c r="F327" s="2" t="s">
        <v>9</v>
      </c>
      <c r="G327" s="2" t="s">
        <v>31</v>
      </c>
      <c r="H327" s="2">
        <v>0.75</v>
      </c>
      <c r="K327" s="2" t="s">
        <v>49</v>
      </c>
      <c r="L327" s="2" t="s">
        <v>9</v>
      </c>
      <c r="M327" s="2">
        <v>0.25</v>
      </c>
    </row>
    <row r="328" spans="1:13" x14ac:dyDescent="0.25">
      <c r="A328" s="2" t="s">
        <v>41</v>
      </c>
      <c r="B328" s="2" t="s">
        <v>9</v>
      </c>
      <c r="C328" s="2">
        <v>0.3</v>
      </c>
      <c r="D328" s="2"/>
      <c r="E328" s="3"/>
      <c r="F328" s="2" t="s">
        <v>9</v>
      </c>
      <c r="G328" s="2" t="s">
        <v>31</v>
      </c>
      <c r="H328" s="2">
        <v>4</v>
      </c>
      <c r="K328" s="2" t="s">
        <v>49</v>
      </c>
      <c r="L328" s="2" t="s">
        <v>9</v>
      </c>
      <c r="M328" s="2">
        <v>0.25</v>
      </c>
    </row>
    <row r="329" spans="1:13" x14ac:dyDescent="0.25">
      <c r="A329" s="2" t="s">
        <v>41</v>
      </c>
      <c r="B329" s="2" t="s">
        <v>9</v>
      </c>
      <c r="C329" s="2">
        <v>0.9</v>
      </c>
      <c r="D329" s="2"/>
      <c r="E329" s="3"/>
      <c r="F329" s="2" t="s">
        <v>9</v>
      </c>
      <c r="G329" s="2" t="s">
        <v>31</v>
      </c>
      <c r="H329" s="2">
        <v>3</v>
      </c>
      <c r="K329" s="2" t="s">
        <v>49</v>
      </c>
      <c r="L329" s="2" t="s">
        <v>9</v>
      </c>
      <c r="M329" s="2">
        <v>1</v>
      </c>
    </row>
    <row r="330" spans="1:13" x14ac:dyDescent="0.25">
      <c r="A330" s="2" t="s">
        <v>41</v>
      </c>
      <c r="B330" s="2" t="s">
        <v>9</v>
      </c>
      <c r="C330" s="2">
        <v>0.6</v>
      </c>
      <c r="D330" s="2"/>
      <c r="E330" s="3"/>
      <c r="F330" s="2" t="s">
        <v>9</v>
      </c>
      <c r="G330" s="2" t="s">
        <v>31</v>
      </c>
      <c r="H330" s="2">
        <v>0.5</v>
      </c>
      <c r="K330" s="2" t="s">
        <v>49</v>
      </c>
      <c r="L330" s="2" t="s">
        <v>9</v>
      </c>
      <c r="M330" s="2">
        <v>0.75</v>
      </c>
    </row>
    <row r="331" spans="1:13" x14ac:dyDescent="0.25">
      <c r="A331" s="2" t="s">
        <v>41</v>
      </c>
      <c r="B331" s="2" t="s">
        <v>9</v>
      </c>
      <c r="C331" s="2">
        <v>0.9</v>
      </c>
      <c r="D331" s="2"/>
      <c r="E331" s="3"/>
      <c r="F331" s="2" t="s">
        <v>9</v>
      </c>
      <c r="G331" s="2" t="s">
        <v>31</v>
      </c>
      <c r="H331" s="2">
        <v>1</v>
      </c>
      <c r="K331" s="2" t="s">
        <v>49</v>
      </c>
      <c r="L331" s="2" t="s">
        <v>9</v>
      </c>
      <c r="M331" s="2">
        <v>0.75</v>
      </c>
    </row>
    <row r="332" spans="1:13" x14ac:dyDescent="0.25">
      <c r="A332" s="2" t="s">
        <v>41</v>
      </c>
      <c r="B332" s="2" t="s">
        <v>9</v>
      </c>
      <c r="C332" s="2">
        <v>0.6</v>
      </c>
      <c r="D332" s="2"/>
      <c r="E332" s="3"/>
      <c r="F332" s="2" t="s">
        <v>9</v>
      </c>
      <c r="G332" s="2" t="s">
        <v>31</v>
      </c>
      <c r="H332" s="2">
        <v>1.25</v>
      </c>
      <c r="K332" s="2" t="s">
        <v>49</v>
      </c>
      <c r="L332" s="2" t="s">
        <v>9</v>
      </c>
      <c r="M332" s="2">
        <v>0.25</v>
      </c>
    </row>
    <row r="333" spans="1:13" x14ac:dyDescent="0.25">
      <c r="A333" s="2" t="s">
        <v>41</v>
      </c>
      <c r="B333" s="2" t="s">
        <v>9</v>
      </c>
      <c r="C333" s="2">
        <v>0.9</v>
      </c>
      <c r="D333" s="2"/>
      <c r="E333" s="3"/>
      <c r="F333" s="2" t="s">
        <v>9</v>
      </c>
      <c r="G333" s="2" t="s">
        <v>31</v>
      </c>
      <c r="H333" s="2">
        <v>1.25</v>
      </c>
      <c r="K333" s="2" t="s">
        <v>49</v>
      </c>
      <c r="L333" s="2" t="s">
        <v>9</v>
      </c>
      <c r="M333" s="2">
        <v>0.75</v>
      </c>
    </row>
    <row r="334" spans="1:13" x14ac:dyDescent="0.25">
      <c r="A334" s="2" t="s">
        <v>41</v>
      </c>
      <c r="B334" s="2" t="s">
        <v>9</v>
      </c>
      <c r="C334" s="2">
        <v>0.6</v>
      </c>
      <c r="D334" s="2"/>
      <c r="E334" s="3"/>
      <c r="F334" s="2" t="s">
        <v>9</v>
      </c>
      <c r="G334" s="2" t="s">
        <v>31</v>
      </c>
      <c r="H334" s="2">
        <v>1.25</v>
      </c>
      <c r="K334" s="2" t="s">
        <v>49</v>
      </c>
      <c r="L334" s="2" t="s">
        <v>9</v>
      </c>
      <c r="M334" s="2">
        <v>0.25</v>
      </c>
    </row>
    <row r="335" spans="1:13" x14ac:dyDescent="0.25">
      <c r="A335" s="2" t="s">
        <v>41</v>
      </c>
      <c r="B335" s="2" t="s">
        <v>9</v>
      </c>
      <c r="C335" s="2">
        <v>0.4</v>
      </c>
      <c r="D335" s="2"/>
      <c r="E335" s="3"/>
      <c r="F335" s="2" t="s">
        <v>9</v>
      </c>
      <c r="G335" s="2" t="s">
        <v>31</v>
      </c>
      <c r="H335" s="2">
        <v>1.5</v>
      </c>
      <c r="K335" s="2" t="s">
        <v>49</v>
      </c>
      <c r="L335" s="2" t="s">
        <v>9</v>
      </c>
      <c r="M335" s="2">
        <v>0.25</v>
      </c>
    </row>
    <row r="336" spans="1:13" x14ac:dyDescent="0.25">
      <c r="A336" s="2" t="s">
        <v>41</v>
      </c>
      <c r="B336" s="2" t="s">
        <v>9</v>
      </c>
      <c r="C336" s="2">
        <v>0.8</v>
      </c>
      <c r="D336" s="2"/>
      <c r="E336" s="3"/>
      <c r="F336" s="2" t="s">
        <v>9</v>
      </c>
      <c r="G336" s="2" t="s">
        <v>31</v>
      </c>
      <c r="H336" s="2">
        <v>1.5</v>
      </c>
      <c r="K336" s="2" t="s">
        <v>49</v>
      </c>
      <c r="L336" s="2" t="s">
        <v>9</v>
      </c>
      <c r="M336" s="2">
        <v>2.5</v>
      </c>
    </row>
    <row r="337" spans="1:13" x14ac:dyDescent="0.25">
      <c r="A337" s="2" t="s">
        <v>41</v>
      </c>
      <c r="B337" s="2" t="s">
        <v>9</v>
      </c>
      <c r="C337" s="2">
        <v>2</v>
      </c>
      <c r="D337" s="2"/>
      <c r="E337" s="3"/>
      <c r="F337" s="2" t="s">
        <v>9</v>
      </c>
      <c r="G337" s="2" t="s">
        <v>31</v>
      </c>
      <c r="H337" s="2">
        <v>0.25</v>
      </c>
      <c r="K337" s="2" t="s">
        <v>49</v>
      </c>
      <c r="L337" s="2" t="s">
        <v>9</v>
      </c>
      <c r="M337" s="2">
        <v>3.5</v>
      </c>
    </row>
    <row r="338" spans="1:13" x14ac:dyDescent="0.25">
      <c r="A338" s="2" t="s">
        <v>41</v>
      </c>
      <c r="B338" s="2" t="s">
        <v>9</v>
      </c>
      <c r="C338" s="2">
        <v>2.75</v>
      </c>
      <c r="D338" s="2"/>
      <c r="E338" s="3"/>
      <c r="F338" s="2" t="s">
        <v>9</v>
      </c>
      <c r="G338" s="2" t="s">
        <v>31</v>
      </c>
      <c r="H338" s="2">
        <v>1.25</v>
      </c>
      <c r="K338" s="2" t="s">
        <v>49</v>
      </c>
      <c r="L338" s="2" t="s">
        <v>9</v>
      </c>
      <c r="M338" s="2">
        <v>2.5</v>
      </c>
    </row>
    <row r="339" spans="1:13" x14ac:dyDescent="0.25">
      <c r="A339" s="2" t="s">
        <v>41</v>
      </c>
      <c r="B339" s="2" t="s">
        <v>9</v>
      </c>
      <c r="C339" s="2">
        <v>4</v>
      </c>
      <c r="D339" s="2"/>
      <c r="E339" s="3"/>
      <c r="F339" s="2" t="s">
        <v>9</v>
      </c>
      <c r="G339" s="2" t="s">
        <v>31</v>
      </c>
      <c r="H339" s="2">
        <v>1</v>
      </c>
      <c r="K339" s="2" t="s">
        <v>49</v>
      </c>
      <c r="L339" s="2" t="s">
        <v>9</v>
      </c>
      <c r="M339" s="2">
        <v>1</v>
      </c>
    </row>
    <row r="340" spans="1:13" x14ac:dyDescent="0.25">
      <c r="A340" s="2" t="s">
        <v>41</v>
      </c>
      <c r="B340" s="2" t="s">
        <v>9</v>
      </c>
      <c r="C340" s="2">
        <v>1</v>
      </c>
      <c r="D340" s="2"/>
      <c r="E340" s="3"/>
      <c r="F340" s="2" t="s">
        <v>9</v>
      </c>
      <c r="G340" s="2" t="s">
        <v>31</v>
      </c>
      <c r="H340" s="2">
        <v>0.5</v>
      </c>
      <c r="K340" s="2" t="s">
        <v>49</v>
      </c>
      <c r="L340" s="2" t="s">
        <v>9</v>
      </c>
      <c r="M340" s="2">
        <v>1.5</v>
      </c>
    </row>
    <row r="341" spans="1:13" x14ac:dyDescent="0.25">
      <c r="A341" s="2" t="s">
        <v>41</v>
      </c>
      <c r="B341" s="2" t="s">
        <v>9</v>
      </c>
      <c r="C341" s="2">
        <v>8</v>
      </c>
      <c r="D341" s="2"/>
      <c r="E341" s="3"/>
      <c r="F341" s="2" t="s">
        <v>9</v>
      </c>
      <c r="G341" s="2" t="s">
        <v>31</v>
      </c>
      <c r="H341" s="2">
        <v>2</v>
      </c>
      <c r="K341" s="2" t="s">
        <v>49</v>
      </c>
      <c r="L341" s="2" t="s">
        <v>9</v>
      </c>
      <c r="M341" s="2">
        <v>1.1000000000000001</v>
      </c>
    </row>
    <row r="342" spans="1:13" x14ac:dyDescent="0.25">
      <c r="A342" s="2" t="s">
        <v>41</v>
      </c>
      <c r="B342" s="2" t="s">
        <v>9</v>
      </c>
      <c r="C342" s="2">
        <v>10</v>
      </c>
      <c r="D342" s="2"/>
      <c r="E342" s="3"/>
      <c r="F342" s="2" t="s">
        <v>9</v>
      </c>
      <c r="G342" s="2" t="s">
        <v>31</v>
      </c>
      <c r="H342" s="2">
        <v>1</v>
      </c>
      <c r="K342" s="2" t="s">
        <v>49</v>
      </c>
      <c r="L342" s="2" t="s">
        <v>9</v>
      </c>
      <c r="M342" s="2">
        <v>0.9</v>
      </c>
    </row>
    <row r="343" spans="1:13" x14ac:dyDescent="0.25">
      <c r="A343" s="2" t="s">
        <v>41</v>
      </c>
      <c r="B343" s="2" t="s">
        <v>9</v>
      </c>
      <c r="C343" s="2">
        <v>4</v>
      </c>
      <c r="D343" s="2"/>
      <c r="E343" s="3"/>
      <c r="F343" s="2" t="s">
        <v>9</v>
      </c>
      <c r="G343" s="2" t="s">
        <v>31</v>
      </c>
      <c r="H343" s="2">
        <v>1</v>
      </c>
      <c r="K343" s="2" t="s">
        <v>49</v>
      </c>
      <c r="L343" s="2" t="s">
        <v>9</v>
      </c>
      <c r="M343" s="2">
        <v>1.5</v>
      </c>
    </row>
    <row r="344" spans="1:13" x14ac:dyDescent="0.25">
      <c r="A344" s="2" t="s">
        <v>41</v>
      </c>
      <c r="B344" s="2" t="s">
        <v>9</v>
      </c>
      <c r="C344" s="2">
        <v>7</v>
      </c>
      <c r="D344" s="2"/>
      <c r="E344" s="3"/>
      <c r="F344" s="2" t="s">
        <v>9</v>
      </c>
      <c r="G344" s="2" t="s">
        <v>31</v>
      </c>
      <c r="H344" s="2">
        <v>0.5</v>
      </c>
      <c r="K344" s="2" t="s">
        <v>49</v>
      </c>
      <c r="L344" s="2" t="s">
        <v>9</v>
      </c>
      <c r="M344" s="2">
        <v>1</v>
      </c>
    </row>
    <row r="345" spans="1:13" x14ac:dyDescent="0.25">
      <c r="A345" s="2" t="s">
        <v>41</v>
      </c>
      <c r="B345" s="2" t="s">
        <v>9</v>
      </c>
      <c r="C345" s="2">
        <v>3</v>
      </c>
      <c r="D345" s="2"/>
      <c r="E345" s="3"/>
      <c r="F345" s="2" t="s">
        <v>9</v>
      </c>
      <c r="G345" s="2" t="s">
        <v>31</v>
      </c>
      <c r="H345" s="2">
        <v>0.25</v>
      </c>
      <c r="K345" s="2" t="s">
        <v>49</v>
      </c>
      <c r="L345" s="2" t="s">
        <v>9</v>
      </c>
      <c r="M345" s="2">
        <v>3</v>
      </c>
    </row>
    <row r="346" spans="1:13" x14ac:dyDescent="0.25">
      <c r="A346" s="2" t="s">
        <v>41</v>
      </c>
      <c r="B346" s="2" t="s">
        <v>9</v>
      </c>
      <c r="C346" s="2">
        <v>9.5</v>
      </c>
      <c r="D346" s="2"/>
      <c r="E346" s="3"/>
      <c r="F346" s="2" t="s">
        <v>9</v>
      </c>
      <c r="G346" s="2" t="s">
        <v>31</v>
      </c>
      <c r="H346" s="2">
        <v>22</v>
      </c>
      <c r="K346" s="2" t="s">
        <v>49</v>
      </c>
      <c r="L346" s="2" t="s">
        <v>9</v>
      </c>
      <c r="M346" s="2">
        <v>0.75</v>
      </c>
    </row>
    <row r="347" spans="1:13" x14ac:dyDescent="0.25">
      <c r="A347" s="2" t="s">
        <v>41</v>
      </c>
      <c r="B347" s="2" t="s">
        <v>9</v>
      </c>
      <c r="C347" s="2">
        <v>2.5</v>
      </c>
      <c r="D347" s="2"/>
      <c r="E347" s="3"/>
      <c r="F347" s="2" t="s">
        <v>9</v>
      </c>
      <c r="G347" s="2" t="s">
        <v>31</v>
      </c>
      <c r="H347" s="2">
        <v>5</v>
      </c>
      <c r="K347" s="2" t="s">
        <v>49</v>
      </c>
      <c r="L347" s="2" t="s">
        <v>9</v>
      </c>
      <c r="M347" s="2">
        <v>0.75</v>
      </c>
    </row>
    <row r="348" spans="1:13" x14ac:dyDescent="0.25">
      <c r="A348" s="2" t="s">
        <v>41</v>
      </c>
      <c r="B348" s="2" t="s">
        <v>9</v>
      </c>
      <c r="C348" s="2">
        <v>1.5</v>
      </c>
      <c r="D348" s="2"/>
      <c r="E348" s="3"/>
      <c r="F348" s="2" t="s">
        <v>9</v>
      </c>
      <c r="G348" s="2" t="s">
        <v>31</v>
      </c>
      <c r="H348" s="2">
        <v>2.5</v>
      </c>
      <c r="K348" s="2" t="s">
        <v>49</v>
      </c>
      <c r="L348" s="2" t="s">
        <v>9</v>
      </c>
      <c r="M348" s="2">
        <v>0.15</v>
      </c>
    </row>
    <row r="349" spans="1:13" x14ac:dyDescent="0.25">
      <c r="A349" s="2" t="s">
        <v>41</v>
      </c>
      <c r="B349" s="2" t="s">
        <v>9</v>
      </c>
      <c r="C349" s="2">
        <v>1.5</v>
      </c>
      <c r="D349" s="2"/>
      <c r="E349" s="3"/>
      <c r="F349" s="2" t="s">
        <v>9</v>
      </c>
      <c r="G349" s="2" t="s">
        <v>31</v>
      </c>
      <c r="H349" s="2">
        <v>11</v>
      </c>
      <c r="K349" s="2" t="s">
        <v>49</v>
      </c>
      <c r="L349" s="2" t="s">
        <v>9</v>
      </c>
      <c r="M349" s="2">
        <v>0.25</v>
      </c>
    </row>
    <row r="350" spans="1:13" x14ac:dyDescent="0.25">
      <c r="A350" s="2" t="s">
        <v>41</v>
      </c>
      <c r="B350" s="2" t="s">
        <v>9</v>
      </c>
      <c r="C350" s="2">
        <v>1.1000000000000001</v>
      </c>
      <c r="D350" s="2"/>
      <c r="E350" s="3"/>
      <c r="F350" s="2" t="s">
        <v>9</v>
      </c>
      <c r="G350" s="2" t="s">
        <v>31</v>
      </c>
      <c r="H350" s="2">
        <v>2</v>
      </c>
      <c r="K350" s="2" t="s">
        <v>49</v>
      </c>
      <c r="L350" s="2" t="s">
        <v>9</v>
      </c>
      <c r="M350" s="2">
        <v>0.15</v>
      </c>
    </row>
    <row r="351" spans="1:13" x14ac:dyDescent="0.25">
      <c r="A351" s="2" t="s">
        <v>41</v>
      </c>
      <c r="B351" s="2" t="s">
        <v>9</v>
      </c>
      <c r="C351" s="2">
        <v>1.1000000000000001</v>
      </c>
      <c r="D351" s="2"/>
      <c r="E351" s="3"/>
      <c r="F351" s="2" t="s">
        <v>9</v>
      </c>
      <c r="G351" s="2" t="s">
        <v>31</v>
      </c>
      <c r="H351" s="2">
        <v>3.5</v>
      </c>
      <c r="K351" s="2" t="s">
        <v>49</v>
      </c>
      <c r="L351" s="2" t="s">
        <v>9</v>
      </c>
      <c r="M351" s="2">
        <v>0.4</v>
      </c>
    </row>
    <row r="352" spans="1:13" x14ac:dyDescent="0.25">
      <c r="A352" s="2" t="s">
        <v>41</v>
      </c>
      <c r="B352" s="2" t="s">
        <v>9</v>
      </c>
      <c r="C352" s="2">
        <v>1.5</v>
      </c>
      <c r="D352" s="2"/>
      <c r="E352" s="3"/>
      <c r="F352" s="2" t="s">
        <v>9</v>
      </c>
      <c r="G352" s="2" t="s">
        <v>31</v>
      </c>
      <c r="H352" s="2">
        <v>2.5</v>
      </c>
      <c r="K352" s="2" t="s">
        <v>49</v>
      </c>
      <c r="L352" s="2" t="s">
        <v>9</v>
      </c>
      <c r="M352" s="2">
        <v>0.5</v>
      </c>
    </row>
    <row r="353" spans="1:13" x14ac:dyDescent="0.25">
      <c r="A353" s="2" t="s">
        <v>41</v>
      </c>
      <c r="B353" s="2" t="s">
        <v>9</v>
      </c>
      <c r="C353" s="2">
        <v>2.25</v>
      </c>
      <c r="D353" s="2"/>
      <c r="E353" s="3"/>
      <c r="F353" s="2" t="s">
        <v>9</v>
      </c>
      <c r="G353" s="2" t="s">
        <v>31</v>
      </c>
      <c r="H353" s="2">
        <v>2</v>
      </c>
      <c r="K353" s="2" t="s">
        <v>49</v>
      </c>
      <c r="L353" s="2" t="s">
        <v>9</v>
      </c>
      <c r="M353" s="2">
        <v>0.5</v>
      </c>
    </row>
    <row r="354" spans="1:13" x14ac:dyDescent="0.25">
      <c r="A354" s="2" t="s">
        <v>41</v>
      </c>
      <c r="B354" s="2" t="s">
        <v>9</v>
      </c>
      <c r="C354" s="2">
        <v>1</v>
      </c>
      <c r="D354" s="2"/>
      <c r="E354" s="3"/>
      <c r="F354" s="2" t="s">
        <v>9</v>
      </c>
      <c r="G354" s="2" t="s">
        <v>31</v>
      </c>
      <c r="H354" s="2">
        <v>25</v>
      </c>
      <c r="K354" s="2" t="s">
        <v>49</v>
      </c>
      <c r="L354" s="2" t="s">
        <v>9</v>
      </c>
      <c r="M354" s="2">
        <v>0.75</v>
      </c>
    </row>
    <row r="355" spans="1:13" x14ac:dyDescent="0.25">
      <c r="A355" s="2" t="s">
        <v>41</v>
      </c>
      <c r="B355" s="2" t="s">
        <v>9</v>
      </c>
      <c r="C355" s="2">
        <v>2</v>
      </c>
      <c r="D355" s="2"/>
      <c r="E355" s="3"/>
      <c r="F355" s="2" t="s">
        <v>9</v>
      </c>
      <c r="G355" s="2" t="s">
        <v>31</v>
      </c>
      <c r="H355" s="2">
        <v>1.5</v>
      </c>
      <c r="K355" s="2" t="s">
        <v>49</v>
      </c>
      <c r="L355" s="2" t="s">
        <v>9</v>
      </c>
      <c r="M355" s="2">
        <v>0.15</v>
      </c>
    </row>
    <row r="356" spans="1:13" x14ac:dyDescent="0.25">
      <c r="A356" s="2" t="s">
        <v>41</v>
      </c>
      <c r="B356" s="2" t="s">
        <v>9</v>
      </c>
      <c r="C356" s="2">
        <v>1.8</v>
      </c>
      <c r="D356" s="2"/>
      <c r="E356" s="3"/>
      <c r="F356" s="2" t="s">
        <v>9</v>
      </c>
      <c r="G356" s="2" t="s">
        <v>31</v>
      </c>
      <c r="H356" s="2">
        <v>1</v>
      </c>
      <c r="K356" s="2" t="s">
        <v>49</v>
      </c>
      <c r="L356" s="2" t="s">
        <v>9</v>
      </c>
      <c r="M356" s="2">
        <v>2</v>
      </c>
    </row>
    <row r="357" spans="1:13" x14ac:dyDescent="0.25">
      <c r="A357" s="2" t="s">
        <v>41</v>
      </c>
      <c r="B357" s="2" t="s">
        <v>9</v>
      </c>
      <c r="C357" s="2">
        <v>1.8</v>
      </c>
      <c r="D357" s="2"/>
      <c r="E357" s="3"/>
      <c r="F357" s="2" t="s">
        <v>9</v>
      </c>
      <c r="G357" s="2" t="s">
        <v>31</v>
      </c>
      <c r="H357" s="2">
        <v>10</v>
      </c>
      <c r="K357" s="2" t="s">
        <v>49</v>
      </c>
      <c r="L357" s="2" t="s">
        <v>9</v>
      </c>
      <c r="M357" s="2">
        <v>1.2</v>
      </c>
    </row>
    <row r="358" spans="1:13" x14ac:dyDescent="0.25">
      <c r="A358" s="2" t="s">
        <v>41</v>
      </c>
      <c r="B358" s="2" t="s">
        <v>9</v>
      </c>
      <c r="C358" s="2">
        <v>5.5</v>
      </c>
      <c r="D358" s="2"/>
      <c r="E358" s="3"/>
      <c r="F358" s="2" t="s">
        <v>9</v>
      </c>
      <c r="G358" s="2" t="s">
        <v>31</v>
      </c>
      <c r="H358" s="2">
        <v>20</v>
      </c>
      <c r="K358" s="2" t="s">
        <v>49</v>
      </c>
      <c r="L358" s="2" t="s">
        <v>9</v>
      </c>
      <c r="M358" s="2">
        <v>0.8</v>
      </c>
    </row>
    <row r="359" spans="1:13" x14ac:dyDescent="0.25">
      <c r="A359" s="2" t="s">
        <v>41</v>
      </c>
      <c r="B359" s="2" t="s">
        <v>9</v>
      </c>
      <c r="C359" s="2">
        <v>5.5</v>
      </c>
      <c r="D359" s="2"/>
      <c r="E359" s="3"/>
      <c r="F359" s="2" t="s">
        <v>9</v>
      </c>
      <c r="G359" s="2" t="s">
        <v>31</v>
      </c>
      <c r="H359" s="2">
        <v>10</v>
      </c>
      <c r="K359" s="2" t="s">
        <v>49</v>
      </c>
      <c r="L359" s="2" t="s">
        <v>9</v>
      </c>
      <c r="M359" s="2">
        <v>1.2</v>
      </c>
    </row>
    <row r="360" spans="1:13" x14ac:dyDescent="0.25">
      <c r="A360" s="2" t="s">
        <v>41</v>
      </c>
      <c r="B360" s="2" t="s">
        <v>9</v>
      </c>
      <c r="C360" s="2">
        <v>5</v>
      </c>
      <c r="D360" s="2"/>
      <c r="E360" s="3"/>
      <c r="F360" s="2" t="s">
        <v>9</v>
      </c>
      <c r="G360" s="2" t="s">
        <v>31</v>
      </c>
      <c r="H360" s="2">
        <v>15</v>
      </c>
      <c r="K360" s="2" t="s">
        <v>49</v>
      </c>
      <c r="L360" s="2" t="s">
        <v>9</v>
      </c>
      <c r="M360" s="2">
        <v>2.7</v>
      </c>
    </row>
    <row r="361" spans="1:13" x14ac:dyDescent="0.25">
      <c r="A361" s="2" t="s">
        <v>41</v>
      </c>
      <c r="B361" s="2" t="s">
        <v>9</v>
      </c>
      <c r="C361" s="2">
        <v>3.5</v>
      </c>
      <c r="D361" s="2"/>
      <c r="E361" s="3"/>
      <c r="F361" s="2" t="s">
        <v>9</v>
      </c>
      <c r="G361" s="2" t="s">
        <v>31</v>
      </c>
      <c r="H361" s="2">
        <v>10</v>
      </c>
      <c r="K361" s="2" t="s">
        <v>49</v>
      </c>
      <c r="L361" s="2" t="s">
        <v>9</v>
      </c>
      <c r="M361" s="2">
        <v>2</v>
      </c>
    </row>
    <row r="362" spans="1:13" x14ac:dyDescent="0.25">
      <c r="A362" s="2" t="s">
        <v>41</v>
      </c>
      <c r="B362" s="2" t="s">
        <v>9</v>
      </c>
      <c r="C362" s="2">
        <v>4</v>
      </c>
      <c r="D362" s="2"/>
      <c r="E362" s="3"/>
      <c r="F362" s="2" t="s">
        <v>9</v>
      </c>
      <c r="G362" s="2" t="s">
        <v>51</v>
      </c>
      <c r="H362" s="2">
        <v>3</v>
      </c>
      <c r="K362" s="2" t="s">
        <v>49</v>
      </c>
      <c r="L362" s="2" t="s">
        <v>9</v>
      </c>
      <c r="M362" s="2">
        <v>2.5</v>
      </c>
    </row>
    <row r="363" spans="1:13" x14ac:dyDescent="0.25">
      <c r="A363" s="2" t="s">
        <v>41</v>
      </c>
      <c r="B363" s="2" t="s">
        <v>9</v>
      </c>
      <c r="C363" s="2">
        <v>7</v>
      </c>
      <c r="D363" s="2"/>
      <c r="E363" s="3"/>
      <c r="F363" s="2" t="s">
        <v>9</v>
      </c>
      <c r="G363" s="2" t="s">
        <v>38</v>
      </c>
      <c r="H363" s="2">
        <v>7</v>
      </c>
      <c r="K363" s="2" t="s">
        <v>49</v>
      </c>
      <c r="L363" s="2" t="s">
        <v>9</v>
      </c>
      <c r="M363" s="2">
        <v>5</v>
      </c>
    </row>
    <row r="364" spans="1:13" x14ac:dyDescent="0.25">
      <c r="A364" s="2" t="s">
        <v>41</v>
      </c>
      <c r="B364" s="2" t="s">
        <v>9</v>
      </c>
      <c r="C364" s="2">
        <v>7</v>
      </c>
      <c r="D364" s="2"/>
      <c r="E364" s="3"/>
      <c r="F364" s="2" t="s">
        <v>9</v>
      </c>
      <c r="G364" s="2" t="s">
        <v>38</v>
      </c>
      <c r="H364" s="2">
        <v>0.75</v>
      </c>
      <c r="K364" s="2" t="s">
        <v>49</v>
      </c>
      <c r="L364" s="2" t="s">
        <v>9</v>
      </c>
      <c r="M364" s="2">
        <v>0.25</v>
      </c>
    </row>
    <row r="365" spans="1:13" x14ac:dyDescent="0.25">
      <c r="A365" s="2" t="s">
        <v>41</v>
      </c>
      <c r="B365" s="2" t="s">
        <v>9</v>
      </c>
      <c r="C365" s="2">
        <v>4</v>
      </c>
      <c r="D365" s="2"/>
      <c r="E365" s="3"/>
      <c r="F365" s="2" t="s">
        <v>9</v>
      </c>
      <c r="G365" s="2" t="s">
        <v>38</v>
      </c>
      <c r="H365" s="2">
        <v>0.25</v>
      </c>
      <c r="K365" s="2" t="s">
        <v>49</v>
      </c>
      <c r="L365" s="2" t="s">
        <v>9</v>
      </c>
      <c r="M365" s="2">
        <v>0.3</v>
      </c>
    </row>
    <row r="366" spans="1:13" x14ac:dyDescent="0.25">
      <c r="A366" s="2" t="s">
        <v>41</v>
      </c>
      <c r="B366" s="2" t="s">
        <v>9</v>
      </c>
      <c r="C366" s="2">
        <v>4</v>
      </c>
      <c r="D366" s="2"/>
      <c r="E366" s="3"/>
      <c r="F366" s="2" t="s">
        <v>9</v>
      </c>
      <c r="G366" s="2" t="s">
        <v>38</v>
      </c>
      <c r="H366" s="2">
        <v>0.25</v>
      </c>
      <c r="K366" s="2" t="s">
        <v>49</v>
      </c>
      <c r="L366" s="2" t="s">
        <v>9</v>
      </c>
      <c r="M366" s="2">
        <v>45</v>
      </c>
    </row>
    <row r="367" spans="1:13" x14ac:dyDescent="0.25">
      <c r="A367" s="2" t="s">
        <v>41</v>
      </c>
      <c r="B367" s="2" t="s">
        <v>9</v>
      </c>
      <c r="C367" s="2">
        <v>6</v>
      </c>
      <c r="D367" s="2"/>
      <c r="E367" s="3"/>
      <c r="F367" s="2" t="s">
        <v>9</v>
      </c>
      <c r="G367" s="2" t="s">
        <v>38</v>
      </c>
      <c r="H367" s="2">
        <v>0.25</v>
      </c>
      <c r="K367" s="2" t="s">
        <v>49</v>
      </c>
      <c r="L367" s="2" t="s">
        <v>9</v>
      </c>
      <c r="M367" s="2">
        <v>3</v>
      </c>
    </row>
    <row r="368" spans="1:13" x14ac:dyDescent="0.25">
      <c r="A368" s="2" t="s">
        <v>41</v>
      </c>
      <c r="B368" s="2" t="s">
        <v>9</v>
      </c>
      <c r="C368" s="2">
        <v>4.5</v>
      </c>
      <c r="D368" s="2"/>
      <c r="E368" s="3"/>
      <c r="F368" s="2" t="s">
        <v>9</v>
      </c>
      <c r="G368" s="2" t="s">
        <v>38</v>
      </c>
      <c r="H368" s="2">
        <v>0.25</v>
      </c>
      <c r="K368" s="2" t="s">
        <v>49</v>
      </c>
      <c r="L368" s="2" t="s">
        <v>9</v>
      </c>
      <c r="M368" s="2">
        <v>2</v>
      </c>
    </row>
    <row r="369" spans="1:13" x14ac:dyDescent="0.25">
      <c r="A369" s="2" t="s">
        <v>41</v>
      </c>
      <c r="B369" s="2" t="s">
        <v>9</v>
      </c>
      <c r="C369" s="2">
        <v>4.5</v>
      </c>
      <c r="D369" s="2"/>
      <c r="E369" s="3"/>
      <c r="F369" s="2" t="s">
        <v>9</v>
      </c>
      <c r="G369" s="2" t="s">
        <v>38</v>
      </c>
      <c r="H369" s="2">
        <v>0.25</v>
      </c>
      <c r="K369" s="2" t="s">
        <v>49</v>
      </c>
      <c r="L369" s="2" t="s">
        <v>9</v>
      </c>
      <c r="M369" s="2">
        <v>13</v>
      </c>
    </row>
    <row r="370" spans="1:13" x14ac:dyDescent="0.25">
      <c r="A370" s="2" t="s">
        <v>41</v>
      </c>
      <c r="B370" s="2" t="s">
        <v>9</v>
      </c>
      <c r="C370" s="2">
        <v>1</v>
      </c>
      <c r="D370" s="2"/>
      <c r="E370" s="3"/>
      <c r="F370" s="2" t="s">
        <v>9</v>
      </c>
      <c r="G370" s="2" t="s">
        <v>38</v>
      </c>
      <c r="H370" s="2">
        <v>0.25</v>
      </c>
      <c r="K370" s="2" t="s">
        <v>49</v>
      </c>
      <c r="L370" s="2" t="s">
        <v>9</v>
      </c>
      <c r="M370" s="2">
        <v>13</v>
      </c>
    </row>
    <row r="371" spans="1:13" x14ac:dyDescent="0.25">
      <c r="A371" s="2" t="s">
        <v>41</v>
      </c>
      <c r="B371" s="2" t="s">
        <v>9</v>
      </c>
      <c r="C371" s="2">
        <v>2</v>
      </c>
      <c r="D371" s="2"/>
      <c r="E371" s="3"/>
      <c r="F371" s="2" t="s">
        <v>9</v>
      </c>
      <c r="G371" s="2" t="s">
        <v>38</v>
      </c>
      <c r="H371" s="2">
        <v>2</v>
      </c>
      <c r="K371" s="2" t="s">
        <v>49</v>
      </c>
      <c r="L371" s="2" t="s">
        <v>9</v>
      </c>
      <c r="M371" s="2">
        <v>7</v>
      </c>
    </row>
    <row r="372" spans="1:13" x14ac:dyDescent="0.25">
      <c r="A372" s="2" t="s">
        <v>41</v>
      </c>
      <c r="B372" s="2" t="s">
        <v>9</v>
      </c>
      <c r="C372" s="2">
        <v>3</v>
      </c>
      <c r="D372" s="2"/>
      <c r="E372" s="3"/>
      <c r="F372" s="2" t="s">
        <v>9</v>
      </c>
      <c r="G372" s="2" t="s">
        <v>38</v>
      </c>
      <c r="H372" s="2">
        <v>2</v>
      </c>
      <c r="K372" s="2" t="s">
        <v>49</v>
      </c>
      <c r="L372" s="2" t="s">
        <v>9</v>
      </c>
      <c r="M372" s="2">
        <v>7</v>
      </c>
    </row>
    <row r="373" spans="1:13" x14ac:dyDescent="0.25">
      <c r="A373" s="2" t="s">
        <v>41</v>
      </c>
      <c r="B373" s="2" t="s">
        <v>9</v>
      </c>
      <c r="C373" s="2">
        <v>1</v>
      </c>
      <c r="D373" s="2"/>
      <c r="E373" s="3"/>
      <c r="F373" s="2" t="s">
        <v>9</v>
      </c>
      <c r="G373" s="2" t="s">
        <v>38</v>
      </c>
      <c r="H373" s="2">
        <v>2</v>
      </c>
      <c r="K373" s="2" t="s">
        <v>49</v>
      </c>
      <c r="L373" s="2" t="s">
        <v>9</v>
      </c>
      <c r="M373" s="2">
        <v>7</v>
      </c>
    </row>
    <row r="374" spans="1:13" x14ac:dyDescent="0.25">
      <c r="A374" s="2" t="s">
        <v>41</v>
      </c>
      <c r="B374" s="2" t="s">
        <v>9</v>
      </c>
      <c r="C374" s="2">
        <v>2</v>
      </c>
      <c r="D374" s="2"/>
      <c r="E374" s="3"/>
      <c r="F374" s="2" t="s">
        <v>9</v>
      </c>
      <c r="G374" s="2" t="s">
        <v>38</v>
      </c>
      <c r="H374" s="2">
        <v>2</v>
      </c>
      <c r="K374" s="2" t="s">
        <v>49</v>
      </c>
      <c r="L374" s="2" t="s">
        <v>9</v>
      </c>
      <c r="M374" s="2">
        <v>15</v>
      </c>
    </row>
    <row r="375" spans="1:13" x14ac:dyDescent="0.25">
      <c r="A375" s="2" t="s">
        <v>41</v>
      </c>
      <c r="B375" s="2" t="s">
        <v>9</v>
      </c>
      <c r="C375" s="2">
        <v>5</v>
      </c>
      <c r="D375" s="2"/>
      <c r="E375" s="3"/>
      <c r="F375" s="2" t="s">
        <v>9</v>
      </c>
      <c r="G375" s="2" t="s">
        <v>38</v>
      </c>
      <c r="H375" s="2">
        <v>5</v>
      </c>
      <c r="K375" s="2" t="s">
        <v>49</v>
      </c>
      <c r="L375" s="2" t="s">
        <v>9</v>
      </c>
      <c r="M375" s="2">
        <v>15</v>
      </c>
    </row>
    <row r="376" spans="1:13" x14ac:dyDescent="0.25">
      <c r="A376" s="2" t="s">
        <v>41</v>
      </c>
      <c r="B376" s="2" t="s">
        <v>9</v>
      </c>
      <c r="C376" s="2">
        <v>5</v>
      </c>
      <c r="D376" s="2"/>
      <c r="E376" s="3"/>
      <c r="F376" s="2" t="s">
        <v>9</v>
      </c>
      <c r="G376" s="2" t="s">
        <v>38</v>
      </c>
      <c r="H376" s="2">
        <v>2</v>
      </c>
      <c r="K376" s="2" t="s">
        <v>49</v>
      </c>
      <c r="L376" s="2" t="s">
        <v>9</v>
      </c>
      <c r="M376" s="2">
        <v>15</v>
      </c>
    </row>
    <row r="377" spans="1:13" x14ac:dyDescent="0.25">
      <c r="A377" s="2" t="s">
        <v>42</v>
      </c>
      <c r="B377" s="2" t="s">
        <v>9</v>
      </c>
      <c r="C377" s="2">
        <v>0.9</v>
      </c>
      <c r="D377" s="2"/>
      <c r="E377" s="3"/>
      <c r="F377" s="2" t="s">
        <v>9</v>
      </c>
      <c r="G377" s="2" t="s">
        <v>38</v>
      </c>
      <c r="H377" s="2">
        <v>2</v>
      </c>
      <c r="K377" s="2" t="s">
        <v>49</v>
      </c>
      <c r="L377" s="2" t="s">
        <v>9</v>
      </c>
      <c r="M377" s="2">
        <v>10</v>
      </c>
    </row>
    <row r="378" spans="1:13" x14ac:dyDescent="0.25">
      <c r="A378" s="2" t="s">
        <v>42</v>
      </c>
      <c r="B378" s="2" t="s">
        <v>9</v>
      </c>
      <c r="C378" s="2">
        <v>0.9</v>
      </c>
      <c r="D378" s="2"/>
      <c r="E378" s="3"/>
      <c r="F378" s="2" t="s">
        <v>9</v>
      </c>
      <c r="G378" s="2" t="s">
        <v>38</v>
      </c>
      <c r="H378" s="2">
        <v>2</v>
      </c>
      <c r="K378" s="2" t="s">
        <v>49</v>
      </c>
      <c r="L378" s="2" t="s">
        <v>9</v>
      </c>
      <c r="M378" s="2">
        <v>20</v>
      </c>
    </row>
    <row r="379" spans="1:13" x14ac:dyDescent="0.25">
      <c r="A379" s="2" t="s">
        <v>42</v>
      </c>
      <c r="B379" s="2" t="s">
        <v>9</v>
      </c>
      <c r="C379" s="2">
        <v>2</v>
      </c>
      <c r="D379" s="2"/>
      <c r="E379" s="3"/>
      <c r="F379" s="2" t="s">
        <v>9</v>
      </c>
      <c r="G379" s="2" t="s">
        <v>38</v>
      </c>
      <c r="H379" s="2">
        <v>2</v>
      </c>
      <c r="K379" s="2" t="s">
        <v>49</v>
      </c>
      <c r="L379" s="2" t="s">
        <v>9</v>
      </c>
      <c r="M379" s="2">
        <v>8</v>
      </c>
    </row>
    <row r="380" spans="1:13" x14ac:dyDescent="0.25">
      <c r="A380" s="2" t="s">
        <v>42</v>
      </c>
      <c r="B380" s="2" t="s">
        <v>9</v>
      </c>
      <c r="C380" s="2">
        <v>2</v>
      </c>
      <c r="D380" s="2"/>
      <c r="E380" s="3"/>
      <c r="F380" s="2" t="s">
        <v>9</v>
      </c>
      <c r="G380" s="2" t="s">
        <v>38</v>
      </c>
      <c r="H380" s="2">
        <v>2</v>
      </c>
      <c r="K380" s="2" t="s">
        <v>49</v>
      </c>
      <c r="L380" s="2" t="s">
        <v>9</v>
      </c>
      <c r="M380" s="2">
        <v>16</v>
      </c>
    </row>
    <row r="381" spans="1:13" x14ac:dyDescent="0.25">
      <c r="A381" s="2" t="s">
        <v>42</v>
      </c>
      <c r="B381" s="2" t="s">
        <v>9</v>
      </c>
      <c r="C381" s="2">
        <v>2</v>
      </c>
      <c r="D381" s="2"/>
      <c r="E381" s="3"/>
      <c r="F381" s="2" t="s">
        <v>9</v>
      </c>
      <c r="G381" s="2" t="s">
        <v>38</v>
      </c>
      <c r="H381" s="2">
        <v>0.5</v>
      </c>
      <c r="K381" s="2" t="s">
        <v>49</v>
      </c>
      <c r="L381" s="2" t="s">
        <v>9</v>
      </c>
      <c r="M381" s="2">
        <v>5</v>
      </c>
    </row>
    <row r="382" spans="1:13" x14ac:dyDescent="0.25">
      <c r="A382" s="2" t="s">
        <v>42</v>
      </c>
      <c r="B382" s="2" t="s">
        <v>9</v>
      </c>
      <c r="C382" s="2">
        <v>2</v>
      </c>
      <c r="D382" s="2"/>
      <c r="E382" s="3"/>
      <c r="F382" s="2" t="s">
        <v>9</v>
      </c>
      <c r="G382" s="2" t="s">
        <v>38</v>
      </c>
      <c r="H382" s="2">
        <v>3</v>
      </c>
      <c r="K382" s="2" t="s">
        <v>49</v>
      </c>
      <c r="L382" s="2" t="s">
        <v>9</v>
      </c>
      <c r="M382" s="2">
        <v>8</v>
      </c>
    </row>
    <row r="383" spans="1:13" x14ac:dyDescent="0.25">
      <c r="A383" s="2" t="s">
        <v>42</v>
      </c>
      <c r="B383" s="2" t="s">
        <v>9</v>
      </c>
      <c r="C383" s="2">
        <v>2</v>
      </c>
      <c r="D383" s="2"/>
      <c r="E383" s="3"/>
      <c r="F383" s="2" t="s">
        <v>9</v>
      </c>
      <c r="G383" s="2" t="s">
        <v>38</v>
      </c>
      <c r="H383" s="2">
        <v>1.5</v>
      </c>
      <c r="K383" s="2" t="s">
        <v>49</v>
      </c>
      <c r="L383" s="2" t="s">
        <v>9</v>
      </c>
      <c r="M383" s="2">
        <v>55</v>
      </c>
    </row>
    <row r="384" spans="1:13" x14ac:dyDescent="0.25">
      <c r="A384" s="2" t="s">
        <v>42</v>
      </c>
      <c r="B384" s="2" t="s">
        <v>9</v>
      </c>
      <c r="C384" s="2">
        <v>2</v>
      </c>
      <c r="D384" s="2"/>
      <c r="E384" s="3"/>
      <c r="F384" s="2" t="s">
        <v>9</v>
      </c>
      <c r="G384" s="2" t="s">
        <v>38</v>
      </c>
      <c r="H384" s="2">
        <v>1</v>
      </c>
      <c r="K384" s="2" t="s">
        <v>49</v>
      </c>
      <c r="L384" s="2" t="s">
        <v>9</v>
      </c>
      <c r="M384" s="2">
        <v>50</v>
      </c>
    </row>
    <row r="385" spans="1:13" x14ac:dyDescent="0.25">
      <c r="A385" s="2" t="s">
        <v>42</v>
      </c>
      <c r="B385" s="2" t="s">
        <v>9</v>
      </c>
      <c r="C385" s="2">
        <v>2</v>
      </c>
      <c r="D385" s="2"/>
      <c r="E385" s="3"/>
      <c r="F385" s="2" t="s">
        <v>9</v>
      </c>
      <c r="G385" s="2" t="s">
        <v>38</v>
      </c>
      <c r="H385" s="2">
        <v>0.25</v>
      </c>
      <c r="K385" s="2" t="s">
        <v>49</v>
      </c>
      <c r="L385" s="2" t="s">
        <v>9</v>
      </c>
      <c r="M385" s="2">
        <v>35</v>
      </c>
    </row>
    <row r="386" spans="1:13" x14ac:dyDescent="0.25">
      <c r="A386" s="2" t="s">
        <v>42</v>
      </c>
      <c r="B386" s="2" t="s">
        <v>9</v>
      </c>
      <c r="C386" s="2">
        <v>1.5</v>
      </c>
      <c r="D386" s="2"/>
      <c r="E386" s="3"/>
      <c r="F386" s="2" t="s">
        <v>9</v>
      </c>
      <c r="G386" s="2" t="s">
        <v>38</v>
      </c>
      <c r="H386" s="2">
        <v>0.5</v>
      </c>
      <c r="K386" s="2" t="s">
        <v>49</v>
      </c>
      <c r="L386" s="2" t="s">
        <v>9</v>
      </c>
      <c r="M386" s="2">
        <v>55</v>
      </c>
    </row>
    <row r="387" spans="1:13" x14ac:dyDescent="0.25">
      <c r="A387" s="2" t="s">
        <v>42</v>
      </c>
      <c r="B387" s="2" t="s">
        <v>9</v>
      </c>
      <c r="C387" s="2">
        <v>1.5</v>
      </c>
      <c r="D387" s="2"/>
      <c r="E387" s="3"/>
      <c r="F387" s="2" t="s">
        <v>9</v>
      </c>
      <c r="G387" s="2" t="s">
        <v>38</v>
      </c>
      <c r="H387" s="2">
        <v>1.8</v>
      </c>
      <c r="K387" s="2" t="s">
        <v>49</v>
      </c>
      <c r="L387" s="2" t="s">
        <v>9</v>
      </c>
      <c r="M387" s="2">
        <v>20</v>
      </c>
    </row>
    <row r="388" spans="1:13" x14ac:dyDescent="0.25">
      <c r="A388" s="2" t="s">
        <v>42</v>
      </c>
      <c r="B388" s="2" t="s">
        <v>9</v>
      </c>
      <c r="C388" s="2">
        <v>1.5</v>
      </c>
      <c r="D388" s="2"/>
      <c r="E388" s="3"/>
      <c r="F388" s="2" t="s">
        <v>9</v>
      </c>
      <c r="G388" s="2" t="s">
        <v>38</v>
      </c>
      <c r="H388" s="2">
        <v>1</v>
      </c>
      <c r="K388" s="2" t="s">
        <v>49</v>
      </c>
      <c r="L388" s="2" t="s">
        <v>9</v>
      </c>
      <c r="M388" s="2">
        <v>40</v>
      </c>
    </row>
    <row r="389" spans="1:13" x14ac:dyDescent="0.25">
      <c r="A389" s="2" t="s">
        <v>42</v>
      </c>
      <c r="B389" s="2" t="s">
        <v>9</v>
      </c>
      <c r="C389" s="2">
        <v>1</v>
      </c>
      <c r="D389" s="2"/>
      <c r="E389" s="3"/>
      <c r="F389" s="2" t="s">
        <v>9</v>
      </c>
      <c r="G389" s="2" t="s">
        <v>38</v>
      </c>
      <c r="H389" s="2">
        <v>1</v>
      </c>
      <c r="K389" s="2" t="s">
        <v>49</v>
      </c>
      <c r="L389" s="2" t="s">
        <v>9</v>
      </c>
      <c r="M389" s="2">
        <v>40</v>
      </c>
    </row>
    <row r="390" spans="1:13" x14ac:dyDescent="0.25">
      <c r="A390" s="2" t="s">
        <v>42</v>
      </c>
      <c r="B390" s="2" t="s">
        <v>9</v>
      </c>
      <c r="C390" s="2">
        <v>1</v>
      </c>
      <c r="D390" s="2"/>
      <c r="E390" s="3"/>
      <c r="F390" s="2" t="s">
        <v>9</v>
      </c>
      <c r="G390" s="2" t="s">
        <v>38</v>
      </c>
      <c r="H390" s="2">
        <v>2</v>
      </c>
      <c r="K390" s="2" t="s">
        <v>49</v>
      </c>
      <c r="L390" s="2" t="s">
        <v>9</v>
      </c>
      <c r="M390" s="2">
        <v>50</v>
      </c>
    </row>
    <row r="391" spans="1:13" x14ac:dyDescent="0.25">
      <c r="A391" s="2" t="s">
        <v>42</v>
      </c>
      <c r="B391" s="2" t="s">
        <v>9</v>
      </c>
      <c r="C391" s="2">
        <v>1.1000000000000001</v>
      </c>
      <c r="D391" s="2"/>
      <c r="E391" s="3"/>
      <c r="F391" s="2" t="s">
        <v>9</v>
      </c>
      <c r="G391" s="2" t="s">
        <v>38</v>
      </c>
      <c r="H391" s="2">
        <v>20</v>
      </c>
      <c r="K391" s="2" t="s">
        <v>49</v>
      </c>
      <c r="L391" s="2" t="s">
        <v>9</v>
      </c>
      <c r="M391" s="2">
        <v>10</v>
      </c>
    </row>
    <row r="392" spans="1:13" x14ac:dyDescent="0.25">
      <c r="A392" s="2" t="s">
        <v>42</v>
      </c>
      <c r="B392" s="2" t="s">
        <v>9</v>
      </c>
      <c r="C392" s="2">
        <v>1.1000000000000001</v>
      </c>
      <c r="D392" s="2"/>
      <c r="E392" s="3"/>
      <c r="F392" s="2" t="s">
        <v>9</v>
      </c>
      <c r="G392" s="2" t="s">
        <v>38</v>
      </c>
      <c r="H392" s="2">
        <v>1</v>
      </c>
      <c r="K392" s="2" t="s">
        <v>49</v>
      </c>
      <c r="L392" s="2" t="s">
        <v>9</v>
      </c>
      <c r="M392" s="2">
        <v>22.5</v>
      </c>
    </row>
    <row r="393" spans="1:13" x14ac:dyDescent="0.25">
      <c r="A393" s="2" t="s">
        <v>42</v>
      </c>
      <c r="B393" s="2" t="s">
        <v>9</v>
      </c>
      <c r="C393" s="2">
        <v>1</v>
      </c>
      <c r="D393" s="2"/>
      <c r="E393" s="3"/>
      <c r="F393" s="2" t="s">
        <v>9</v>
      </c>
      <c r="G393" s="2" t="s">
        <v>38</v>
      </c>
      <c r="H393" s="2">
        <v>2.5</v>
      </c>
      <c r="K393" s="2" t="s">
        <v>49</v>
      </c>
      <c r="L393" s="2" t="s">
        <v>9</v>
      </c>
      <c r="M393" s="2">
        <v>60</v>
      </c>
    </row>
    <row r="394" spans="1:13" x14ac:dyDescent="0.25">
      <c r="A394" s="2" t="s">
        <v>42</v>
      </c>
      <c r="B394" s="2" t="s">
        <v>9</v>
      </c>
      <c r="C394" s="2">
        <v>1</v>
      </c>
      <c r="D394" s="2"/>
      <c r="E394" s="3"/>
      <c r="F394" s="2" t="s">
        <v>9</v>
      </c>
      <c r="G394" s="2" t="s">
        <v>38</v>
      </c>
      <c r="H394" s="2">
        <v>5</v>
      </c>
      <c r="K394" s="2" t="s">
        <v>49</v>
      </c>
      <c r="L394" s="2" t="s">
        <v>9</v>
      </c>
      <c r="M394" s="2">
        <v>60</v>
      </c>
    </row>
    <row r="395" spans="1:13" x14ac:dyDescent="0.25">
      <c r="A395" s="2" t="s">
        <v>42</v>
      </c>
      <c r="B395" s="2" t="s">
        <v>9</v>
      </c>
      <c r="C395" s="2">
        <v>1.3</v>
      </c>
      <c r="D395" s="2"/>
      <c r="E395" s="3"/>
      <c r="F395" s="2" t="s">
        <v>9</v>
      </c>
      <c r="G395" s="2" t="s">
        <v>38</v>
      </c>
      <c r="H395" s="2">
        <v>5</v>
      </c>
      <c r="K395" s="2" t="s">
        <v>49</v>
      </c>
      <c r="L395" s="2" t="s">
        <v>9</v>
      </c>
      <c r="M395" s="2">
        <v>8</v>
      </c>
    </row>
    <row r="396" spans="1:13" x14ac:dyDescent="0.25">
      <c r="A396" s="2" t="s">
        <v>42</v>
      </c>
      <c r="B396" s="2" t="s">
        <v>9</v>
      </c>
      <c r="C396" s="2">
        <v>1.1000000000000001</v>
      </c>
      <c r="D396" s="2"/>
      <c r="E396" s="3"/>
      <c r="F396" s="2" t="s">
        <v>9</v>
      </c>
      <c r="G396" s="2" t="s">
        <v>38</v>
      </c>
      <c r="H396" s="2">
        <v>2.5</v>
      </c>
      <c r="K396" s="2" t="s">
        <v>49</v>
      </c>
      <c r="L396" s="2" t="s">
        <v>9</v>
      </c>
      <c r="M396" s="2">
        <v>2.5</v>
      </c>
    </row>
    <row r="397" spans="1:13" x14ac:dyDescent="0.25">
      <c r="A397" s="2" t="s">
        <v>42</v>
      </c>
      <c r="B397" s="2" t="s">
        <v>9</v>
      </c>
      <c r="C397" s="2">
        <v>1.1000000000000001</v>
      </c>
      <c r="D397" s="2"/>
      <c r="E397" s="3"/>
      <c r="F397" s="2" t="s">
        <v>9</v>
      </c>
      <c r="G397" s="2" t="s">
        <v>38</v>
      </c>
      <c r="H397" s="2">
        <v>11</v>
      </c>
      <c r="K397" s="2" t="s">
        <v>49</v>
      </c>
      <c r="L397" s="2" t="s">
        <v>9</v>
      </c>
      <c r="M397" s="2">
        <v>35</v>
      </c>
    </row>
    <row r="398" spans="1:13" x14ac:dyDescent="0.25">
      <c r="A398" s="2" t="s">
        <v>42</v>
      </c>
      <c r="B398" s="2" t="s">
        <v>9</v>
      </c>
      <c r="C398" s="2">
        <v>1.1000000000000001</v>
      </c>
      <c r="D398" s="2"/>
      <c r="E398" s="3"/>
      <c r="F398" s="2" t="s">
        <v>9</v>
      </c>
      <c r="G398" s="2" t="s">
        <v>38</v>
      </c>
      <c r="H398" s="2">
        <v>0.5</v>
      </c>
      <c r="K398" s="2" t="s">
        <v>49</v>
      </c>
      <c r="L398" s="2" t="s">
        <v>9</v>
      </c>
      <c r="M398" s="2">
        <v>15</v>
      </c>
    </row>
    <row r="399" spans="1:13" x14ac:dyDescent="0.25">
      <c r="A399" s="2" t="s">
        <v>42</v>
      </c>
      <c r="B399" s="2" t="s">
        <v>9</v>
      </c>
      <c r="C399" s="2">
        <v>1.1000000000000001</v>
      </c>
      <c r="D399" s="2"/>
      <c r="E399" s="3"/>
      <c r="F399" s="2" t="s">
        <v>9</v>
      </c>
      <c r="G399" s="2" t="s">
        <v>38</v>
      </c>
      <c r="H399" s="2">
        <v>0.3</v>
      </c>
      <c r="K399" s="2" t="s">
        <v>49</v>
      </c>
      <c r="L399" s="2" t="s">
        <v>9</v>
      </c>
      <c r="M399" s="2">
        <v>30</v>
      </c>
    </row>
    <row r="400" spans="1:13" x14ac:dyDescent="0.25">
      <c r="A400" s="2" t="s">
        <v>42</v>
      </c>
      <c r="B400" s="2" t="s">
        <v>9</v>
      </c>
      <c r="C400" s="2">
        <v>1</v>
      </c>
      <c r="D400" s="2"/>
      <c r="E400" s="3"/>
      <c r="F400" s="2" t="s">
        <v>9</v>
      </c>
      <c r="G400" s="2" t="s">
        <v>38</v>
      </c>
      <c r="H400" s="2">
        <v>0.3</v>
      </c>
      <c r="K400" s="2" t="s">
        <v>49</v>
      </c>
      <c r="L400" s="2" t="s">
        <v>9</v>
      </c>
      <c r="M400" s="2">
        <v>30</v>
      </c>
    </row>
    <row r="401" spans="1:13" x14ac:dyDescent="0.25">
      <c r="A401" s="2" t="s">
        <v>42</v>
      </c>
      <c r="B401" s="2" t="s">
        <v>9</v>
      </c>
      <c r="C401" s="2">
        <v>1.5</v>
      </c>
      <c r="D401" s="2"/>
      <c r="E401" s="3"/>
      <c r="F401" s="2" t="s">
        <v>9</v>
      </c>
      <c r="G401" s="2" t="s">
        <v>38</v>
      </c>
      <c r="H401" s="2">
        <v>0.3</v>
      </c>
      <c r="K401" s="2" t="s">
        <v>49</v>
      </c>
      <c r="L401" s="2" t="s">
        <v>9</v>
      </c>
      <c r="M401" s="2">
        <v>8</v>
      </c>
    </row>
    <row r="402" spans="1:13" x14ac:dyDescent="0.25">
      <c r="A402" s="2" t="s">
        <v>42</v>
      </c>
      <c r="B402" s="2" t="s">
        <v>9</v>
      </c>
      <c r="C402" s="2">
        <v>0.75</v>
      </c>
      <c r="D402" s="2"/>
      <c r="E402" s="3"/>
      <c r="F402" s="2" t="s">
        <v>9</v>
      </c>
      <c r="G402" s="2" t="s">
        <v>38</v>
      </c>
      <c r="H402" s="2">
        <v>0.05</v>
      </c>
      <c r="K402" s="2" t="s">
        <v>49</v>
      </c>
      <c r="L402" s="2" t="s">
        <v>9</v>
      </c>
      <c r="M402" s="2">
        <v>5</v>
      </c>
    </row>
    <row r="403" spans="1:13" x14ac:dyDescent="0.25">
      <c r="A403" s="2" t="s">
        <v>42</v>
      </c>
      <c r="B403" s="2" t="s">
        <v>9</v>
      </c>
      <c r="C403" s="2">
        <v>3</v>
      </c>
      <c r="D403" s="2"/>
      <c r="E403" s="3"/>
      <c r="F403" s="2" t="s">
        <v>9</v>
      </c>
      <c r="G403" s="2" t="s">
        <v>38</v>
      </c>
      <c r="H403" s="2">
        <v>0.25</v>
      </c>
      <c r="K403" s="2" t="s">
        <v>49</v>
      </c>
      <c r="L403" s="2" t="s">
        <v>9</v>
      </c>
      <c r="M403" s="2">
        <v>8</v>
      </c>
    </row>
    <row r="404" spans="1:13" x14ac:dyDescent="0.25">
      <c r="A404" s="2" t="s">
        <v>42</v>
      </c>
      <c r="B404" s="2" t="s">
        <v>9</v>
      </c>
      <c r="C404" s="2">
        <v>0.5</v>
      </c>
      <c r="D404" s="2"/>
      <c r="E404" s="3"/>
      <c r="F404" s="2" t="s">
        <v>9</v>
      </c>
      <c r="G404" s="2" t="s">
        <v>38</v>
      </c>
      <c r="H404" s="2">
        <v>0.15</v>
      </c>
      <c r="K404" s="2" t="s">
        <v>49</v>
      </c>
      <c r="L404" s="2" t="s">
        <v>9</v>
      </c>
      <c r="M404" s="2">
        <v>14</v>
      </c>
    </row>
    <row r="405" spans="1:13" x14ac:dyDescent="0.25">
      <c r="A405" s="2" t="s">
        <v>42</v>
      </c>
      <c r="B405" s="2" t="s">
        <v>9</v>
      </c>
      <c r="C405" s="2">
        <v>0.75</v>
      </c>
      <c r="D405" s="2"/>
      <c r="E405" s="3"/>
      <c r="F405" s="2" t="s">
        <v>9</v>
      </c>
      <c r="G405" s="2" t="s">
        <v>38</v>
      </c>
      <c r="H405" s="2">
        <v>0.05</v>
      </c>
      <c r="K405" s="2" t="s">
        <v>49</v>
      </c>
      <c r="L405" s="2" t="s">
        <v>9</v>
      </c>
      <c r="M405" s="2">
        <v>36</v>
      </c>
    </row>
    <row r="406" spans="1:13" x14ac:dyDescent="0.25">
      <c r="A406" s="2" t="s">
        <v>42</v>
      </c>
      <c r="B406" s="2" t="s">
        <v>9</v>
      </c>
      <c r="C406" s="2">
        <v>1</v>
      </c>
      <c r="D406" s="2"/>
      <c r="E406" s="3"/>
      <c r="F406" s="2" t="s">
        <v>9</v>
      </c>
      <c r="G406" s="2" t="s">
        <v>38</v>
      </c>
      <c r="H406" s="2">
        <v>0.4</v>
      </c>
      <c r="K406" s="2" t="s">
        <v>49</v>
      </c>
      <c r="L406" s="2" t="s">
        <v>9</v>
      </c>
      <c r="M406" s="2">
        <v>15</v>
      </c>
    </row>
    <row r="407" spans="1:13" x14ac:dyDescent="0.25">
      <c r="A407" s="2" t="s">
        <v>42</v>
      </c>
      <c r="B407" s="2" t="s">
        <v>9</v>
      </c>
      <c r="C407" s="2">
        <v>1</v>
      </c>
      <c r="D407" s="2"/>
      <c r="E407" s="3"/>
      <c r="F407" s="2" t="s">
        <v>9</v>
      </c>
      <c r="G407" s="2" t="s">
        <v>38</v>
      </c>
      <c r="H407" s="2">
        <v>0.35</v>
      </c>
      <c r="K407" s="2" t="s">
        <v>49</v>
      </c>
      <c r="L407" s="2" t="s">
        <v>9</v>
      </c>
      <c r="M407" s="2">
        <v>12.5</v>
      </c>
    </row>
    <row r="408" spans="1:13" x14ac:dyDescent="0.25">
      <c r="A408" s="2" t="s">
        <v>42</v>
      </c>
      <c r="B408" s="2" t="s">
        <v>9</v>
      </c>
      <c r="C408" s="2">
        <v>1</v>
      </c>
      <c r="D408" s="2"/>
      <c r="E408" s="3"/>
      <c r="F408" s="2" t="s">
        <v>9</v>
      </c>
      <c r="G408" s="2" t="s">
        <v>38</v>
      </c>
      <c r="H408" s="2">
        <v>0.05</v>
      </c>
      <c r="K408" s="2" t="s">
        <v>49</v>
      </c>
      <c r="L408" s="2" t="s">
        <v>9</v>
      </c>
      <c r="M408" s="2">
        <v>2.5</v>
      </c>
    </row>
    <row r="409" spans="1:13" x14ac:dyDescent="0.25">
      <c r="A409" s="2" t="s">
        <v>42</v>
      </c>
      <c r="B409" s="2" t="s">
        <v>9</v>
      </c>
      <c r="C409" s="2">
        <v>1</v>
      </c>
      <c r="D409" s="2"/>
      <c r="E409" s="3"/>
      <c r="F409" s="2" t="s">
        <v>9</v>
      </c>
      <c r="G409" s="2" t="s">
        <v>38</v>
      </c>
      <c r="H409" s="2">
        <v>0.9</v>
      </c>
      <c r="K409" s="2" t="s">
        <v>49</v>
      </c>
      <c r="L409" s="2" t="s">
        <v>9</v>
      </c>
      <c r="M409" s="2">
        <v>13</v>
      </c>
    </row>
    <row r="410" spans="1:13" x14ac:dyDescent="0.25">
      <c r="A410" s="2" t="s">
        <v>42</v>
      </c>
      <c r="B410" s="2" t="s">
        <v>9</v>
      </c>
      <c r="C410" s="2">
        <v>1</v>
      </c>
      <c r="D410" s="2"/>
      <c r="E410" s="3"/>
      <c r="F410" s="2" t="s">
        <v>9</v>
      </c>
      <c r="G410" s="2" t="s">
        <v>38</v>
      </c>
      <c r="H410" s="2">
        <v>0.25</v>
      </c>
      <c r="K410" s="2" t="s">
        <v>49</v>
      </c>
      <c r="L410" s="2" t="s">
        <v>9</v>
      </c>
      <c r="M410" s="2">
        <v>17</v>
      </c>
    </row>
    <row r="411" spans="1:13" x14ac:dyDescent="0.25">
      <c r="A411" s="2" t="s">
        <v>42</v>
      </c>
      <c r="B411" s="2" t="s">
        <v>9</v>
      </c>
      <c r="C411" s="2">
        <v>1</v>
      </c>
      <c r="D411" s="2"/>
      <c r="E411" s="3"/>
      <c r="F411" s="2" t="s">
        <v>9</v>
      </c>
      <c r="G411" s="2" t="s">
        <v>38</v>
      </c>
      <c r="H411" s="2">
        <v>0.5</v>
      </c>
      <c r="K411" s="2" t="s">
        <v>49</v>
      </c>
      <c r="L411" s="2" t="s">
        <v>9</v>
      </c>
      <c r="M411" s="2">
        <v>7.5</v>
      </c>
    </row>
    <row r="412" spans="1:13" x14ac:dyDescent="0.25">
      <c r="A412" s="2" t="s">
        <v>42</v>
      </c>
      <c r="B412" s="2" t="s">
        <v>9</v>
      </c>
      <c r="C412" s="2">
        <v>0.5</v>
      </c>
      <c r="D412" s="2"/>
      <c r="E412" s="3"/>
      <c r="F412" s="2" t="s">
        <v>9</v>
      </c>
      <c r="G412" s="2" t="s">
        <v>38</v>
      </c>
      <c r="H412" s="2">
        <v>0.25</v>
      </c>
      <c r="K412" s="2" t="s">
        <v>49</v>
      </c>
      <c r="L412" s="2" t="s">
        <v>9</v>
      </c>
      <c r="M412" s="2">
        <v>7.5</v>
      </c>
    </row>
    <row r="413" spans="1:13" x14ac:dyDescent="0.25">
      <c r="A413" s="2" t="s">
        <v>42</v>
      </c>
      <c r="B413" s="2" t="s">
        <v>9</v>
      </c>
      <c r="C413" s="2">
        <v>1</v>
      </c>
      <c r="D413" s="2"/>
      <c r="E413" s="3"/>
      <c r="F413" s="2" t="s">
        <v>9</v>
      </c>
      <c r="G413" s="2" t="s">
        <v>38</v>
      </c>
      <c r="H413" s="2">
        <v>0.25</v>
      </c>
      <c r="K413" s="2" t="s">
        <v>49</v>
      </c>
      <c r="L413" s="2" t="s">
        <v>9</v>
      </c>
      <c r="M413" s="2">
        <v>10</v>
      </c>
    </row>
    <row r="414" spans="1:13" x14ac:dyDescent="0.25">
      <c r="A414" s="2" t="s">
        <v>42</v>
      </c>
      <c r="B414" s="2" t="s">
        <v>9</v>
      </c>
      <c r="C414" s="2">
        <v>0.5</v>
      </c>
      <c r="D414" s="2"/>
      <c r="E414" s="3"/>
      <c r="F414" s="2" t="s">
        <v>9</v>
      </c>
      <c r="G414" s="2" t="s">
        <v>38</v>
      </c>
      <c r="H414" s="2">
        <v>0.25</v>
      </c>
      <c r="K414" s="2" t="s">
        <v>49</v>
      </c>
      <c r="L414" s="2" t="s">
        <v>9</v>
      </c>
      <c r="M414" s="2">
        <v>10</v>
      </c>
    </row>
    <row r="415" spans="1:13" x14ac:dyDescent="0.25">
      <c r="A415" s="2" t="s">
        <v>42</v>
      </c>
      <c r="B415" s="2" t="s">
        <v>9</v>
      </c>
      <c r="C415" s="2">
        <v>0.4</v>
      </c>
      <c r="D415" s="2"/>
      <c r="E415" s="3"/>
      <c r="F415" s="2" t="s">
        <v>9</v>
      </c>
      <c r="G415" s="2" t="s">
        <v>38</v>
      </c>
      <c r="H415" s="2">
        <v>1.75</v>
      </c>
      <c r="K415" s="2" t="s">
        <v>49</v>
      </c>
      <c r="L415" s="2" t="s">
        <v>9</v>
      </c>
      <c r="M415" s="2">
        <v>10</v>
      </c>
    </row>
    <row r="416" spans="1:13" x14ac:dyDescent="0.25">
      <c r="A416" s="2" t="s">
        <v>42</v>
      </c>
      <c r="B416" s="2" t="s">
        <v>9</v>
      </c>
      <c r="C416" s="2">
        <v>1.25</v>
      </c>
      <c r="D416" s="2"/>
      <c r="E416" s="3"/>
      <c r="F416" s="2" t="s">
        <v>9</v>
      </c>
      <c r="G416" s="2" t="s">
        <v>38</v>
      </c>
      <c r="H416" s="2">
        <v>0.25</v>
      </c>
      <c r="K416" s="2" t="s">
        <v>49</v>
      </c>
      <c r="L416" s="2" t="s">
        <v>9</v>
      </c>
      <c r="M416" s="2">
        <v>20</v>
      </c>
    </row>
    <row r="417" spans="1:13" x14ac:dyDescent="0.25">
      <c r="A417" s="2" t="s">
        <v>42</v>
      </c>
      <c r="B417" s="2" t="s">
        <v>9</v>
      </c>
      <c r="C417" s="2">
        <v>0.75</v>
      </c>
      <c r="D417" s="2"/>
      <c r="E417" s="3"/>
      <c r="F417" s="2" t="s">
        <v>9</v>
      </c>
      <c r="G417" s="2" t="s">
        <v>34</v>
      </c>
      <c r="H417" s="2">
        <v>11.5</v>
      </c>
      <c r="K417" s="2" t="s">
        <v>49</v>
      </c>
      <c r="L417" s="2" t="s">
        <v>9</v>
      </c>
      <c r="M417" s="2">
        <v>30</v>
      </c>
    </row>
    <row r="418" spans="1:13" x14ac:dyDescent="0.25">
      <c r="A418" s="2" t="s">
        <v>42</v>
      </c>
      <c r="B418" s="2" t="s">
        <v>9</v>
      </c>
      <c r="C418" s="2">
        <v>0.75</v>
      </c>
      <c r="D418" s="2"/>
      <c r="E418" s="3"/>
      <c r="F418" s="2" t="s">
        <v>9</v>
      </c>
      <c r="G418" s="2" t="s">
        <v>34</v>
      </c>
      <c r="H418" s="2">
        <v>12</v>
      </c>
      <c r="K418" s="2" t="s">
        <v>49</v>
      </c>
      <c r="L418" s="2" t="s">
        <v>9</v>
      </c>
      <c r="M418" s="2">
        <v>35</v>
      </c>
    </row>
    <row r="419" spans="1:13" x14ac:dyDescent="0.25">
      <c r="A419" s="2" t="s">
        <v>42</v>
      </c>
      <c r="B419" s="2" t="s">
        <v>9</v>
      </c>
      <c r="C419" s="2">
        <v>1.1000000000000001</v>
      </c>
      <c r="D419" s="2"/>
      <c r="E419" s="3"/>
      <c r="F419" s="2" t="s">
        <v>9</v>
      </c>
      <c r="G419" s="2" t="s">
        <v>34</v>
      </c>
      <c r="H419" s="2">
        <v>11</v>
      </c>
      <c r="K419" s="2" t="s">
        <v>49</v>
      </c>
      <c r="L419" s="2" t="s">
        <v>9</v>
      </c>
      <c r="M419" s="2">
        <v>40</v>
      </c>
    </row>
    <row r="420" spans="1:13" x14ac:dyDescent="0.25">
      <c r="A420" s="2" t="s">
        <v>42</v>
      </c>
      <c r="B420" s="2" t="s">
        <v>9</v>
      </c>
      <c r="C420" s="2">
        <v>0.9</v>
      </c>
      <c r="D420" s="2"/>
      <c r="E420" s="3"/>
      <c r="F420" s="2" t="s">
        <v>9</v>
      </c>
      <c r="G420" s="2" t="s">
        <v>34</v>
      </c>
      <c r="H420" s="2">
        <v>0.5</v>
      </c>
      <c r="K420" s="2" t="s">
        <v>49</v>
      </c>
      <c r="L420" s="2" t="s">
        <v>9</v>
      </c>
      <c r="M420" s="2">
        <v>35</v>
      </c>
    </row>
    <row r="421" spans="1:13" x14ac:dyDescent="0.25">
      <c r="A421" s="2" t="s">
        <v>42</v>
      </c>
      <c r="B421" s="2" t="s">
        <v>9</v>
      </c>
      <c r="C421" s="2">
        <v>0.75</v>
      </c>
      <c r="D421" s="2"/>
      <c r="E421" s="3"/>
      <c r="F421" s="2" t="s">
        <v>9</v>
      </c>
      <c r="G421" s="2" t="s">
        <v>34</v>
      </c>
      <c r="H421" s="2">
        <v>1.5</v>
      </c>
      <c r="K421" s="2" t="s">
        <v>49</v>
      </c>
      <c r="L421" s="2" t="s">
        <v>9</v>
      </c>
      <c r="M421" s="2">
        <v>35</v>
      </c>
    </row>
    <row r="422" spans="1:13" x14ac:dyDescent="0.25">
      <c r="A422" s="2" t="s">
        <v>42</v>
      </c>
      <c r="B422" s="2" t="s">
        <v>9</v>
      </c>
      <c r="C422" s="2">
        <v>1.1000000000000001</v>
      </c>
      <c r="D422" s="2"/>
      <c r="E422" s="3"/>
      <c r="F422" s="2" t="s">
        <v>9</v>
      </c>
      <c r="G422" s="2" t="s">
        <v>34</v>
      </c>
      <c r="H422" s="2">
        <v>1.5</v>
      </c>
      <c r="K422" s="2" t="s">
        <v>49</v>
      </c>
      <c r="L422" s="2" t="s">
        <v>9</v>
      </c>
      <c r="M422" s="2">
        <v>20</v>
      </c>
    </row>
    <row r="423" spans="1:13" x14ac:dyDescent="0.25">
      <c r="A423" s="2" t="s">
        <v>42</v>
      </c>
      <c r="B423" s="2" t="s">
        <v>9</v>
      </c>
      <c r="C423" s="2">
        <v>1.25</v>
      </c>
      <c r="D423" s="2"/>
      <c r="E423" s="3"/>
      <c r="F423" s="2" t="s">
        <v>9</v>
      </c>
      <c r="G423" s="2" t="s">
        <v>34</v>
      </c>
      <c r="H423" s="2">
        <v>0.5</v>
      </c>
      <c r="K423" s="2" t="s">
        <v>49</v>
      </c>
      <c r="L423" s="2" t="s">
        <v>9</v>
      </c>
      <c r="M423" s="2">
        <v>15</v>
      </c>
    </row>
    <row r="424" spans="1:13" x14ac:dyDescent="0.25">
      <c r="A424" s="2" t="s">
        <v>42</v>
      </c>
      <c r="B424" s="2" t="s">
        <v>9</v>
      </c>
      <c r="C424" s="2">
        <v>1.25</v>
      </c>
      <c r="D424" s="2"/>
      <c r="E424" s="3"/>
      <c r="F424" s="2" t="s">
        <v>9</v>
      </c>
      <c r="G424" s="2" t="s">
        <v>34</v>
      </c>
      <c r="H424" s="2">
        <v>0.75</v>
      </c>
      <c r="K424" s="2" t="s">
        <v>49</v>
      </c>
      <c r="L424" s="2" t="s">
        <v>9</v>
      </c>
      <c r="M424" s="2">
        <v>10</v>
      </c>
    </row>
    <row r="425" spans="1:13" x14ac:dyDescent="0.25">
      <c r="A425" s="2" t="s">
        <v>42</v>
      </c>
      <c r="B425" s="2" t="s">
        <v>9</v>
      </c>
      <c r="C425" s="2">
        <v>1</v>
      </c>
      <c r="D425" s="2"/>
      <c r="E425" s="3"/>
      <c r="F425" s="2" t="s">
        <v>9</v>
      </c>
      <c r="G425" s="2" t="s">
        <v>34</v>
      </c>
      <c r="H425" s="2">
        <v>0.75</v>
      </c>
      <c r="K425" s="2" t="s">
        <v>49</v>
      </c>
      <c r="L425" s="2" t="s">
        <v>9</v>
      </c>
      <c r="M425" s="2">
        <v>5</v>
      </c>
    </row>
    <row r="426" spans="1:13" x14ac:dyDescent="0.25">
      <c r="A426" s="2" t="s">
        <v>42</v>
      </c>
      <c r="B426" s="2" t="s">
        <v>9</v>
      </c>
      <c r="C426" s="2">
        <v>1</v>
      </c>
      <c r="D426" s="2"/>
      <c r="E426" s="3"/>
      <c r="F426" s="2" t="s">
        <v>9</v>
      </c>
      <c r="G426" s="2" t="s">
        <v>34</v>
      </c>
      <c r="H426" s="2">
        <v>1.25</v>
      </c>
      <c r="K426" s="2" t="s">
        <v>49</v>
      </c>
      <c r="L426" s="2" t="s">
        <v>9</v>
      </c>
      <c r="M426" s="2">
        <v>8</v>
      </c>
    </row>
    <row r="427" spans="1:13" x14ac:dyDescent="0.25">
      <c r="A427" s="2" t="s">
        <v>42</v>
      </c>
      <c r="B427" s="2" t="s">
        <v>9</v>
      </c>
      <c r="C427" s="2">
        <v>1</v>
      </c>
      <c r="D427" s="2"/>
      <c r="E427" s="3"/>
      <c r="F427" s="2" t="s">
        <v>9</v>
      </c>
      <c r="G427" s="2" t="s">
        <v>34</v>
      </c>
      <c r="H427" s="2">
        <v>0.75</v>
      </c>
      <c r="K427" s="2" t="s">
        <v>49</v>
      </c>
      <c r="L427" s="2" t="s">
        <v>9</v>
      </c>
      <c r="M427" s="2">
        <v>6</v>
      </c>
    </row>
    <row r="428" spans="1:13" x14ac:dyDescent="0.25">
      <c r="A428" s="2" t="s">
        <v>42</v>
      </c>
      <c r="B428" s="2" t="s">
        <v>9</v>
      </c>
      <c r="C428" s="2">
        <v>1.25</v>
      </c>
      <c r="D428" s="2"/>
      <c r="E428" s="3"/>
      <c r="F428" s="2" t="s">
        <v>9</v>
      </c>
      <c r="G428" s="2" t="s">
        <v>34</v>
      </c>
      <c r="H428" s="2">
        <v>5</v>
      </c>
      <c r="K428" s="2" t="s">
        <v>49</v>
      </c>
      <c r="L428" s="2" t="s">
        <v>9</v>
      </c>
      <c r="M428" s="2">
        <v>6</v>
      </c>
    </row>
    <row r="429" spans="1:13" x14ac:dyDescent="0.25">
      <c r="A429" s="2" t="s">
        <v>42</v>
      </c>
      <c r="B429" s="2" t="s">
        <v>9</v>
      </c>
      <c r="C429" s="2">
        <v>1.25</v>
      </c>
      <c r="D429" s="2"/>
      <c r="E429" s="3"/>
      <c r="F429" s="2" t="s">
        <v>9</v>
      </c>
      <c r="G429" s="2" t="s">
        <v>34</v>
      </c>
      <c r="H429" s="2">
        <v>12</v>
      </c>
      <c r="K429" s="2" t="s">
        <v>49</v>
      </c>
      <c r="L429" s="2" t="s">
        <v>9</v>
      </c>
      <c r="M429" s="2">
        <v>12</v>
      </c>
    </row>
    <row r="430" spans="1:13" x14ac:dyDescent="0.25">
      <c r="A430" s="2" t="s">
        <v>42</v>
      </c>
      <c r="B430" s="2" t="s">
        <v>9</v>
      </c>
      <c r="C430" s="2">
        <v>1</v>
      </c>
      <c r="D430" s="2"/>
      <c r="E430" s="3"/>
      <c r="F430" s="2" t="s">
        <v>9</v>
      </c>
      <c r="G430" s="2" t="s">
        <v>34</v>
      </c>
      <c r="H430" s="2">
        <v>0.1</v>
      </c>
      <c r="K430" s="2" t="s">
        <v>49</v>
      </c>
      <c r="L430" s="2" t="s">
        <v>9</v>
      </c>
      <c r="M430" s="2">
        <v>5.5</v>
      </c>
    </row>
    <row r="431" spans="1:13" x14ac:dyDescent="0.25">
      <c r="A431" s="2" t="s">
        <v>42</v>
      </c>
      <c r="B431" s="2" t="s">
        <v>9</v>
      </c>
      <c r="C431" s="2">
        <v>1</v>
      </c>
      <c r="D431" s="2"/>
      <c r="E431" s="3"/>
      <c r="F431" s="2" t="s">
        <v>9</v>
      </c>
      <c r="G431" s="2" t="s">
        <v>34</v>
      </c>
      <c r="H431" s="2">
        <v>0.1</v>
      </c>
      <c r="K431" s="2" t="s">
        <v>49</v>
      </c>
      <c r="L431" s="2" t="s">
        <v>9</v>
      </c>
      <c r="M431" s="2">
        <v>2</v>
      </c>
    </row>
    <row r="432" spans="1:13" x14ac:dyDescent="0.25">
      <c r="A432" s="2" t="s">
        <v>42</v>
      </c>
      <c r="B432" s="2" t="s">
        <v>9</v>
      </c>
      <c r="C432" s="2">
        <v>1</v>
      </c>
      <c r="D432" s="2"/>
      <c r="E432" s="3"/>
      <c r="F432" s="2" t="s">
        <v>9</v>
      </c>
      <c r="G432" s="2" t="s">
        <v>34</v>
      </c>
      <c r="H432" s="2">
        <v>0.1</v>
      </c>
      <c r="K432" s="2" t="s">
        <v>49</v>
      </c>
      <c r="L432" s="2" t="s">
        <v>9</v>
      </c>
      <c r="M432" s="2">
        <v>2</v>
      </c>
    </row>
    <row r="433" spans="1:16" x14ac:dyDescent="0.25">
      <c r="A433" s="2" t="s">
        <v>42</v>
      </c>
      <c r="B433" s="2" t="s">
        <v>9</v>
      </c>
      <c r="C433" s="2">
        <v>1</v>
      </c>
      <c r="D433" s="2"/>
      <c r="E433" s="3"/>
      <c r="F433" s="2" t="s">
        <v>9</v>
      </c>
      <c r="G433" s="2" t="s">
        <v>34</v>
      </c>
      <c r="H433" s="2">
        <v>0.1</v>
      </c>
      <c r="K433" s="2" t="s">
        <v>49</v>
      </c>
      <c r="L433" s="2" t="s">
        <v>9</v>
      </c>
      <c r="M433" s="2">
        <v>3</v>
      </c>
    </row>
    <row r="434" spans="1:16" x14ac:dyDescent="0.25">
      <c r="A434" s="2" t="s">
        <v>42</v>
      </c>
      <c r="B434" s="2" t="s">
        <v>9</v>
      </c>
      <c r="C434" s="2">
        <v>0.75</v>
      </c>
      <c r="D434" s="2"/>
      <c r="E434" s="3"/>
      <c r="F434" s="2" t="s">
        <v>9</v>
      </c>
      <c r="G434" s="2" t="s">
        <v>34</v>
      </c>
      <c r="H434" s="2">
        <v>0.2</v>
      </c>
      <c r="K434" s="2" t="s">
        <v>49</v>
      </c>
      <c r="L434" s="2" t="s">
        <v>9</v>
      </c>
      <c r="M434" s="2">
        <v>5</v>
      </c>
    </row>
    <row r="435" spans="1:16" x14ac:dyDescent="0.25">
      <c r="A435" s="2" t="s">
        <v>42</v>
      </c>
      <c r="B435" s="2" t="s">
        <v>9</v>
      </c>
      <c r="C435" s="2">
        <v>0.5</v>
      </c>
      <c r="D435" s="2"/>
      <c r="E435" s="3"/>
      <c r="F435" s="2" t="s">
        <v>9</v>
      </c>
      <c r="G435" s="2" t="s">
        <v>34</v>
      </c>
      <c r="H435" s="2">
        <v>0.1</v>
      </c>
      <c r="K435" s="2" t="s">
        <v>49</v>
      </c>
      <c r="L435" s="2" t="s">
        <v>9</v>
      </c>
      <c r="M435" s="2">
        <v>1.5</v>
      </c>
    </row>
    <row r="436" spans="1:16" x14ac:dyDescent="0.25">
      <c r="A436" s="2" t="s">
        <v>42</v>
      </c>
      <c r="B436" s="2" t="s">
        <v>9</v>
      </c>
      <c r="C436" s="2">
        <v>0.5</v>
      </c>
      <c r="D436" s="2"/>
      <c r="E436" s="3"/>
      <c r="F436" s="2" t="s">
        <v>9</v>
      </c>
      <c r="G436" s="2" t="s">
        <v>34</v>
      </c>
      <c r="H436" s="2">
        <v>0.25</v>
      </c>
      <c r="K436" s="2" t="s">
        <v>49</v>
      </c>
      <c r="L436" s="2" t="s">
        <v>9</v>
      </c>
      <c r="M436" s="2">
        <v>2.5</v>
      </c>
    </row>
    <row r="437" spans="1:16" x14ac:dyDescent="0.25">
      <c r="A437" s="2" t="s">
        <v>42</v>
      </c>
      <c r="B437" s="2" t="s">
        <v>9</v>
      </c>
      <c r="C437" s="2">
        <v>0.5</v>
      </c>
      <c r="D437" s="2"/>
      <c r="E437" s="3"/>
      <c r="F437" s="2" t="s">
        <v>9</v>
      </c>
      <c r="G437" s="2" t="s">
        <v>34</v>
      </c>
      <c r="H437" s="2">
        <v>0.2</v>
      </c>
      <c r="K437" s="2" t="s">
        <v>49</v>
      </c>
      <c r="L437" s="2" t="s">
        <v>9</v>
      </c>
      <c r="M437" s="2">
        <v>7.5</v>
      </c>
    </row>
    <row r="438" spans="1:16" x14ac:dyDescent="0.25">
      <c r="A438" s="2" t="s">
        <v>42</v>
      </c>
      <c r="B438" s="2" t="s">
        <v>9</v>
      </c>
      <c r="C438" s="2">
        <v>0.5</v>
      </c>
      <c r="D438" s="2"/>
      <c r="E438" s="3"/>
      <c r="F438" s="2" t="s">
        <v>9</v>
      </c>
      <c r="G438" s="2" t="s">
        <v>34</v>
      </c>
      <c r="H438" s="2">
        <v>0.2</v>
      </c>
      <c r="K438" s="2" t="s">
        <v>49</v>
      </c>
      <c r="L438" s="2" t="s">
        <v>9</v>
      </c>
      <c r="M438" s="2">
        <v>2.5</v>
      </c>
    </row>
    <row r="439" spans="1:16" x14ac:dyDescent="0.25">
      <c r="A439" s="2" t="s">
        <v>42</v>
      </c>
      <c r="B439" s="2" t="s">
        <v>9</v>
      </c>
      <c r="C439" s="2">
        <v>0.3</v>
      </c>
      <c r="D439" s="2"/>
      <c r="E439" s="3"/>
      <c r="F439" s="2" t="s">
        <v>9</v>
      </c>
      <c r="G439" s="2" t="s">
        <v>34</v>
      </c>
      <c r="H439" s="2">
        <v>0.2</v>
      </c>
      <c r="K439" s="2" t="s">
        <v>49</v>
      </c>
      <c r="L439" s="2" t="s">
        <v>9</v>
      </c>
      <c r="M439" s="2">
        <v>2.5</v>
      </c>
    </row>
    <row r="440" spans="1:16" x14ac:dyDescent="0.25">
      <c r="A440" s="2" t="s">
        <v>42</v>
      </c>
      <c r="B440" s="2" t="s">
        <v>9</v>
      </c>
      <c r="C440" s="2">
        <v>0.3</v>
      </c>
      <c r="D440" s="2"/>
      <c r="E440" s="3"/>
      <c r="F440" s="2" t="s">
        <v>9</v>
      </c>
      <c r="G440" s="2" t="s">
        <v>34</v>
      </c>
      <c r="H440" s="2">
        <v>0.2</v>
      </c>
      <c r="K440" s="2" t="s">
        <v>49</v>
      </c>
      <c r="L440" s="2" t="s">
        <v>9</v>
      </c>
      <c r="M440" s="2">
        <v>12.5</v>
      </c>
    </row>
    <row r="441" spans="1:16" x14ac:dyDescent="0.25">
      <c r="A441" s="2" t="s">
        <v>42</v>
      </c>
      <c r="B441" s="2" t="s">
        <v>9</v>
      </c>
      <c r="C441" s="2">
        <v>0.5</v>
      </c>
      <c r="D441" s="2"/>
      <c r="E441" s="3"/>
      <c r="F441" s="2" t="s">
        <v>9</v>
      </c>
      <c r="G441" s="2" t="s">
        <v>34</v>
      </c>
      <c r="H441" s="2">
        <v>0.3</v>
      </c>
      <c r="K441" s="2" t="s">
        <v>49</v>
      </c>
      <c r="L441" s="2" t="s">
        <v>9</v>
      </c>
      <c r="M441" s="2">
        <v>7.5</v>
      </c>
    </row>
    <row r="442" spans="1:16" x14ac:dyDescent="0.25">
      <c r="A442" s="2" t="s">
        <v>42</v>
      </c>
      <c r="B442" s="2" t="s">
        <v>9</v>
      </c>
      <c r="C442" s="2">
        <v>0.5</v>
      </c>
      <c r="D442" s="2"/>
      <c r="E442" s="3"/>
      <c r="F442" s="2" t="s">
        <v>9</v>
      </c>
      <c r="G442" s="2" t="s">
        <v>34</v>
      </c>
      <c r="H442" s="2">
        <v>0.1</v>
      </c>
      <c r="K442" s="2" t="s">
        <v>49</v>
      </c>
      <c r="L442" s="2" t="s">
        <v>9</v>
      </c>
      <c r="M442" s="2">
        <v>5</v>
      </c>
    </row>
    <row r="443" spans="1:16" x14ac:dyDescent="0.25">
      <c r="A443" s="2" t="s">
        <v>42</v>
      </c>
      <c r="B443" s="2" t="s">
        <v>9</v>
      </c>
      <c r="C443" s="2">
        <v>1.5</v>
      </c>
      <c r="D443" s="2"/>
      <c r="E443" s="3"/>
      <c r="F443" s="2" t="s">
        <v>9</v>
      </c>
      <c r="G443" s="2" t="s">
        <v>34</v>
      </c>
      <c r="H443" s="2">
        <v>0.1</v>
      </c>
      <c r="K443" s="2" t="s">
        <v>49</v>
      </c>
      <c r="L443" s="2" t="s">
        <v>9</v>
      </c>
      <c r="M443" s="2">
        <v>7.5</v>
      </c>
    </row>
    <row r="444" spans="1:16" x14ac:dyDescent="0.25">
      <c r="A444" s="2" t="s">
        <v>42</v>
      </c>
      <c r="B444" s="2" t="s">
        <v>9</v>
      </c>
      <c r="C444" s="2">
        <v>0.5</v>
      </c>
      <c r="D444" s="2"/>
      <c r="E444" s="3"/>
      <c r="F444" s="2" t="s">
        <v>9</v>
      </c>
      <c r="G444" s="2" t="s">
        <v>34</v>
      </c>
      <c r="H444" s="2">
        <v>0.15</v>
      </c>
      <c r="K444" s="2" t="s">
        <v>49</v>
      </c>
      <c r="L444" s="2" t="s">
        <v>9</v>
      </c>
      <c r="M444" s="2">
        <v>2.5</v>
      </c>
    </row>
    <row r="445" spans="1:16" x14ac:dyDescent="0.25">
      <c r="A445" s="2" t="s">
        <v>42</v>
      </c>
      <c r="B445" s="2" t="s">
        <v>9</v>
      </c>
      <c r="C445" s="2">
        <v>0.5</v>
      </c>
      <c r="D445" s="2"/>
      <c r="E445" s="3"/>
      <c r="F445" s="2" t="s">
        <v>9</v>
      </c>
      <c r="G445" s="2" t="s">
        <v>34</v>
      </c>
      <c r="H445" s="2">
        <v>0.5</v>
      </c>
      <c r="K445" s="2" t="s">
        <v>49</v>
      </c>
      <c r="L445" s="2" t="s">
        <v>9</v>
      </c>
      <c r="M445" s="2">
        <v>12.5</v>
      </c>
    </row>
    <row r="446" spans="1:16" x14ac:dyDescent="0.25">
      <c r="A446" s="2" t="s">
        <v>52</v>
      </c>
      <c r="B446" s="2" t="s">
        <v>9</v>
      </c>
      <c r="C446" s="2">
        <v>14</v>
      </c>
      <c r="D446" s="2"/>
      <c r="E446" s="3"/>
      <c r="F446" s="2" t="s">
        <v>9</v>
      </c>
      <c r="G446" s="2" t="s">
        <v>34</v>
      </c>
      <c r="H446" s="2">
        <v>0.15</v>
      </c>
      <c r="K446" s="2" t="s">
        <v>49</v>
      </c>
      <c r="L446" s="2" t="s">
        <v>9</v>
      </c>
      <c r="M446" s="2">
        <v>5</v>
      </c>
      <c r="P446">
        <v>131</v>
      </c>
    </row>
    <row r="447" spans="1:16" x14ac:dyDescent="0.25">
      <c r="A447" s="2" t="s">
        <v>52</v>
      </c>
      <c r="B447" s="2" t="s">
        <v>9</v>
      </c>
      <c r="C447" s="2">
        <v>14</v>
      </c>
      <c r="D447" s="2"/>
      <c r="E447" s="3"/>
      <c r="F447" s="2" t="s">
        <v>9</v>
      </c>
      <c r="G447" s="2" t="s">
        <v>34</v>
      </c>
      <c r="H447" s="2">
        <v>0.15</v>
      </c>
      <c r="K447" s="2" t="s">
        <v>49</v>
      </c>
      <c r="L447" s="2" t="s">
        <v>9</v>
      </c>
      <c r="M447" s="2">
        <v>12.5</v>
      </c>
    </row>
    <row r="448" spans="1:16" x14ac:dyDescent="0.25">
      <c r="A448" s="2" t="s">
        <v>46</v>
      </c>
      <c r="B448" s="2" t="s">
        <v>9</v>
      </c>
      <c r="C448" s="2">
        <v>0.2</v>
      </c>
      <c r="D448" s="2"/>
      <c r="E448" s="3"/>
      <c r="F448" s="2" t="s">
        <v>9</v>
      </c>
      <c r="G448" s="2" t="s">
        <v>34</v>
      </c>
      <c r="H448" s="2">
        <v>0.15</v>
      </c>
      <c r="K448" s="2" t="s">
        <v>49</v>
      </c>
      <c r="L448" s="2" t="s">
        <v>9</v>
      </c>
      <c r="M448" s="2">
        <v>20</v>
      </c>
    </row>
    <row r="449" spans="1:13" x14ac:dyDescent="0.25">
      <c r="A449" s="2" t="s">
        <v>46</v>
      </c>
      <c r="B449" s="2" t="s">
        <v>9</v>
      </c>
      <c r="C449" s="2">
        <v>0.5</v>
      </c>
      <c r="D449" s="2"/>
      <c r="E449" s="3"/>
      <c r="F449" s="2" t="s">
        <v>9</v>
      </c>
      <c r="G449" s="2" t="s">
        <v>34</v>
      </c>
      <c r="H449" s="2">
        <v>0.15</v>
      </c>
      <c r="K449" s="2" t="s">
        <v>49</v>
      </c>
      <c r="L449" s="2" t="s">
        <v>9</v>
      </c>
      <c r="M449" s="2">
        <v>20</v>
      </c>
    </row>
    <row r="450" spans="1:13" x14ac:dyDescent="0.25">
      <c r="A450" s="2" t="s">
        <v>46</v>
      </c>
      <c r="B450" s="2" t="s">
        <v>9</v>
      </c>
      <c r="C450" s="2">
        <v>0.25</v>
      </c>
      <c r="D450" s="2"/>
      <c r="E450" s="3"/>
      <c r="F450" s="2" t="s">
        <v>9</v>
      </c>
      <c r="G450" s="2" t="s">
        <v>34</v>
      </c>
      <c r="H450" s="2">
        <v>0.15</v>
      </c>
      <c r="K450" s="2" t="s">
        <v>49</v>
      </c>
      <c r="L450" s="2" t="s">
        <v>9</v>
      </c>
      <c r="M450" s="2">
        <v>22.5</v>
      </c>
    </row>
    <row r="451" spans="1:13" x14ac:dyDescent="0.25">
      <c r="A451" s="2" t="s">
        <v>46</v>
      </c>
      <c r="B451" s="2" t="s">
        <v>9</v>
      </c>
      <c r="C451" s="2">
        <v>0.5</v>
      </c>
      <c r="D451" s="2"/>
      <c r="E451" s="3"/>
      <c r="F451" s="2" t="s">
        <v>9</v>
      </c>
      <c r="G451" s="2" t="s">
        <v>34</v>
      </c>
      <c r="H451" s="2">
        <v>0.15</v>
      </c>
      <c r="K451" s="2" t="s">
        <v>49</v>
      </c>
      <c r="L451" s="2" t="s">
        <v>9</v>
      </c>
      <c r="M451" s="2">
        <v>7.5</v>
      </c>
    </row>
    <row r="452" spans="1:13" x14ac:dyDescent="0.25">
      <c r="A452" s="2" t="s">
        <v>46</v>
      </c>
      <c r="B452" s="2" t="s">
        <v>9</v>
      </c>
      <c r="C452" s="2">
        <v>0.4</v>
      </c>
      <c r="D452" s="2"/>
      <c r="E452" s="3"/>
      <c r="F452" s="2" t="s">
        <v>9</v>
      </c>
      <c r="G452" s="2" t="s">
        <v>34</v>
      </c>
      <c r="H452" s="2">
        <v>0.5</v>
      </c>
      <c r="K452" s="2" t="s">
        <v>49</v>
      </c>
      <c r="L452" s="2" t="s">
        <v>9</v>
      </c>
      <c r="M452" s="2">
        <v>10</v>
      </c>
    </row>
    <row r="453" spans="1:13" x14ac:dyDescent="0.25">
      <c r="A453" s="2" t="s">
        <v>46</v>
      </c>
      <c r="B453" s="2" t="s">
        <v>9</v>
      </c>
      <c r="C453" s="2">
        <v>0.25</v>
      </c>
      <c r="D453" s="2"/>
      <c r="E453" s="3"/>
      <c r="F453" s="2" t="s">
        <v>9</v>
      </c>
      <c r="G453" s="2" t="s">
        <v>34</v>
      </c>
      <c r="H453" s="2">
        <v>0.2</v>
      </c>
      <c r="K453" s="2" t="s">
        <v>49</v>
      </c>
      <c r="L453" s="2" t="s">
        <v>9</v>
      </c>
      <c r="M453" s="2">
        <v>10</v>
      </c>
    </row>
    <row r="454" spans="1:13" x14ac:dyDescent="0.25">
      <c r="A454" s="2" t="s">
        <v>46</v>
      </c>
      <c r="B454" s="2" t="s">
        <v>9</v>
      </c>
      <c r="C454" s="2">
        <v>4</v>
      </c>
      <c r="D454" s="2"/>
      <c r="E454" s="3"/>
      <c r="F454" s="2" t="s">
        <v>9</v>
      </c>
      <c r="G454" s="2" t="s">
        <v>34</v>
      </c>
      <c r="H454" s="2">
        <v>0.3</v>
      </c>
      <c r="K454" s="2" t="s">
        <v>49</v>
      </c>
      <c r="L454" s="2" t="s">
        <v>9</v>
      </c>
      <c r="M454" s="2">
        <v>20</v>
      </c>
    </row>
    <row r="455" spans="1:13" x14ac:dyDescent="0.25">
      <c r="A455" s="2" t="s">
        <v>46</v>
      </c>
      <c r="B455" s="2" t="s">
        <v>9</v>
      </c>
      <c r="C455" s="2">
        <v>3</v>
      </c>
      <c r="D455" s="2"/>
      <c r="E455" s="3"/>
      <c r="F455" s="2" t="s">
        <v>9</v>
      </c>
      <c r="G455" s="2" t="s">
        <v>34</v>
      </c>
      <c r="H455" s="2">
        <v>1</v>
      </c>
      <c r="K455" s="2" t="s">
        <v>49</v>
      </c>
      <c r="L455" s="2" t="s">
        <v>9</v>
      </c>
      <c r="M455" s="2">
        <v>7.5</v>
      </c>
    </row>
    <row r="456" spans="1:13" x14ac:dyDescent="0.25">
      <c r="A456" s="2" t="s">
        <v>46</v>
      </c>
      <c r="B456" s="2" t="s">
        <v>9</v>
      </c>
      <c r="C456" s="2">
        <v>0.2</v>
      </c>
      <c r="D456" s="2"/>
      <c r="E456" s="3"/>
      <c r="F456" s="2" t="s">
        <v>9</v>
      </c>
      <c r="G456" s="2" t="s">
        <v>34</v>
      </c>
      <c r="H456" s="2">
        <v>1</v>
      </c>
      <c r="K456" s="2" t="s">
        <v>49</v>
      </c>
      <c r="L456" s="2" t="s">
        <v>9</v>
      </c>
      <c r="M456" s="2">
        <v>15</v>
      </c>
    </row>
    <row r="457" spans="1:13" x14ac:dyDescent="0.25">
      <c r="A457" s="2" t="s">
        <v>46</v>
      </c>
      <c r="B457" s="2" t="s">
        <v>9</v>
      </c>
      <c r="C457" s="2">
        <v>0.1</v>
      </c>
      <c r="D457" s="2"/>
      <c r="E457" s="3"/>
      <c r="F457" s="2" t="s">
        <v>9</v>
      </c>
      <c r="G457" s="2" t="s">
        <v>34</v>
      </c>
      <c r="H457" s="2">
        <v>1</v>
      </c>
      <c r="K457" s="2" t="s">
        <v>49</v>
      </c>
      <c r="L457" s="2" t="s">
        <v>9</v>
      </c>
      <c r="M457" s="2">
        <v>15</v>
      </c>
    </row>
    <row r="458" spans="1:13" x14ac:dyDescent="0.25">
      <c r="A458" s="2" t="s">
        <v>46</v>
      </c>
      <c r="B458" s="2" t="s">
        <v>9</v>
      </c>
      <c r="C458" s="2">
        <v>0.15</v>
      </c>
      <c r="D458" s="2"/>
      <c r="E458" s="3"/>
      <c r="F458" s="2" t="s">
        <v>9</v>
      </c>
      <c r="G458" s="2" t="s">
        <v>34</v>
      </c>
      <c r="H458" s="2">
        <v>0.5</v>
      </c>
      <c r="K458" s="2" t="s">
        <v>49</v>
      </c>
      <c r="L458" s="2" t="s">
        <v>9</v>
      </c>
      <c r="M458" s="2">
        <v>7.5</v>
      </c>
    </row>
    <row r="459" spans="1:13" x14ac:dyDescent="0.25">
      <c r="A459" s="2" t="s">
        <v>46</v>
      </c>
      <c r="B459" s="2" t="s">
        <v>9</v>
      </c>
      <c r="C459" s="2">
        <v>0.15</v>
      </c>
      <c r="D459" s="2"/>
      <c r="E459" s="3"/>
      <c r="F459" s="2" t="s">
        <v>9</v>
      </c>
      <c r="G459" s="2" t="s">
        <v>34</v>
      </c>
      <c r="H459" s="2">
        <v>0.2</v>
      </c>
      <c r="K459" s="2" t="s">
        <v>49</v>
      </c>
      <c r="L459" s="2" t="s">
        <v>9</v>
      </c>
      <c r="M459" s="2">
        <v>15</v>
      </c>
    </row>
    <row r="460" spans="1:13" x14ac:dyDescent="0.25">
      <c r="A460" s="2" t="s">
        <v>46</v>
      </c>
      <c r="B460" s="2" t="s">
        <v>9</v>
      </c>
      <c r="C460" s="2">
        <v>0.15</v>
      </c>
      <c r="D460" s="2"/>
      <c r="E460" s="3"/>
      <c r="F460" s="2" t="s">
        <v>9</v>
      </c>
      <c r="G460" s="2" t="s">
        <v>34</v>
      </c>
      <c r="H460" s="2">
        <v>1.5</v>
      </c>
      <c r="K460" s="2" t="s">
        <v>49</v>
      </c>
      <c r="L460" s="2" t="s">
        <v>9</v>
      </c>
      <c r="M460" s="2">
        <v>3</v>
      </c>
    </row>
    <row r="461" spans="1:13" x14ac:dyDescent="0.25">
      <c r="A461" s="2" t="s">
        <v>46</v>
      </c>
      <c r="B461" s="2" t="s">
        <v>9</v>
      </c>
      <c r="C461" s="2">
        <v>0.1</v>
      </c>
      <c r="D461" s="2"/>
      <c r="E461" s="3"/>
      <c r="F461" s="2" t="s">
        <v>9</v>
      </c>
      <c r="G461" s="2" t="s">
        <v>34</v>
      </c>
      <c r="H461" s="2">
        <v>1</v>
      </c>
      <c r="K461" s="2" t="s">
        <v>49</v>
      </c>
      <c r="L461" s="2" t="s">
        <v>9</v>
      </c>
      <c r="M461" s="2">
        <v>10</v>
      </c>
    </row>
    <row r="462" spans="1:13" x14ac:dyDescent="0.25">
      <c r="A462" s="2" t="s">
        <v>46</v>
      </c>
      <c r="B462" s="2" t="s">
        <v>9</v>
      </c>
      <c r="C462" s="2">
        <v>0.15</v>
      </c>
      <c r="D462" s="2"/>
      <c r="E462" s="3"/>
      <c r="F462" s="2" t="s">
        <v>9</v>
      </c>
      <c r="G462" s="2" t="s">
        <v>34</v>
      </c>
      <c r="H462" s="2">
        <v>0.4</v>
      </c>
      <c r="K462" s="2" t="s">
        <v>49</v>
      </c>
      <c r="L462" s="2" t="s">
        <v>9</v>
      </c>
      <c r="M462" s="2">
        <v>2.5</v>
      </c>
    </row>
    <row r="463" spans="1:13" x14ac:dyDescent="0.25">
      <c r="A463" s="2" t="s">
        <v>46</v>
      </c>
      <c r="B463" s="2" t="s">
        <v>9</v>
      </c>
      <c r="C463" s="2">
        <v>0.05</v>
      </c>
      <c r="D463" s="2"/>
      <c r="E463" s="3"/>
      <c r="F463" s="2" t="s">
        <v>9</v>
      </c>
      <c r="G463" s="2" t="s">
        <v>34</v>
      </c>
      <c r="H463" s="2">
        <v>0.4</v>
      </c>
      <c r="K463" s="2" t="s">
        <v>49</v>
      </c>
      <c r="L463" s="2" t="s">
        <v>9</v>
      </c>
      <c r="M463" s="2">
        <v>20</v>
      </c>
    </row>
    <row r="464" spans="1:13" x14ac:dyDescent="0.25">
      <c r="A464" s="2" t="s">
        <v>46</v>
      </c>
      <c r="B464" s="2" t="s">
        <v>9</v>
      </c>
      <c r="C464" s="2">
        <v>0.1</v>
      </c>
      <c r="D464" s="2"/>
      <c r="E464" s="3"/>
      <c r="F464" s="2" t="s">
        <v>9</v>
      </c>
      <c r="G464" s="2" t="s">
        <v>34</v>
      </c>
      <c r="H464" s="2">
        <v>0.4</v>
      </c>
      <c r="K464" s="2" t="s">
        <v>49</v>
      </c>
      <c r="L464" s="2" t="s">
        <v>9</v>
      </c>
      <c r="M464" s="2">
        <v>20</v>
      </c>
    </row>
    <row r="465" spans="1:13" x14ac:dyDescent="0.25">
      <c r="A465" s="2" t="s">
        <v>46</v>
      </c>
      <c r="B465" s="2" t="s">
        <v>9</v>
      </c>
      <c r="C465" s="2">
        <v>0.15</v>
      </c>
      <c r="D465" s="2"/>
      <c r="E465" s="3"/>
      <c r="F465" s="2" t="s">
        <v>9</v>
      </c>
      <c r="G465" s="2" t="s">
        <v>39</v>
      </c>
      <c r="H465" s="2">
        <v>0.25</v>
      </c>
      <c r="K465" s="2" t="s">
        <v>49</v>
      </c>
      <c r="L465" s="2" t="s">
        <v>9</v>
      </c>
      <c r="M465" s="2">
        <v>20</v>
      </c>
    </row>
    <row r="466" spans="1:13" x14ac:dyDescent="0.25">
      <c r="A466" s="2" t="s">
        <v>46</v>
      </c>
      <c r="B466" s="2" t="s">
        <v>9</v>
      </c>
      <c r="C466" s="2">
        <v>7.4999999999999997E-2</v>
      </c>
      <c r="D466" s="2"/>
      <c r="E466" s="3"/>
      <c r="F466" s="2" t="s">
        <v>9</v>
      </c>
      <c r="G466" s="2" t="s">
        <v>39</v>
      </c>
      <c r="H466" s="2">
        <v>0.25</v>
      </c>
      <c r="K466" s="2" t="s">
        <v>49</v>
      </c>
      <c r="L466" s="2" t="s">
        <v>9</v>
      </c>
      <c r="M466" s="2">
        <v>20</v>
      </c>
    </row>
    <row r="467" spans="1:13" x14ac:dyDescent="0.25">
      <c r="A467" s="2" t="s">
        <v>46</v>
      </c>
      <c r="B467" s="2" t="s">
        <v>9</v>
      </c>
      <c r="C467" s="2">
        <v>7.4999999999999997E-2</v>
      </c>
      <c r="D467" s="2"/>
      <c r="E467" s="3"/>
      <c r="F467" s="2" t="s">
        <v>9</v>
      </c>
      <c r="G467" s="2" t="s">
        <v>39</v>
      </c>
      <c r="H467" s="2">
        <v>0.25</v>
      </c>
      <c r="K467" s="2" t="s">
        <v>49</v>
      </c>
      <c r="L467" s="2" t="s">
        <v>9</v>
      </c>
      <c r="M467" s="2">
        <v>15</v>
      </c>
    </row>
    <row r="468" spans="1:13" x14ac:dyDescent="0.25">
      <c r="A468" s="2" t="s">
        <v>46</v>
      </c>
      <c r="B468" s="2" t="s">
        <v>9</v>
      </c>
      <c r="C468" s="2">
        <v>0.05</v>
      </c>
      <c r="D468" s="2"/>
      <c r="E468" s="3"/>
      <c r="F468" s="2" t="s">
        <v>9</v>
      </c>
      <c r="G468" s="2" t="s">
        <v>39</v>
      </c>
      <c r="H468" s="2">
        <v>0.25</v>
      </c>
      <c r="K468" s="2" t="s">
        <v>49</v>
      </c>
      <c r="L468" s="2" t="s">
        <v>9</v>
      </c>
      <c r="M468" s="2">
        <v>12.5</v>
      </c>
    </row>
    <row r="469" spans="1:13" x14ac:dyDescent="0.25">
      <c r="A469" s="2" t="s">
        <v>46</v>
      </c>
      <c r="B469" s="2" t="s">
        <v>9</v>
      </c>
      <c r="C469" s="2">
        <v>0.05</v>
      </c>
      <c r="D469" s="2"/>
      <c r="E469" s="3"/>
      <c r="F469" s="2" t="s">
        <v>9</v>
      </c>
      <c r="G469" s="2" t="s">
        <v>39</v>
      </c>
      <c r="H469" s="2">
        <v>0.25</v>
      </c>
      <c r="K469" s="2" t="s">
        <v>49</v>
      </c>
      <c r="L469" s="2" t="s">
        <v>9</v>
      </c>
      <c r="M469" s="2">
        <v>8</v>
      </c>
    </row>
    <row r="470" spans="1:13" x14ac:dyDescent="0.25">
      <c r="A470" s="2" t="s">
        <v>46</v>
      </c>
      <c r="B470" s="2" t="s">
        <v>9</v>
      </c>
      <c r="C470" s="2">
        <v>0.05</v>
      </c>
      <c r="D470" s="2"/>
      <c r="E470" s="3"/>
      <c r="F470" s="2" t="s">
        <v>9</v>
      </c>
      <c r="G470" s="2" t="s">
        <v>39</v>
      </c>
      <c r="H470" s="2">
        <v>0.75</v>
      </c>
      <c r="K470" s="2" t="s">
        <v>49</v>
      </c>
      <c r="L470" s="2" t="s">
        <v>9</v>
      </c>
      <c r="M470" s="2">
        <v>2</v>
      </c>
    </row>
    <row r="471" spans="1:13" x14ac:dyDescent="0.25">
      <c r="A471" s="2" t="s">
        <v>46</v>
      </c>
      <c r="B471" s="2" t="s">
        <v>9</v>
      </c>
      <c r="C471" s="2">
        <v>0.05</v>
      </c>
      <c r="D471" s="2"/>
      <c r="E471" s="3"/>
      <c r="F471" s="2" t="s">
        <v>9</v>
      </c>
      <c r="G471" s="2" t="s">
        <v>39</v>
      </c>
      <c r="H471" s="2">
        <v>0.75</v>
      </c>
      <c r="K471" s="2" t="s">
        <v>49</v>
      </c>
      <c r="L471" s="2" t="s">
        <v>9</v>
      </c>
      <c r="M471" s="2">
        <v>2.5</v>
      </c>
    </row>
    <row r="472" spans="1:13" x14ac:dyDescent="0.25">
      <c r="A472" s="2" t="s">
        <v>46</v>
      </c>
      <c r="B472" s="2" t="s">
        <v>9</v>
      </c>
      <c r="C472" s="2">
        <v>0.05</v>
      </c>
      <c r="D472" s="2"/>
      <c r="E472" s="3"/>
      <c r="F472" s="2" t="s">
        <v>9</v>
      </c>
      <c r="G472" s="2" t="s">
        <v>39</v>
      </c>
      <c r="H472" s="2">
        <v>0.75</v>
      </c>
      <c r="K472" s="2" t="s">
        <v>49</v>
      </c>
      <c r="L472" s="2" t="s">
        <v>9</v>
      </c>
      <c r="M472" s="2">
        <v>8</v>
      </c>
    </row>
    <row r="473" spans="1:13" x14ac:dyDescent="0.25">
      <c r="A473" s="2" t="s">
        <v>46</v>
      </c>
      <c r="B473" s="2" t="s">
        <v>9</v>
      </c>
      <c r="C473" s="2">
        <v>0.05</v>
      </c>
      <c r="D473" s="2"/>
      <c r="E473" s="3"/>
      <c r="F473" s="2" t="s">
        <v>9</v>
      </c>
      <c r="G473" s="2" t="s">
        <v>39</v>
      </c>
      <c r="H473" s="2">
        <v>0.5</v>
      </c>
      <c r="K473" s="2" t="s">
        <v>49</v>
      </c>
      <c r="L473" s="2" t="s">
        <v>9</v>
      </c>
      <c r="M473" s="2">
        <v>7.5</v>
      </c>
    </row>
    <row r="474" spans="1:13" x14ac:dyDescent="0.25">
      <c r="A474" s="2" t="s">
        <v>46</v>
      </c>
      <c r="B474" s="2" t="s">
        <v>9</v>
      </c>
      <c r="C474" s="2">
        <v>0.25</v>
      </c>
      <c r="D474" s="2"/>
      <c r="E474" s="3"/>
      <c r="F474" s="2" t="s">
        <v>9</v>
      </c>
      <c r="G474" s="2" t="s">
        <v>39</v>
      </c>
      <c r="H474" s="2">
        <v>0.5</v>
      </c>
      <c r="K474" s="2" t="s">
        <v>49</v>
      </c>
      <c r="L474" s="2" t="s">
        <v>9</v>
      </c>
      <c r="M474" s="2">
        <v>7.5</v>
      </c>
    </row>
    <row r="475" spans="1:13" x14ac:dyDescent="0.25">
      <c r="A475" s="2" t="s">
        <v>46</v>
      </c>
      <c r="B475" s="2" t="s">
        <v>9</v>
      </c>
      <c r="C475" s="2">
        <v>1</v>
      </c>
      <c r="D475" s="2"/>
      <c r="E475" s="3"/>
      <c r="F475" s="2" t="s">
        <v>9</v>
      </c>
      <c r="G475" s="2" t="s">
        <v>39</v>
      </c>
      <c r="H475" s="2">
        <v>0.25</v>
      </c>
      <c r="K475" s="2" t="s">
        <v>49</v>
      </c>
      <c r="L475" s="2" t="s">
        <v>9</v>
      </c>
      <c r="M475" s="2">
        <v>5</v>
      </c>
    </row>
    <row r="476" spans="1:13" x14ac:dyDescent="0.25">
      <c r="A476" s="2" t="s">
        <v>46</v>
      </c>
      <c r="B476" s="2" t="s">
        <v>9</v>
      </c>
      <c r="C476" s="2">
        <v>2.2000000000000002</v>
      </c>
      <c r="D476" s="2"/>
      <c r="E476" s="3"/>
      <c r="F476" s="2" t="s">
        <v>9</v>
      </c>
      <c r="G476" s="2" t="s">
        <v>39</v>
      </c>
      <c r="H476" s="2">
        <v>0.25</v>
      </c>
      <c r="K476" s="2" t="s">
        <v>49</v>
      </c>
      <c r="L476" s="2" t="s">
        <v>9</v>
      </c>
      <c r="M476" s="2">
        <v>12.5</v>
      </c>
    </row>
    <row r="477" spans="1:13" x14ac:dyDescent="0.25">
      <c r="A477" s="2" t="s">
        <v>46</v>
      </c>
      <c r="B477" s="2" t="s">
        <v>9</v>
      </c>
      <c r="C477" s="2">
        <v>1</v>
      </c>
      <c r="D477" s="2"/>
      <c r="E477" s="3"/>
      <c r="F477" s="2" t="s">
        <v>9</v>
      </c>
      <c r="G477" s="2" t="s">
        <v>39</v>
      </c>
      <c r="H477" s="2">
        <v>0.25</v>
      </c>
      <c r="K477" s="2" t="s">
        <v>49</v>
      </c>
      <c r="L477" s="2" t="s">
        <v>9</v>
      </c>
      <c r="M477" s="2">
        <v>5</v>
      </c>
    </row>
    <row r="478" spans="1:13" x14ac:dyDescent="0.25">
      <c r="A478" s="2" t="s">
        <v>46</v>
      </c>
      <c r="B478" s="2" t="s">
        <v>9</v>
      </c>
      <c r="C478" s="2">
        <v>3.5</v>
      </c>
      <c r="D478" s="2"/>
      <c r="E478" s="3"/>
      <c r="F478" s="2" t="s">
        <v>9</v>
      </c>
      <c r="G478" s="2" t="s">
        <v>39</v>
      </c>
      <c r="H478" s="2">
        <v>0.5</v>
      </c>
      <c r="K478" s="2" t="s">
        <v>49</v>
      </c>
      <c r="L478" s="2" t="s">
        <v>9</v>
      </c>
      <c r="M478" s="2">
        <v>10</v>
      </c>
    </row>
    <row r="479" spans="1:13" x14ac:dyDescent="0.25">
      <c r="A479" s="2" t="s">
        <v>46</v>
      </c>
      <c r="B479" s="2" t="s">
        <v>9</v>
      </c>
      <c r="C479" s="2">
        <v>0.25</v>
      </c>
      <c r="D479" s="2"/>
      <c r="E479" s="3"/>
      <c r="F479" s="2" t="s">
        <v>9</v>
      </c>
      <c r="G479" s="2" t="s">
        <v>39</v>
      </c>
      <c r="H479" s="2">
        <v>0.5</v>
      </c>
      <c r="K479" s="2" t="s">
        <v>49</v>
      </c>
      <c r="L479" s="2" t="s">
        <v>9</v>
      </c>
      <c r="M479" s="2">
        <v>12.5</v>
      </c>
    </row>
    <row r="480" spans="1:13" x14ac:dyDescent="0.25">
      <c r="A480" s="2" t="s">
        <v>46</v>
      </c>
      <c r="B480" s="2" t="s">
        <v>9</v>
      </c>
      <c r="C480" s="2">
        <v>0.15</v>
      </c>
      <c r="D480" s="2"/>
      <c r="E480" s="3"/>
      <c r="F480" s="2" t="s">
        <v>9</v>
      </c>
      <c r="G480" s="2" t="s">
        <v>39</v>
      </c>
      <c r="H480" s="2">
        <v>0.5</v>
      </c>
      <c r="K480" s="2" t="s">
        <v>49</v>
      </c>
      <c r="L480" s="2" t="s">
        <v>9</v>
      </c>
      <c r="M480" s="2">
        <v>15</v>
      </c>
    </row>
    <row r="481" spans="1:13" x14ac:dyDescent="0.25">
      <c r="A481" s="2" t="s">
        <v>46</v>
      </c>
      <c r="B481" s="2" t="s">
        <v>9</v>
      </c>
      <c r="C481" s="2">
        <v>0.8</v>
      </c>
      <c r="D481" s="2"/>
      <c r="E481" s="3"/>
      <c r="F481" s="2" t="s">
        <v>9</v>
      </c>
      <c r="G481" s="2" t="s">
        <v>39</v>
      </c>
      <c r="H481" s="2">
        <v>0.5</v>
      </c>
      <c r="K481" s="2" t="s">
        <v>49</v>
      </c>
      <c r="L481" s="2" t="s">
        <v>9</v>
      </c>
      <c r="M481" s="2">
        <v>5</v>
      </c>
    </row>
    <row r="482" spans="1:13" x14ac:dyDescent="0.25">
      <c r="A482" s="2" t="s">
        <v>46</v>
      </c>
      <c r="B482" s="2" t="s">
        <v>9</v>
      </c>
      <c r="C482" s="2">
        <v>0.25</v>
      </c>
      <c r="D482" s="2"/>
      <c r="E482" s="3"/>
      <c r="F482" s="2" t="s">
        <v>9</v>
      </c>
      <c r="G482" s="2" t="s">
        <v>39</v>
      </c>
      <c r="H482" s="2">
        <v>0.5</v>
      </c>
      <c r="K482" s="2" t="s">
        <v>49</v>
      </c>
      <c r="L482" s="2" t="s">
        <v>9</v>
      </c>
      <c r="M482" s="2">
        <v>2.5</v>
      </c>
    </row>
    <row r="483" spans="1:13" x14ac:dyDescent="0.25">
      <c r="A483" s="2" t="s">
        <v>46</v>
      </c>
      <c r="B483" s="2" t="s">
        <v>9</v>
      </c>
      <c r="C483" s="2">
        <v>0.1</v>
      </c>
      <c r="D483" s="2"/>
      <c r="E483" s="3"/>
      <c r="F483" s="2" t="s">
        <v>9</v>
      </c>
      <c r="G483" s="2" t="s">
        <v>39</v>
      </c>
      <c r="H483" s="2">
        <v>0.5</v>
      </c>
      <c r="K483" s="2" t="s">
        <v>49</v>
      </c>
      <c r="L483" s="2" t="s">
        <v>9</v>
      </c>
      <c r="M483" s="2">
        <v>17.5</v>
      </c>
    </row>
    <row r="484" spans="1:13" x14ac:dyDescent="0.25">
      <c r="A484" s="2" t="s">
        <v>46</v>
      </c>
      <c r="B484" s="2" t="s">
        <v>9</v>
      </c>
      <c r="C484" s="2">
        <v>0.2</v>
      </c>
      <c r="D484" s="2"/>
      <c r="E484" s="3"/>
      <c r="F484" s="2" t="s">
        <v>9</v>
      </c>
      <c r="G484" s="2" t="s">
        <v>39</v>
      </c>
      <c r="H484" s="2">
        <v>0.5</v>
      </c>
      <c r="K484" s="2" t="s">
        <v>49</v>
      </c>
      <c r="L484" s="2" t="s">
        <v>9</v>
      </c>
      <c r="M484" s="2">
        <v>17.5</v>
      </c>
    </row>
    <row r="485" spans="1:13" x14ac:dyDescent="0.25">
      <c r="A485" s="2" t="s">
        <v>46</v>
      </c>
      <c r="B485" s="2" t="s">
        <v>9</v>
      </c>
      <c r="C485" s="2">
        <v>0.1</v>
      </c>
      <c r="D485" s="2"/>
      <c r="E485" s="3"/>
      <c r="F485" s="2" t="s">
        <v>9</v>
      </c>
      <c r="G485" s="2" t="s">
        <v>39</v>
      </c>
      <c r="H485" s="2">
        <v>10</v>
      </c>
      <c r="K485" s="2" t="s">
        <v>49</v>
      </c>
      <c r="L485" s="2" t="s">
        <v>9</v>
      </c>
      <c r="M485" s="2">
        <v>15</v>
      </c>
    </row>
    <row r="486" spans="1:13" x14ac:dyDescent="0.25">
      <c r="A486" s="2" t="s">
        <v>46</v>
      </c>
      <c r="B486" s="2" t="s">
        <v>9</v>
      </c>
      <c r="C486" s="2">
        <v>1.1000000000000001</v>
      </c>
      <c r="D486" s="2"/>
      <c r="E486" s="3"/>
      <c r="F486" s="2" t="s">
        <v>9</v>
      </c>
      <c r="G486" s="2" t="s">
        <v>39</v>
      </c>
      <c r="H486" s="2">
        <v>25</v>
      </c>
      <c r="K486" s="2" t="s">
        <v>49</v>
      </c>
      <c r="L486" s="2" t="s">
        <v>9</v>
      </c>
      <c r="M486" s="2">
        <v>10</v>
      </c>
    </row>
    <row r="487" spans="1:13" x14ac:dyDescent="0.25">
      <c r="A487" s="2" t="s">
        <v>46</v>
      </c>
      <c r="B487" s="2" t="s">
        <v>9</v>
      </c>
      <c r="C487" s="2">
        <v>0.75</v>
      </c>
      <c r="D487" s="2"/>
      <c r="E487" s="3"/>
      <c r="F487" s="2" t="s">
        <v>9</v>
      </c>
      <c r="G487" s="2" t="s">
        <v>39</v>
      </c>
      <c r="H487" s="2">
        <v>7</v>
      </c>
      <c r="K487" s="2" t="s">
        <v>49</v>
      </c>
      <c r="L487" s="2" t="s">
        <v>9</v>
      </c>
      <c r="M487" s="2">
        <v>10</v>
      </c>
    </row>
    <row r="488" spans="1:13" x14ac:dyDescent="0.25">
      <c r="A488" s="2" t="s">
        <v>46</v>
      </c>
      <c r="B488" s="2" t="s">
        <v>9</v>
      </c>
      <c r="C488" s="2">
        <v>0.75</v>
      </c>
      <c r="D488" s="2"/>
      <c r="E488" s="3"/>
      <c r="F488" s="2" t="s">
        <v>9</v>
      </c>
      <c r="G488" s="2" t="s">
        <v>39</v>
      </c>
      <c r="H488" s="2">
        <v>16</v>
      </c>
      <c r="K488" s="2" t="s">
        <v>49</v>
      </c>
      <c r="L488" s="2" t="s">
        <v>9</v>
      </c>
      <c r="M488" s="2">
        <v>10</v>
      </c>
    </row>
    <row r="489" spans="1:13" x14ac:dyDescent="0.25">
      <c r="A489" s="2" t="s">
        <v>46</v>
      </c>
      <c r="B489" s="2" t="s">
        <v>9</v>
      </c>
      <c r="C489" s="2">
        <v>0.5</v>
      </c>
      <c r="D489" s="2"/>
      <c r="E489" s="3"/>
      <c r="F489" s="2" t="s">
        <v>9</v>
      </c>
      <c r="G489" s="2" t="s">
        <v>39</v>
      </c>
      <c r="H489" s="2">
        <v>10</v>
      </c>
      <c r="K489" s="2" t="s">
        <v>49</v>
      </c>
      <c r="L489" s="2" t="s">
        <v>9</v>
      </c>
      <c r="M489" s="2">
        <v>10</v>
      </c>
    </row>
    <row r="490" spans="1:13" x14ac:dyDescent="0.25">
      <c r="A490" s="2" t="s">
        <v>46</v>
      </c>
      <c r="B490" s="2" t="s">
        <v>9</v>
      </c>
      <c r="C490" s="2">
        <v>0.6</v>
      </c>
      <c r="D490" s="2"/>
      <c r="E490" s="3"/>
      <c r="F490" s="2" t="s">
        <v>9</v>
      </c>
      <c r="G490" s="2" t="s">
        <v>39</v>
      </c>
      <c r="H490" s="2">
        <v>10</v>
      </c>
      <c r="K490" s="2" t="s">
        <v>49</v>
      </c>
      <c r="L490" s="2" t="s">
        <v>9</v>
      </c>
      <c r="M490" s="2">
        <v>10</v>
      </c>
    </row>
    <row r="491" spans="1:13" x14ac:dyDescent="0.25">
      <c r="A491" s="2" t="s">
        <v>46</v>
      </c>
      <c r="B491" s="2" t="s">
        <v>9</v>
      </c>
      <c r="C491" s="2">
        <v>0.3</v>
      </c>
      <c r="D491" s="2"/>
      <c r="E491" s="3"/>
      <c r="F491" s="2" t="s">
        <v>9</v>
      </c>
      <c r="G491" s="2" t="s">
        <v>39</v>
      </c>
      <c r="H491" s="2">
        <v>8</v>
      </c>
      <c r="K491" s="2" t="s">
        <v>49</v>
      </c>
      <c r="L491" s="2" t="s">
        <v>9</v>
      </c>
      <c r="M491" s="2">
        <v>10</v>
      </c>
    </row>
    <row r="492" spans="1:13" x14ac:dyDescent="0.25">
      <c r="A492" s="2" t="s">
        <v>46</v>
      </c>
      <c r="B492" s="2" t="s">
        <v>9</v>
      </c>
      <c r="C492" s="2">
        <v>0.15</v>
      </c>
      <c r="D492" s="2"/>
      <c r="E492" s="3"/>
      <c r="F492" s="2" t="s">
        <v>9</v>
      </c>
      <c r="G492" s="2" t="s">
        <v>39</v>
      </c>
      <c r="H492" s="2">
        <v>8</v>
      </c>
      <c r="K492" s="2" t="s">
        <v>49</v>
      </c>
      <c r="L492" s="2" t="s">
        <v>9</v>
      </c>
      <c r="M492" s="2">
        <v>10</v>
      </c>
    </row>
    <row r="493" spans="1:13" x14ac:dyDescent="0.25">
      <c r="A493" s="2" t="s">
        <v>46</v>
      </c>
      <c r="B493" s="2" t="s">
        <v>9</v>
      </c>
      <c r="C493" s="2">
        <v>0.15</v>
      </c>
      <c r="D493" s="2"/>
      <c r="E493" s="3"/>
      <c r="F493" s="2" t="s">
        <v>9</v>
      </c>
      <c r="G493" s="2" t="s">
        <v>39</v>
      </c>
      <c r="H493" s="2">
        <v>12</v>
      </c>
      <c r="K493" s="2" t="s">
        <v>49</v>
      </c>
      <c r="L493" s="2" t="s">
        <v>9</v>
      </c>
      <c r="M493" s="2">
        <v>8</v>
      </c>
    </row>
    <row r="494" spans="1:13" x14ac:dyDescent="0.25">
      <c r="A494" s="2" t="s">
        <v>46</v>
      </c>
      <c r="B494" s="2" t="s">
        <v>9</v>
      </c>
      <c r="C494" s="2">
        <v>0.15</v>
      </c>
      <c r="D494" s="2"/>
      <c r="E494" s="3"/>
      <c r="F494" s="2" t="s">
        <v>9</v>
      </c>
      <c r="G494" s="2" t="s">
        <v>39</v>
      </c>
      <c r="H494" s="2">
        <v>12</v>
      </c>
      <c r="K494" s="2" t="s">
        <v>49</v>
      </c>
      <c r="L494" s="2" t="s">
        <v>9</v>
      </c>
      <c r="M494" s="2">
        <v>2</v>
      </c>
    </row>
    <row r="495" spans="1:13" x14ac:dyDescent="0.25">
      <c r="A495" s="2" t="s">
        <v>46</v>
      </c>
      <c r="B495" s="2" t="s">
        <v>9</v>
      </c>
      <c r="C495" s="2">
        <v>0.25</v>
      </c>
      <c r="D495" s="2"/>
      <c r="E495" s="3"/>
      <c r="F495" s="2" t="s">
        <v>9</v>
      </c>
      <c r="G495" s="2" t="s">
        <v>39</v>
      </c>
      <c r="H495" s="2">
        <v>2</v>
      </c>
      <c r="K495" s="2" t="s">
        <v>49</v>
      </c>
      <c r="L495" s="2" t="s">
        <v>9</v>
      </c>
      <c r="M495" s="2">
        <v>5</v>
      </c>
    </row>
    <row r="496" spans="1:13" x14ac:dyDescent="0.25">
      <c r="A496" s="2" t="s">
        <v>46</v>
      </c>
      <c r="B496" s="2" t="s">
        <v>9</v>
      </c>
      <c r="C496" s="2">
        <v>0.75</v>
      </c>
      <c r="D496" s="2"/>
      <c r="E496" s="3"/>
      <c r="F496" s="2" t="s">
        <v>9</v>
      </c>
      <c r="G496" s="2" t="s">
        <v>39</v>
      </c>
      <c r="H496" s="2">
        <v>5</v>
      </c>
      <c r="K496" s="2" t="s">
        <v>49</v>
      </c>
      <c r="L496" s="2" t="s">
        <v>9</v>
      </c>
      <c r="M496" s="2">
        <v>12.5</v>
      </c>
    </row>
    <row r="497" spans="1:13" x14ac:dyDescent="0.25">
      <c r="A497" s="2" t="s">
        <v>46</v>
      </c>
      <c r="B497" s="2" t="s">
        <v>9</v>
      </c>
      <c r="C497" s="2">
        <v>0.3</v>
      </c>
      <c r="D497" s="2"/>
      <c r="E497" s="3"/>
      <c r="F497" s="2" t="s">
        <v>9</v>
      </c>
      <c r="G497" s="2" t="s">
        <v>39</v>
      </c>
      <c r="H497" s="2">
        <v>4</v>
      </c>
      <c r="K497" s="2" t="s">
        <v>49</v>
      </c>
      <c r="L497" s="2" t="s">
        <v>9</v>
      </c>
      <c r="M497" s="2">
        <v>7.5</v>
      </c>
    </row>
    <row r="498" spans="1:13" x14ac:dyDescent="0.25">
      <c r="A498" s="2" t="s">
        <v>46</v>
      </c>
      <c r="B498" s="2" t="s">
        <v>9</v>
      </c>
      <c r="C498" s="2">
        <v>0.15</v>
      </c>
      <c r="D498" s="2"/>
      <c r="E498" s="3"/>
      <c r="F498" s="2" t="s">
        <v>9</v>
      </c>
      <c r="G498" s="2" t="s">
        <v>39</v>
      </c>
      <c r="H498" s="2">
        <v>4</v>
      </c>
      <c r="K498" s="2" t="s">
        <v>49</v>
      </c>
      <c r="L498" s="2" t="s">
        <v>9</v>
      </c>
      <c r="M498" s="2">
        <v>4</v>
      </c>
    </row>
    <row r="499" spans="1:13" x14ac:dyDescent="0.25">
      <c r="A499" s="2" t="s">
        <v>46</v>
      </c>
      <c r="B499" s="2" t="s">
        <v>9</v>
      </c>
      <c r="C499" s="2">
        <v>0.5</v>
      </c>
      <c r="D499" s="2"/>
      <c r="E499" s="3"/>
      <c r="F499" s="2" t="s">
        <v>9</v>
      </c>
      <c r="G499" s="2" t="s">
        <v>39</v>
      </c>
      <c r="H499" s="2">
        <v>4</v>
      </c>
      <c r="K499" s="2" t="s">
        <v>49</v>
      </c>
      <c r="L499" s="2" t="s">
        <v>9</v>
      </c>
      <c r="M499" s="2">
        <v>12</v>
      </c>
    </row>
    <row r="500" spans="1:13" x14ac:dyDescent="0.25">
      <c r="A500" s="2" t="s">
        <v>46</v>
      </c>
      <c r="B500" s="2" t="s">
        <v>9</v>
      </c>
      <c r="C500" s="2">
        <v>0.5</v>
      </c>
      <c r="D500" s="2"/>
      <c r="E500" s="3"/>
      <c r="F500" s="2" t="s">
        <v>9</v>
      </c>
      <c r="G500" s="2" t="s">
        <v>39</v>
      </c>
      <c r="H500" s="2">
        <v>8</v>
      </c>
      <c r="K500" s="2" t="s">
        <v>49</v>
      </c>
      <c r="L500" s="2" t="s">
        <v>9</v>
      </c>
      <c r="M500" s="2">
        <v>20</v>
      </c>
    </row>
    <row r="501" spans="1:13" x14ac:dyDescent="0.25">
      <c r="A501" s="2" t="s">
        <v>46</v>
      </c>
      <c r="B501" s="2" t="s">
        <v>9</v>
      </c>
      <c r="C501" s="2">
        <v>0.6</v>
      </c>
      <c r="D501" s="2"/>
      <c r="E501" s="3"/>
      <c r="F501" s="2" t="s">
        <v>9</v>
      </c>
      <c r="G501" s="2" t="s">
        <v>39</v>
      </c>
      <c r="H501" s="2">
        <v>8</v>
      </c>
      <c r="K501" s="2" t="s">
        <v>49</v>
      </c>
      <c r="L501" s="2" t="s">
        <v>9</v>
      </c>
      <c r="M501" s="2">
        <v>10</v>
      </c>
    </row>
    <row r="502" spans="1:13" x14ac:dyDescent="0.25">
      <c r="A502" s="2" t="s">
        <v>46</v>
      </c>
      <c r="B502" s="2" t="s">
        <v>9</v>
      </c>
      <c r="C502" s="2">
        <v>0.6</v>
      </c>
      <c r="D502" s="2"/>
      <c r="E502" s="3"/>
      <c r="F502" s="2" t="s">
        <v>9</v>
      </c>
      <c r="G502" s="2" t="s">
        <v>39</v>
      </c>
      <c r="H502" s="2">
        <v>9</v>
      </c>
      <c r="K502" s="2" t="s">
        <v>49</v>
      </c>
      <c r="L502" s="2" t="s">
        <v>9</v>
      </c>
      <c r="M502" s="2">
        <v>10</v>
      </c>
    </row>
    <row r="503" spans="1:13" x14ac:dyDescent="0.25">
      <c r="A503" s="2" t="s">
        <v>46</v>
      </c>
      <c r="B503" s="2" t="s">
        <v>9</v>
      </c>
      <c r="C503" s="2">
        <v>0.4</v>
      </c>
      <c r="D503" s="2"/>
      <c r="E503" s="3"/>
      <c r="F503" s="2" t="s">
        <v>9</v>
      </c>
      <c r="G503" s="2" t="s">
        <v>39</v>
      </c>
      <c r="H503" s="2">
        <v>10</v>
      </c>
      <c r="K503" s="2" t="s">
        <v>49</v>
      </c>
      <c r="L503" s="2" t="s">
        <v>9</v>
      </c>
      <c r="M503" s="2">
        <v>2</v>
      </c>
    </row>
    <row r="504" spans="1:13" x14ac:dyDescent="0.25">
      <c r="A504" s="2" t="s">
        <v>46</v>
      </c>
      <c r="B504" s="2" t="s">
        <v>9</v>
      </c>
      <c r="C504" s="2">
        <v>0.2</v>
      </c>
      <c r="D504" s="2"/>
      <c r="E504" s="3"/>
      <c r="F504" s="2" t="s">
        <v>9</v>
      </c>
      <c r="G504" s="2" t="s">
        <v>39</v>
      </c>
      <c r="H504" s="2">
        <v>9</v>
      </c>
      <c r="K504" s="2" t="s">
        <v>49</v>
      </c>
      <c r="L504" s="2" t="s">
        <v>9</v>
      </c>
      <c r="M504" s="2">
        <v>2</v>
      </c>
    </row>
    <row r="505" spans="1:13" x14ac:dyDescent="0.25">
      <c r="A505" s="2" t="s">
        <v>46</v>
      </c>
      <c r="B505" s="2" t="s">
        <v>9</v>
      </c>
      <c r="C505" s="2">
        <v>0.6</v>
      </c>
      <c r="D505" s="2"/>
      <c r="E505" s="3"/>
      <c r="F505" s="2" t="s">
        <v>9</v>
      </c>
      <c r="G505" s="2" t="s">
        <v>39</v>
      </c>
      <c r="H505" s="2">
        <v>5</v>
      </c>
      <c r="K505" s="2" t="s">
        <v>49</v>
      </c>
      <c r="L505" s="2" t="s">
        <v>9</v>
      </c>
      <c r="M505" s="2">
        <v>6</v>
      </c>
    </row>
    <row r="506" spans="1:13" x14ac:dyDescent="0.25">
      <c r="A506" s="2" t="s">
        <v>46</v>
      </c>
      <c r="B506" s="2" t="s">
        <v>9</v>
      </c>
      <c r="C506" s="2">
        <v>2</v>
      </c>
      <c r="D506" s="2"/>
      <c r="E506" s="3"/>
      <c r="F506" s="2" t="s">
        <v>9</v>
      </c>
      <c r="G506" s="2" t="s">
        <v>39</v>
      </c>
      <c r="H506" s="2">
        <v>2</v>
      </c>
      <c r="K506" s="2" t="s">
        <v>49</v>
      </c>
      <c r="L506" s="2" t="s">
        <v>9</v>
      </c>
      <c r="M506" s="2">
        <v>6</v>
      </c>
    </row>
    <row r="507" spans="1:13" x14ac:dyDescent="0.25">
      <c r="A507" s="2" t="s">
        <v>46</v>
      </c>
      <c r="B507" s="2" t="s">
        <v>9</v>
      </c>
      <c r="C507" s="2">
        <v>0.75</v>
      </c>
      <c r="D507" s="2"/>
      <c r="E507" s="3"/>
      <c r="F507" s="2" t="s">
        <v>9</v>
      </c>
      <c r="G507" s="2" t="s">
        <v>39</v>
      </c>
      <c r="H507" s="2">
        <v>1</v>
      </c>
      <c r="K507" s="2" t="s">
        <v>49</v>
      </c>
      <c r="L507" s="2" t="s">
        <v>9</v>
      </c>
      <c r="M507" s="2">
        <v>8</v>
      </c>
    </row>
    <row r="508" spans="1:13" x14ac:dyDescent="0.25">
      <c r="A508" s="2" t="s">
        <v>46</v>
      </c>
      <c r="B508" s="2" t="s">
        <v>9</v>
      </c>
      <c r="C508" s="2">
        <v>0.3</v>
      </c>
      <c r="D508" s="2"/>
      <c r="E508" s="3"/>
      <c r="F508" s="2" t="s">
        <v>9</v>
      </c>
      <c r="G508" s="2" t="s">
        <v>39</v>
      </c>
      <c r="H508" s="2">
        <v>2</v>
      </c>
      <c r="K508" s="2" t="s">
        <v>49</v>
      </c>
      <c r="L508" s="2" t="s">
        <v>9</v>
      </c>
      <c r="M508" s="2">
        <v>2.5</v>
      </c>
    </row>
    <row r="509" spans="1:13" x14ac:dyDescent="0.25">
      <c r="A509" s="2" t="s">
        <v>46</v>
      </c>
      <c r="B509" s="2" t="s">
        <v>9</v>
      </c>
      <c r="C509" s="2">
        <v>0.3</v>
      </c>
      <c r="D509" s="2"/>
      <c r="E509" s="3"/>
      <c r="F509" s="2" t="s">
        <v>9</v>
      </c>
      <c r="G509" s="2" t="s">
        <v>39</v>
      </c>
      <c r="H509" s="2">
        <v>2</v>
      </c>
      <c r="K509" s="2" t="s">
        <v>49</v>
      </c>
      <c r="L509" s="2" t="s">
        <v>9</v>
      </c>
      <c r="M509" s="2">
        <v>15</v>
      </c>
    </row>
    <row r="510" spans="1:13" x14ac:dyDescent="0.25">
      <c r="A510" s="2" t="s">
        <v>46</v>
      </c>
      <c r="B510" s="2" t="s">
        <v>9</v>
      </c>
      <c r="C510" s="2">
        <v>1.2</v>
      </c>
      <c r="D510" s="2"/>
      <c r="E510" s="3"/>
      <c r="F510" s="2" t="s">
        <v>9</v>
      </c>
      <c r="G510" s="2" t="s">
        <v>39</v>
      </c>
      <c r="H510" s="2">
        <v>0.5</v>
      </c>
      <c r="K510" s="2" t="s">
        <v>49</v>
      </c>
      <c r="L510" s="2" t="s">
        <v>9</v>
      </c>
      <c r="M510" s="2">
        <v>10</v>
      </c>
    </row>
    <row r="511" spans="1:13" x14ac:dyDescent="0.25">
      <c r="A511" s="2" t="s">
        <v>46</v>
      </c>
      <c r="B511" s="2" t="s">
        <v>9</v>
      </c>
      <c r="C511" s="2">
        <v>1</v>
      </c>
      <c r="D511" s="2"/>
      <c r="E511" s="3"/>
      <c r="F511" s="2" t="s">
        <v>9</v>
      </c>
      <c r="G511" s="2" t="s">
        <v>39</v>
      </c>
      <c r="H511" s="2">
        <v>1</v>
      </c>
      <c r="K511" s="2" t="s">
        <v>49</v>
      </c>
      <c r="L511" s="2" t="s">
        <v>9</v>
      </c>
      <c r="M511" s="2">
        <v>8</v>
      </c>
    </row>
    <row r="512" spans="1:13" x14ac:dyDescent="0.25">
      <c r="A512" s="2" t="s">
        <v>46</v>
      </c>
      <c r="B512" s="2" t="s">
        <v>9</v>
      </c>
      <c r="C512" s="2">
        <v>1</v>
      </c>
      <c r="D512" s="2"/>
      <c r="E512" s="3"/>
      <c r="F512" s="2" t="s">
        <v>9</v>
      </c>
      <c r="G512" s="2" t="s">
        <v>39</v>
      </c>
      <c r="H512" s="2">
        <v>8</v>
      </c>
      <c r="K512" s="2" t="s">
        <v>49</v>
      </c>
      <c r="L512" s="2" t="s">
        <v>9</v>
      </c>
      <c r="M512" s="2">
        <v>7</v>
      </c>
    </row>
    <row r="513" spans="1:13" x14ac:dyDescent="0.25">
      <c r="A513" s="2" t="s">
        <v>46</v>
      </c>
      <c r="B513" s="2" t="s">
        <v>9</v>
      </c>
      <c r="C513" s="2">
        <v>10</v>
      </c>
      <c r="D513" s="2"/>
      <c r="E513" s="3"/>
      <c r="F513" s="2" t="s">
        <v>9</v>
      </c>
      <c r="G513" s="2" t="s">
        <v>39</v>
      </c>
      <c r="H513" s="2">
        <v>3</v>
      </c>
      <c r="K513" s="2" t="s">
        <v>49</v>
      </c>
      <c r="L513" s="2" t="s">
        <v>9</v>
      </c>
      <c r="M513" s="2">
        <v>5</v>
      </c>
    </row>
    <row r="514" spans="1:13" x14ac:dyDescent="0.25">
      <c r="A514" s="2" t="s">
        <v>46</v>
      </c>
      <c r="B514" s="2" t="s">
        <v>9</v>
      </c>
      <c r="C514" s="2">
        <v>0.5</v>
      </c>
      <c r="D514" s="2"/>
      <c r="E514" s="3"/>
      <c r="F514" s="2" t="s">
        <v>9</v>
      </c>
      <c r="G514" s="2" t="s">
        <v>39</v>
      </c>
      <c r="H514" s="2">
        <v>1.5</v>
      </c>
      <c r="K514" s="2" t="s">
        <v>49</v>
      </c>
      <c r="L514" s="2" t="s">
        <v>9</v>
      </c>
      <c r="M514" s="2">
        <v>12.5</v>
      </c>
    </row>
    <row r="515" spans="1:13" x14ac:dyDescent="0.25">
      <c r="A515" s="2" t="s">
        <v>46</v>
      </c>
      <c r="B515" s="2" t="s">
        <v>9</v>
      </c>
      <c r="C515" s="2">
        <v>0.75</v>
      </c>
      <c r="D515" s="2"/>
      <c r="E515" s="3"/>
      <c r="F515" s="2" t="s">
        <v>9</v>
      </c>
      <c r="G515" s="2" t="s">
        <v>39</v>
      </c>
      <c r="H515" s="2">
        <v>0.5</v>
      </c>
      <c r="K515" s="2" t="s">
        <v>49</v>
      </c>
      <c r="L515" s="2" t="s">
        <v>9</v>
      </c>
      <c r="M515" s="2">
        <v>11</v>
      </c>
    </row>
    <row r="516" spans="1:13" x14ac:dyDescent="0.25">
      <c r="A516" s="2" t="s">
        <v>46</v>
      </c>
      <c r="B516" s="2" t="s">
        <v>9</v>
      </c>
      <c r="C516" s="2">
        <v>0.25</v>
      </c>
      <c r="D516" s="2"/>
      <c r="E516" s="3"/>
      <c r="F516" s="2" t="s">
        <v>9</v>
      </c>
      <c r="G516" s="2" t="s">
        <v>39</v>
      </c>
      <c r="H516" s="2">
        <v>1</v>
      </c>
      <c r="K516" s="2" t="s">
        <v>49</v>
      </c>
      <c r="L516" s="2" t="s">
        <v>9</v>
      </c>
      <c r="M516" s="2">
        <v>8</v>
      </c>
    </row>
    <row r="517" spans="1:13" x14ac:dyDescent="0.25">
      <c r="A517" s="2" t="s">
        <v>46</v>
      </c>
      <c r="B517" s="2" t="s">
        <v>9</v>
      </c>
      <c r="C517" s="2">
        <v>0.5</v>
      </c>
      <c r="D517" s="2"/>
      <c r="E517" s="3"/>
      <c r="F517" s="2" t="s">
        <v>9</v>
      </c>
      <c r="G517" s="2" t="s">
        <v>39</v>
      </c>
      <c r="H517" s="2">
        <v>1</v>
      </c>
      <c r="K517" s="2" t="s">
        <v>49</v>
      </c>
      <c r="L517" s="2" t="s">
        <v>9</v>
      </c>
      <c r="M517" s="2">
        <v>10</v>
      </c>
    </row>
    <row r="518" spans="1:13" x14ac:dyDescent="0.25">
      <c r="A518" s="2" t="s">
        <v>53</v>
      </c>
      <c r="B518" s="2" t="s">
        <v>9</v>
      </c>
      <c r="C518" s="2">
        <v>0.1</v>
      </c>
      <c r="D518" s="2"/>
      <c r="E518" s="3"/>
      <c r="F518" s="2" t="s">
        <v>9</v>
      </c>
      <c r="G518" s="2" t="s">
        <v>39</v>
      </c>
      <c r="H518" s="2">
        <v>0.5</v>
      </c>
      <c r="K518" s="2" t="s">
        <v>49</v>
      </c>
      <c r="L518" s="2" t="s">
        <v>9</v>
      </c>
      <c r="M518" s="2">
        <v>12.5</v>
      </c>
    </row>
    <row r="519" spans="1:13" x14ac:dyDescent="0.25">
      <c r="A519" s="2" t="s">
        <v>53</v>
      </c>
      <c r="B519" s="2" t="s">
        <v>9</v>
      </c>
      <c r="C519" s="2">
        <v>0.1</v>
      </c>
      <c r="D519" s="2"/>
      <c r="E519" s="3"/>
      <c r="F519" s="2" t="s">
        <v>9</v>
      </c>
      <c r="G519" s="2" t="s">
        <v>39</v>
      </c>
      <c r="H519" s="2">
        <v>1</v>
      </c>
      <c r="K519" s="2" t="s">
        <v>49</v>
      </c>
      <c r="L519" s="2" t="s">
        <v>9</v>
      </c>
      <c r="M519" s="2">
        <v>0.5</v>
      </c>
    </row>
    <row r="520" spans="1:13" x14ac:dyDescent="0.25">
      <c r="A520" s="2" t="s">
        <v>53</v>
      </c>
      <c r="B520" s="2" t="s">
        <v>9</v>
      </c>
      <c r="C520" s="2">
        <v>0.1</v>
      </c>
      <c r="D520" s="2"/>
      <c r="E520" s="3"/>
      <c r="F520" s="2" t="s">
        <v>9</v>
      </c>
      <c r="G520" s="2" t="s">
        <v>39</v>
      </c>
      <c r="H520" s="2">
        <v>0.5</v>
      </c>
      <c r="K520" s="2" t="s">
        <v>49</v>
      </c>
      <c r="L520" s="2" t="s">
        <v>9</v>
      </c>
      <c r="M520" s="2">
        <v>3.1</v>
      </c>
    </row>
    <row r="521" spans="1:13" x14ac:dyDescent="0.25">
      <c r="A521" s="2" t="s">
        <v>54</v>
      </c>
      <c r="B521" s="2" t="s">
        <v>9</v>
      </c>
      <c r="C521" s="2">
        <v>0.5</v>
      </c>
      <c r="D521" s="2"/>
      <c r="E521" s="3"/>
      <c r="F521" s="2" t="s">
        <v>9</v>
      </c>
      <c r="G521" s="2" t="s">
        <v>39</v>
      </c>
      <c r="H521" s="2">
        <v>1</v>
      </c>
      <c r="K521" s="2" t="s">
        <v>49</v>
      </c>
      <c r="L521" s="2" t="s">
        <v>9</v>
      </c>
      <c r="M521" s="2">
        <v>7</v>
      </c>
    </row>
    <row r="522" spans="1:13" x14ac:dyDescent="0.25">
      <c r="A522" s="2" t="s">
        <v>54</v>
      </c>
      <c r="B522" s="2" t="s">
        <v>9</v>
      </c>
      <c r="C522" s="2">
        <v>1.4</v>
      </c>
      <c r="D522" s="2"/>
      <c r="E522" s="3"/>
      <c r="F522" s="2" t="s">
        <v>9</v>
      </c>
      <c r="G522" s="2" t="s">
        <v>39</v>
      </c>
      <c r="H522" s="2">
        <v>0.5</v>
      </c>
      <c r="K522" s="2" t="s">
        <v>49</v>
      </c>
      <c r="L522" s="2" t="s">
        <v>9</v>
      </c>
      <c r="M522" s="2">
        <v>1</v>
      </c>
    </row>
    <row r="523" spans="1:13" x14ac:dyDescent="0.25">
      <c r="A523" s="2" t="s">
        <v>54</v>
      </c>
      <c r="B523" s="2" t="s">
        <v>9</v>
      </c>
      <c r="C523" s="2">
        <v>1</v>
      </c>
      <c r="D523" s="2"/>
      <c r="E523" s="3"/>
      <c r="F523" s="2" t="s">
        <v>9</v>
      </c>
      <c r="G523" s="2" t="s">
        <v>39</v>
      </c>
      <c r="H523" s="2">
        <v>0.5</v>
      </c>
      <c r="K523" s="2" t="s">
        <v>49</v>
      </c>
      <c r="L523" s="2" t="s">
        <v>9</v>
      </c>
      <c r="M523" s="2">
        <v>4.5</v>
      </c>
    </row>
    <row r="524" spans="1:13" x14ac:dyDescent="0.25">
      <c r="A524" s="2" t="s">
        <v>54</v>
      </c>
      <c r="B524" s="2" t="s">
        <v>9</v>
      </c>
      <c r="C524" s="2">
        <v>0.5</v>
      </c>
      <c r="D524" s="2"/>
      <c r="E524" s="3"/>
      <c r="F524" s="2" t="s">
        <v>9</v>
      </c>
      <c r="G524" s="2" t="s">
        <v>39</v>
      </c>
      <c r="H524" s="2">
        <v>1.5</v>
      </c>
      <c r="K524" s="2" t="s">
        <v>49</v>
      </c>
      <c r="L524" s="2" t="s">
        <v>9</v>
      </c>
      <c r="M524" s="2">
        <v>4.4000000000000004</v>
      </c>
    </row>
    <row r="525" spans="1:13" x14ac:dyDescent="0.25">
      <c r="A525" s="2" t="s">
        <v>54</v>
      </c>
      <c r="B525" s="2" t="s">
        <v>9</v>
      </c>
      <c r="C525" s="2">
        <v>0.2</v>
      </c>
      <c r="D525" s="2"/>
      <c r="E525" s="3"/>
      <c r="F525" s="2" t="s">
        <v>9</v>
      </c>
      <c r="G525" s="2" t="s">
        <v>39</v>
      </c>
      <c r="H525" s="2">
        <v>1.5</v>
      </c>
      <c r="K525" s="2" t="s">
        <v>49</v>
      </c>
      <c r="L525" s="2" t="s">
        <v>9</v>
      </c>
      <c r="M525" s="2">
        <v>1.2</v>
      </c>
    </row>
    <row r="526" spans="1:13" x14ac:dyDescent="0.25">
      <c r="A526" s="2" t="s">
        <v>47</v>
      </c>
      <c r="B526" s="2" t="s">
        <v>9</v>
      </c>
      <c r="C526" s="2">
        <v>0.5</v>
      </c>
      <c r="D526" s="2"/>
      <c r="E526" s="3"/>
      <c r="F526" s="2" t="s">
        <v>9</v>
      </c>
      <c r="G526" s="2" t="s">
        <v>39</v>
      </c>
      <c r="H526" s="2">
        <v>1</v>
      </c>
      <c r="K526" s="2" t="s">
        <v>49</v>
      </c>
      <c r="L526" s="2" t="s">
        <v>9</v>
      </c>
      <c r="M526" s="2">
        <v>4.0999999999999996</v>
      </c>
    </row>
    <row r="527" spans="1:13" x14ac:dyDescent="0.25">
      <c r="A527" s="2" t="s">
        <v>47</v>
      </c>
      <c r="B527" s="2" t="s">
        <v>9</v>
      </c>
      <c r="C527" s="2">
        <v>0.4</v>
      </c>
      <c r="D527" s="2"/>
      <c r="E527" s="3"/>
      <c r="F527" s="2" t="s">
        <v>9</v>
      </c>
      <c r="G527" s="2" t="s">
        <v>39</v>
      </c>
      <c r="H527" s="2">
        <v>1</v>
      </c>
      <c r="K527" s="2" t="s">
        <v>49</v>
      </c>
      <c r="L527" s="2" t="s">
        <v>9</v>
      </c>
      <c r="M527" s="2">
        <v>1.1000000000000001</v>
      </c>
    </row>
    <row r="528" spans="1:13" x14ac:dyDescent="0.25">
      <c r="A528" s="2" t="s">
        <v>47</v>
      </c>
      <c r="B528" s="2" t="s">
        <v>9</v>
      </c>
      <c r="C528" s="2">
        <v>0.2</v>
      </c>
      <c r="D528" s="2"/>
      <c r="E528" s="3"/>
      <c r="F528" s="2" t="s">
        <v>9</v>
      </c>
      <c r="G528" s="2" t="s">
        <v>39</v>
      </c>
      <c r="H528" s="2">
        <v>2</v>
      </c>
      <c r="K528" s="2" t="s">
        <v>49</v>
      </c>
      <c r="L528" s="2" t="s">
        <v>9</v>
      </c>
      <c r="M528" s="2">
        <v>0.9</v>
      </c>
    </row>
    <row r="529" spans="1:13" x14ac:dyDescent="0.25">
      <c r="A529" s="2" t="s">
        <v>47</v>
      </c>
      <c r="B529" s="2" t="s">
        <v>9</v>
      </c>
      <c r="C529" s="2">
        <v>0.1</v>
      </c>
      <c r="D529" s="2"/>
      <c r="E529" s="3"/>
      <c r="F529" s="2" t="s">
        <v>9</v>
      </c>
      <c r="G529" s="2" t="s">
        <v>39</v>
      </c>
      <c r="H529" s="2">
        <v>3</v>
      </c>
      <c r="K529" s="2" t="s">
        <v>49</v>
      </c>
      <c r="L529" s="2" t="s">
        <v>9</v>
      </c>
      <c r="M529" s="2">
        <v>2.9</v>
      </c>
    </row>
    <row r="530" spans="1:13" x14ac:dyDescent="0.25">
      <c r="A530" s="2" t="s">
        <v>47</v>
      </c>
      <c r="B530" s="2" t="s">
        <v>9</v>
      </c>
      <c r="C530" s="2">
        <v>0.1</v>
      </c>
      <c r="D530" s="2"/>
      <c r="E530" s="3"/>
      <c r="F530" s="2" t="s">
        <v>9</v>
      </c>
      <c r="G530" s="2" t="s">
        <v>39</v>
      </c>
      <c r="H530" s="2">
        <v>5</v>
      </c>
      <c r="K530" s="2" t="s">
        <v>49</v>
      </c>
      <c r="L530" s="2" t="s">
        <v>9</v>
      </c>
      <c r="M530" s="2">
        <v>7.4</v>
      </c>
    </row>
    <row r="531" spans="1:13" x14ac:dyDescent="0.25">
      <c r="A531" s="2" t="s">
        <v>47</v>
      </c>
      <c r="B531" s="2" t="s">
        <v>9</v>
      </c>
      <c r="C531" s="2">
        <v>0.1</v>
      </c>
      <c r="D531" s="2"/>
      <c r="E531" s="3"/>
      <c r="F531" s="2" t="s">
        <v>9</v>
      </c>
      <c r="G531" s="2" t="s">
        <v>39</v>
      </c>
      <c r="H531" s="2">
        <v>1.5</v>
      </c>
      <c r="K531" s="2" t="s">
        <v>49</v>
      </c>
      <c r="L531" s="2" t="s">
        <v>9</v>
      </c>
      <c r="M531" s="2">
        <v>0.7</v>
      </c>
    </row>
    <row r="532" spans="1:13" x14ac:dyDescent="0.25">
      <c r="A532" s="2" t="s">
        <v>47</v>
      </c>
      <c r="B532" s="2" t="s">
        <v>9</v>
      </c>
      <c r="C532" s="2">
        <v>0.5</v>
      </c>
      <c r="D532" s="2"/>
      <c r="E532" s="3"/>
      <c r="F532" s="2" t="s">
        <v>9</v>
      </c>
      <c r="G532" s="2" t="s">
        <v>39</v>
      </c>
      <c r="H532" s="2">
        <v>1.5</v>
      </c>
      <c r="K532" s="2" t="s">
        <v>49</v>
      </c>
      <c r="L532" s="2" t="s">
        <v>9</v>
      </c>
      <c r="M532" s="2">
        <v>5.5</v>
      </c>
    </row>
    <row r="533" spans="1:13" x14ac:dyDescent="0.25">
      <c r="A533" s="2" t="s">
        <v>47</v>
      </c>
      <c r="B533" s="2" t="s">
        <v>9</v>
      </c>
      <c r="C533" s="2">
        <v>0.2</v>
      </c>
      <c r="D533" s="2"/>
      <c r="E533" s="3"/>
      <c r="F533" s="2" t="s">
        <v>9</v>
      </c>
      <c r="G533" s="2" t="s">
        <v>39</v>
      </c>
      <c r="H533" s="2">
        <v>0.5</v>
      </c>
    </row>
    <row r="534" spans="1:13" x14ac:dyDescent="0.25">
      <c r="A534" s="2" t="s">
        <v>47</v>
      </c>
      <c r="B534" s="2" t="s">
        <v>9</v>
      </c>
      <c r="C534" s="2">
        <v>0.1</v>
      </c>
      <c r="D534" s="2"/>
      <c r="E534" s="3"/>
      <c r="F534" s="2" t="s">
        <v>9</v>
      </c>
      <c r="G534" s="2" t="s">
        <v>39</v>
      </c>
      <c r="H534" s="2">
        <v>1</v>
      </c>
    </row>
    <row r="535" spans="1:13" x14ac:dyDescent="0.25">
      <c r="A535" s="2" t="s">
        <v>47</v>
      </c>
      <c r="B535" s="2" t="s">
        <v>9</v>
      </c>
      <c r="C535" s="2">
        <v>1.2</v>
      </c>
      <c r="D535" s="2"/>
      <c r="E535" s="3"/>
      <c r="F535" s="2" t="s">
        <v>9</v>
      </c>
      <c r="G535" s="2" t="s">
        <v>39</v>
      </c>
      <c r="H535" s="2">
        <v>4</v>
      </c>
    </row>
    <row r="536" spans="1:13" x14ac:dyDescent="0.25">
      <c r="A536" s="2" t="s">
        <v>47</v>
      </c>
      <c r="B536" s="2" t="s">
        <v>9</v>
      </c>
      <c r="C536" s="2">
        <v>0.25</v>
      </c>
      <c r="D536" s="2"/>
      <c r="E536" s="3"/>
      <c r="F536" s="2" t="s">
        <v>9</v>
      </c>
      <c r="G536" s="2" t="s">
        <v>39</v>
      </c>
      <c r="H536" s="2">
        <v>1.5</v>
      </c>
    </row>
    <row r="537" spans="1:13" x14ac:dyDescent="0.25">
      <c r="A537" s="2" t="s">
        <v>47</v>
      </c>
      <c r="B537" s="2" t="s">
        <v>9</v>
      </c>
      <c r="C537" s="2">
        <v>0.2</v>
      </c>
      <c r="D537" s="2"/>
      <c r="E537" s="3"/>
      <c r="F537" s="2" t="s">
        <v>9</v>
      </c>
      <c r="G537" s="2" t="s">
        <v>39</v>
      </c>
      <c r="H537" s="2">
        <v>6</v>
      </c>
    </row>
    <row r="538" spans="1:13" x14ac:dyDescent="0.25">
      <c r="A538" s="2" t="s">
        <v>47</v>
      </c>
      <c r="B538" s="2" t="s">
        <v>9</v>
      </c>
      <c r="C538" s="2">
        <v>0.5</v>
      </c>
      <c r="D538" s="2"/>
      <c r="E538" s="3"/>
      <c r="F538" s="2" t="s">
        <v>9</v>
      </c>
      <c r="G538" s="2" t="s">
        <v>39</v>
      </c>
      <c r="H538" s="2">
        <v>5</v>
      </c>
    </row>
    <row r="539" spans="1:13" x14ac:dyDescent="0.25">
      <c r="A539" s="2" t="s">
        <v>47</v>
      </c>
      <c r="B539" s="2" t="s">
        <v>9</v>
      </c>
      <c r="C539" s="2">
        <v>0.15</v>
      </c>
      <c r="D539" s="2"/>
      <c r="E539" s="3"/>
      <c r="F539" s="2" t="s">
        <v>9</v>
      </c>
      <c r="G539" s="2" t="s">
        <v>39</v>
      </c>
      <c r="H539" s="2">
        <v>5</v>
      </c>
    </row>
    <row r="540" spans="1:13" x14ac:dyDescent="0.25">
      <c r="A540" s="2" t="s">
        <v>47</v>
      </c>
      <c r="B540" s="2" t="s">
        <v>9</v>
      </c>
      <c r="C540" s="2">
        <v>0.1</v>
      </c>
      <c r="D540" s="2"/>
      <c r="E540" s="3"/>
      <c r="F540" s="2" t="s">
        <v>9</v>
      </c>
      <c r="G540" s="2" t="s">
        <v>39</v>
      </c>
      <c r="H540" s="2">
        <v>2.5</v>
      </c>
    </row>
    <row r="541" spans="1:13" x14ac:dyDescent="0.25">
      <c r="A541" s="2" t="s">
        <v>47</v>
      </c>
      <c r="B541" s="2" t="s">
        <v>9</v>
      </c>
      <c r="C541" s="2">
        <v>0.1</v>
      </c>
      <c r="D541" s="2"/>
      <c r="E541" s="3"/>
      <c r="F541" s="2" t="s">
        <v>9</v>
      </c>
      <c r="G541" s="2" t="s">
        <v>39</v>
      </c>
      <c r="H541" s="2">
        <v>10</v>
      </c>
    </row>
    <row r="542" spans="1:13" x14ac:dyDescent="0.25">
      <c r="A542" s="2" t="s">
        <v>47</v>
      </c>
      <c r="B542" s="2" t="s">
        <v>9</v>
      </c>
      <c r="C542" s="2">
        <v>0.15</v>
      </c>
      <c r="D542" s="2"/>
      <c r="E542" s="3"/>
      <c r="F542" s="2" t="s">
        <v>9</v>
      </c>
      <c r="G542" s="2" t="s">
        <v>39</v>
      </c>
      <c r="H542" s="2">
        <v>5</v>
      </c>
    </row>
    <row r="543" spans="1:13" x14ac:dyDescent="0.25">
      <c r="A543" s="2" t="s">
        <v>47</v>
      </c>
      <c r="B543" s="2" t="s">
        <v>9</v>
      </c>
      <c r="C543" s="2">
        <v>0.05</v>
      </c>
      <c r="D543" s="2"/>
      <c r="E543" s="3"/>
      <c r="F543" s="2" t="s">
        <v>9</v>
      </c>
      <c r="G543" s="2" t="s">
        <v>39</v>
      </c>
      <c r="H543" s="2">
        <v>5</v>
      </c>
    </row>
    <row r="544" spans="1:13" x14ac:dyDescent="0.25">
      <c r="A544" s="2" t="s">
        <v>47</v>
      </c>
      <c r="B544" s="2" t="s">
        <v>9</v>
      </c>
      <c r="C544" s="2">
        <v>0.05</v>
      </c>
      <c r="D544" s="2"/>
      <c r="E544" s="3"/>
      <c r="F544" s="2" t="s">
        <v>9</v>
      </c>
      <c r="G544" s="2" t="s">
        <v>39</v>
      </c>
      <c r="H544" s="2">
        <v>2.5</v>
      </c>
    </row>
    <row r="545" spans="1:8" x14ac:dyDescent="0.25">
      <c r="A545" s="2" t="s">
        <v>47</v>
      </c>
      <c r="B545" s="2" t="s">
        <v>9</v>
      </c>
      <c r="C545" s="2">
        <v>0.5</v>
      </c>
      <c r="D545" s="2"/>
      <c r="E545" s="3"/>
      <c r="F545" s="2" t="s">
        <v>9</v>
      </c>
      <c r="G545" s="2" t="s">
        <v>39</v>
      </c>
      <c r="H545" s="2">
        <v>2.5</v>
      </c>
    </row>
    <row r="546" spans="1:8" x14ac:dyDescent="0.25">
      <c r="A546" s="2" t="s">
        <v>47</v>
      </c>
      <c r="B546" s="2" t="s">
        <v>9</v>
      </c>
      <c r="C546" s="2">
        <v>1</v>
      </c>
      <c r="D546" s="2"/>
      <c r="E546" s="3"/>
      <c r="F546" s="2" t="s">
        <v>9</v>
      </c>
      <c r="G546" s="2" t="s">
        <v>39</v>
      </c>
      <c r="H546" s="2">
        <v>2.5</v>
      </c>
    </row>
    <row r="547" spans="1:8" x14ac:dyDescent="0.25">
      <c r="A547" s="2" t="s">
        <v>47</v>
      </c>
      <c r="B547" s="2" t="s">
        <v>9</v>
      </c>
      <c r="C547" s="2">
        <v>0.8</v>
      </c>
      <c r="D547" s="2"/>
      <c r="E547" s="3"/>
      <c r="F547" s="2" t="s">
        <v>9</v>
      </c>
      <c r="G547" s="2" t="s">
        <v>39</v>
      </c>
      <c r="H547" s="2">
        <v>3</v>
      </c>
    </row>
    <row r="548" spans="1:8" x14ac:dyDescent="0.25">
      <c r="A548" s="2" t="s">
        <v>47</v>
      </c>
      <c r="B548" s="2" t="s">
        <v>9</v>
      </c>
      <c r="C548" s="2">
        <v>0.25</v>
      </c>
      <c r="D548" s="2"/>
      <c r="E548" s="3"/>
      <c r="F548" s="2" t="s">
        <v>9</v>
      </c>
      <c r="G548" s="2" t="s">
        <v>39</v>
      </c>
      <c r="H548" s="2">
        <v>3</v>
      </c>
    </row>
    <row r="549" spans="1:8" x14ac:dyDescent="0.25">
      <c r="A549" s="2" t="s">
        <v>47</v>
      </c>
      <c r="B549" s="2" t="s">
        <v>9</v>
      </c>
      <c r="C549" s="2">
        <v>0.6</v>
      </c>
      <c r="D549" s="2"/>
      <c r="E549" s="3"/>
      <c r="F549" s="2" t="s">
        <v>9</v>
      </c>
      <c r="G549" s="2" t="s">
        <v>39</v>
      </c>
      <c r="H549" s="2">
        <v>4.5</v>
      </c>
    </row>
    <row r="550" spans="1:8" x14ac:dyDescent="0.25">
      <c r="A550" s="2" t="s">
        <v>47</v>
      </c>
      <c r="B550" s="2" t="s">
        <v>9</v>
      </c>
      <c r="C550" s="2">
        <v>1.2</v>
      </c>
      <c r="D550" s="2"/>
      <c r="E550" s="3"/>
      <c r="F550" s="2" t="s">
        <v>9</v>
      </c>
      <c r="G550" s="2" t="s">
        <v>39</v>
      </c>
      <c r="H550" s="2">
        <v>4.5</v>
      </c>
    </row>
    <row r="551" spans="1:8" x14ac:dyDescent="0.25">
      <c r="A551" s="2" t="s">
        <v>47</v>
      </c>
      <c r="B551" s="2" t="s">
        <v>9</v>
      </c>
      <c r="C551" s="2">
        <v>1.3</v>
      </c>
      <c r="D551" s="2"/>
      <c r="E551" s="3"/>
      <c r="F551" s="2" t="s">
        <v>9</v>
      </c>
      <c r="G551" s="2" t="s">
        <v>39</v>
      </c>
      <c r="H551" s="2">
        <v>2.5</v>
      </c>
    </row>
    <row r="552" spans="1:8" x14ac:dyDescent="0.25">
      <c r="A552" s="2" t="s">
        <v>47</v>
      </c>
      <c r="B552" s="2" t="s">
        <v>9</v>
      </c>
      <c r="C552" s="2">
        <v>0.25</v>
      </c>
      <c r="D552" s="2"/>
      <c r="E552" s="3"/>
      <c r="F552" s="2" t="s">
        <v>9</v>
      </c>
      <c r="G552" s="2" t="s">
        <v>39</v>
      </c>
      <c r="H552" s="2">
        <v>1</v>
      </c>
    </row>
    <row r="553" spans="1:8" x14ac:dyDescent="0.25">
      <c r="A553" s="2" t="s">
        <v>47</v>
      </c>
      <c r="B553" s="2" t="s">
        <v>9</v>
      </c>
      <c r="C553" s="2">
        <v>0.25</v>
      </c>
      <c r="D553" s="2"/>
      <c r="E553" s="3"/>
      <c r="F553" s="2" t="s">
        <v>9</v>
      </c>
      <c r="G553" s="2" t="s">
        <v>39</v>
      </c>
      <c r="H553" s="2">
        <v>0.5</v>
      </c>
    </row>
    <row r="554" spans="1:8" x14ac:dyDescent="0.25">
      <c r="A554" s="2" t="s">
        <v>47</v>
      </c>
      <c r="B554" s="2" t="s">
        <v>9</v>
      </c>
      <c r="C554" s="2">
        <v>0.1</v>
      </c>
      <c r="D554" s="2"/>
      <c r="E554" s="3"/>
      <c r="F554" s="2" t="s">
        <v>9</v>
      </c>
      <c r="G554" s="2" t="s">
        <v>39</v>
      </c>
      <c r="H554" s="2">
        <v>0.5</v>
      </c>
    </row>
    <row r="555" spans="1:8" x14ac:dyDescent="0.25">
      <c r="A555" s="2" t="s">
        <v>47</v>
      </c>
      <c r="B555" s="2" t="s">
        <v>9</v>
      </c>
      <c r="C555" s="2">
        <v>0.1</v>
      </c>
      <c r="D555" s="2"/>
      <c r="E555" s="3"/>
      <c r="F555" s="2" t="s">
        <v>9</v>
      </c>
      <c r="G555" s="2" t="s">
        <v>39</v>
      </c>
      <c r="H555" s="2">
        <v>0.5</v>
      </c>
    </row>
    <row r="556" spans="1:8" x14ac:dyDescent="0.25">
      <c r="A556" s="2" t="s">
        <v>47</v>
      </c>
      <c r="B556" s="2" t="s">
        <v>9</v>
      </c>
      <c r="C556" s="2">
        <v>0.8</v>
      </c>
      <c r="D556" s="2"/>
      <c r="E556" s="3"/>
      <c r="F556" s="2" t="s">
        <v>9</v>
      </c>
      <c r="G556" s="2" t="s">
        <v>39</v>
      </c>
      <c r="H556" s="2">
        <v>0.5</v>
      </c>
    </row>
    <row r="557" spans="1:8" x14ac:dyDescent="0.25">
      <c r="A557" s="2" t="s">
        <v>47</v>
      </c>
      <c r="B557" s="2" t="s">
        <v>9</v>
      </c>
      <c r="C557" s="2">
        <v>0.8</v>
      </c>
      <c r="D557" s="2"/>
      <c r="E557" s="3"/>
      <c r="F557" s="2" t="s">
        <v>9</v>
      </c>
      <c r="G557" s="2" t="s">
        <v>39</v>
      </c>
      <c r="H557" s="2">
        <v>0.5</v>
      </c>
    </row>
    <row r="558" spans="1:8" x14ac:dyDescent="0.25">
      <c r="A558" s="2" t="s">
        <v>47</v>
      </c>
      <c r="B558" s="2" t="s">
        <v>9</v>
      </c>
      <c r="C558" s="2">
        <v>0.5</v>
      </c>
      <c r="D558" s="2"/>
      <c r="E558" s="3"/>
      <c r="F558" s="2" t="s">
        <v>9</v>
      </c>
      <c r="G558" s="2" t="s">
        <v>39</v>
      </c>
      <c r="H558" s="2">
        <v>0.5</v>
      </c>
    </row>
    <row r="559" spans="1:8" x14ac:dyDescent="0.25">
      <c r="A559" s="2" t="s">
        <v>47</v>
      </c>
      <c r="B559" s="2" t="s">
        <v>9</v>
      </c>
      <c r="C559" s="2">
        <v>1.2</v>
      </c>
      <c r="D559" s="2"/>
      <c r="E559" s="3"/>
      <c r="F559" s="2" t="s">
        <v>9</v>
      </c>
      <c r="G559" s="2" t="s">
        <v>39</v>
      </c>
      <c r="H559" s="2">
        <v>0.5</v>
      </c>
    </row>
    <row r="560" spans="1:8" x14ac:dyDescent="0.25">
      <c r="A560" s="2" t="s">
        <v>47</v>
      </c>
      <c r="B560" s="2" t="s">
        <v>9</v>
      </c>
      <c r="C560" s="2">
        <v>1.25</v>
      </c>
      <c r="D560" s="2"/>
      <c r="E560" s="3"/>
      <c r="F560" s="2" t="s">
        <v>9</v>
      </c>
      <c r="G560" s="2" t="s">
        <v>39</v>
      </c>
      <c r="H560" s="2">
        <v>0.5</v>
      </c>
    </row>
    <row r="561" spans="1:8" x14ac:dyDescent="0.25">
      <c r="A561" s="2" t="s">
        <v>47</v>
      </c>
      <c r="B561" s="2" t="s">
        <v>9</v>
      </c>
      <c r="C561" s="2">
        <v>0.15</v>
      </c>
      <c r="D561" s="2"/>
      <c r="E561" s="3"/>
      <c r="F561" s="2" t="s">
        <v>9</v>
      </c>
      <c r="G561" s="2" t="s">
        <v>39</v>
      </c>
      <c r="H561" s="2">
        <v>0.25</v>
      </c>
    </row>
    <row r="562" spans="1:8" x14ac:dyDescent="0.25">
      <c r="A562" s="2" t="s">
        <v>47</v>
      </c>
      <c r="B562" s="2" t="s">
        <v>9</v>
      </c>
      <c r="C562" s="2">
        <v>0.15</v>
      </c>
      <c r="D562" s="2"/>
      <c r="E562" s="3"/>
      <c r="F562" s="2" t="s">
        <v>9</v>
      </c>
      <c r="G562" s="2" t="s">
        <v>39</v>
      </c>
      <c r="H562" s="2">
        <v>1.75</v>
      </c>
    </row>
    <row r="563" spans="1:8" x14ac:dyDescent="0.25">
      <c r="A563" s="2" t="s">
        <v>48</v>
      </c>
      <c r="B563" s="2" t="s">
        <v>9</v>
      </c>
      <c r="C563" s="2">
        <v>0.2</v>
      </c>
      <c r="D563" s="2"/>
      <c r="E563" s="3"/>
      <c r="F563" s="2" t="s">
        <v>9</v>
      </c>
      <c r="G563" s="2" t="s">
        <v>39</v>
      </c>
      <c r="H563" s="2">
        <v>0.45</v>
      </c>
    </row>
    <row r="564" spans="1:8" x14ac:dyDescent="0.25">
      <c r="A564" s="2" t="s">
        <v>48</v>
      </c>
      <c r="B564" s="2" t="s">
        <v>9</v>
      </c>
      <c r="C564" s="2">
        <v>0.4</v>
      </c>
      <c r="D564" s="2"/>
      <c r="E564" s="3"/>
      <c r="F564" s="2" t="s">
        <v>9</v>
      </c>
      <c r="G564" s="2" t="s">
        <v>39</v>
      </c>
      <c r="H564" s="2">
        <v>0.5</v>
      </c>
    </row>
    <row r="565" spans="1:8" x14ac:dyDescent="0.25">
      <c r="A565" s="2" t="s">
        <v>48</v>
      </c>
      <c r="B565" s="2" t="s">
        <v>9</v>
      </c>
      <c r="C565" s="2">
        <v>0.1</v>
      </c>
      <c r="D565" s="2"/>
      <c r="E565" s="3"/>
      <c r="F565" s="2" t="s">
        <v>9</v>
      </c>
      <c r="G565" s="2" t="s">
        <v>39</v>
      </c>
      <c r="H565" s="2">
        <v>0.1</v>
      </c>
    </row>
    <row r="566" spans="1:8" x14ac:dyDescent="0.25">
      <c r="A566" s="2" t="s">
        <v>48</v>
      </c>
      <c r="B566" s="2" t="s">
        <v>9</v>
      </c>
      <c r="C566" s="2">
        <v>0.15</v>
      </c>
      <c r="D566" s="2"/>
      <c r="E566" s="3"/>
      <c r="F566" s="2" t="s">
        <v>9</v>
      </c>
      <c r="G566" s="2" t="s">
        <v>39</v>
      </c>
      <c r="H566" s="2">
        <v>0.3</v>
      </c>
    </row>
    <row r="567" spans="1:8" x14ac:dyDescent="0.25">
      <c r="A567" s="2" t="s">
        <v>48</v>
      </c>
      <c r="B567" s="2" t="s">
        <v>9</v>
      </c>
      <c r="C567" s="2">
        <v>0.1</v>
      </c>
      <c r="D567" s="2"/>
      <c r="E567" s="3"/>
      <c r="F567" s="2" t="s">
        <v>9</v>
      </c>
      <c r="G567" s="2" t="s">
        <v>39</v>
      </c>
      <c r="H567" s="2">
        <v>0.25</v>
      </c>
    </row>
    <row r="568" spans="1:8" x14ac:dyDescent="0.25">
      <c r="A568" s="2" t="s">
        <v>48</v>
      </c>
      <c r="B568" s="2" t="s">
        <v>9</v>
      </c>
      <c r="C568" s="2">
        <v>0.1</v>
      </c>
      <c r="D568" s="2"/>
      <c r="E568" s="3"/>
      <c r="F568" s="2" t="s">
        <v>9</v>
      </c>
      <c r="G568" s="2" t="s">
        <v>21</v>
      </c>
      <c r="H568" s="2">
        <v>38</v>
      </c>
    </row>
    <row r="569" spans="1:8" x14ac:dyDescent="0.25">
      <c r="A569" s="2" t="s">
        <v>48</v>
      </c>
      <c r="B569" s="2" t="s">
        <v>9</v>
      </c>
      <c r="C569" s="2">
        <v>0.2</v>
      </c>
      <c r="D569" s="2"/>
      <c r="E569" s="3"/>
      <c r="F569" s="2" t="s">
        <v>9</v>
      </c>
      <c r="G569" s="2" t="s">
        <v>21</v>
      </c>
      <c r="H569" s="2">
        <v>6</v>
      </c>
    </row>
    <row r="570" spans="1:8" x14ac:dyDescent="0.25">
      <c r="A570" s="2" t="s">
        <v>48</v>
      </c>
      <c r="B570" s="2" t="s">
        <v>9</v>
      </c>
      <c r="C570" s="2">
        <v>0.15</v>
      </c>
      <c r="D570" s="2"/>
      <c r="E570" s="3"/>
      <c r="F570" s="2" t="s">
        <v>9</v>
      </c>
      <c r="G570" s="2" t="s">
        <v>55</v>
      </c>
      <c r="H570" s="2">
        <v>5</v>
      </c>
    </row>
    <row r="571" spans="1:8" x14ac:dyDescent="0.25">
      <c r="A571" s="2" t="s">
        <v>48</v>
      </c>
      <c r="B571" s="2" t="s">
        <v>9</v>
      </c>
      <c r="C571" s="2">
        <v>0.1</v>
      </c>
      <c r="D571" s="2"/>
      <c r="E571" s="3"/>
      <c r="F571" s="2" t="s">
        <v>9</v>
      </c>
      <c r="G571" s="2" t="s">
        <v>55</v>
      </c>
      <c r="H571" s="2">
        <v>3</v>
      </c>
    </row>
    <row r="572" spans="1:8" x14ac:dyDescent="0.25">
      <c r="A572" s="2" t="s">
        <v>48</v>
      </c>
      <c r="B572" s="2" t="s">
        <v>9</v>
      </c>
      <c r="C572" s="2">
        <v>0.05</v>
      </c>
      <c r="D572" s="2"/>
      <c r="E572" s="3"/>
      <c r="F572" s="2" t="s">
        <v>9</v>
      </c>
      <c r="G572" s="2" t="s">
        <v>35</v>
      </c>
      <c r="H572" s="2">
        <v>4</v>
      </c>
    </row>
    <row r="573" spans="1:8" x14ac:dyDescent="0.25">
      <c r="A573" s="2" t="s">
        <v>48</v>
      </c>
      <c r="B573" s="2" t="s">
        <v>9</v>
      </c>
      <c r="C573" s="2">
        <v>0.15</v>
      </c>
      <c r="D573" s="2"/>
      <c r="E573" s="3"/>
      <c r="F573" s="2" t="s">
        <v>9</v>
      </c>
      <c r="G573" s="2" t="s">
        <v>35</v>
      </c>
      <c r="H573" s="2">
        <v>4</v>
      </c>
    </row>
    <row r="574" spans="1:8" x14ac:dyDescent="0.25">
      <c r="A574" s="2" t="s">
        <v>48</v>
      </c>
      <c r="B574" s="2" t="s">
        <v>9</v>
      </c>
      <c r="C574" s="2">
        <v>0.15</v>
      </c>
      <c r="D574" s="2"/>
      <c r="E574" s="3"/>
      <c r="F574" s="2" t="s">
        <v>9</v>
      </c>
      <c r="G574" s="2" t="s">
        <v>35</v>
      </c>
      <c r="H574" s="2">
        <v>2.5</v>
      </c>
    </row>
    <row r="575" spans="1:8" x14ac:dyDescent="0.25">
      <c r="A575" s="2" t="s">
        <v>48</v>
      </c>
      <c r="B575" s="2" t="s">
        <v>9</v>
      </c>
      <c r="C575" s="2">
        <v>0.1</v>
      </c>
      <c r="D575" s="2"/>
      <c r="E575" s="3"/>
      <c r="F575" s="2" t="s">
        <v>9</v>
      </c>
      <c r="G575" s="2" t="s">
        <v>35</v>
      </c>
      <c r="H575" s="2">
        <v>5</v>
      </c>
    </row>
    <row r="576" spans="1:8" x14ac:dyDescent="0.25">
      <c r="A576" s="2" t="s">
        <v>48</v>
      </c>
      <c r="B576" s="2" t="s">
        <v>9</v>
      </c>
      <c r="C576" s="2">
        <v>0.1</v>
      </c>
      <c r="D576" s="2"/>
      <c r="E576" s="3"/>
      <c r="F576" s="2" t="s">
        <v>9</v>
      </c>
      <c r="G576" s="2" t="s">
        <v>35</v>
      </c>
      <c r="H576" s="2">
        <v>5</v>
      </c>
    </row>
    <row r="577" spans="1:8" x14ac:dyDescent="0.25">
      <c r="A577" s="2" t="s">
        <v>48</v>
      </c>
      <c r="B577" s="2" t="s">
        <v>9</v>
      </c>
      <c r="C577" s="2">
        <v>0.15</v>
      </c>
      <c r="D577" s="2"/>
      <c r="E577" s="3"/>
      <c r="F577" s="2" t="s">
        <v>9</v>
      </c>
      <c r="G577" s="2" t="s">
        <v>35</v>
      </c>
      <c r="H577" s="2">
        <v>5</v>
      </c>
    </row>
    <row r="578" spans="1:8" x14ac:dyDescent="0.25">
      <c r="A578" s="2" t="s">
        <v>48</v>
      </c>
      <c r="B578" s="2" t="s">
        <v>9</v>
      </c>
      <c r="C578" s="2">
        <v>0.15</v>
      </c>
      <c r="D578" s="2"/>
      <c r="E578" s="3"/>
      <c r="F578" s="2" t="s">
        <v>9</v>
      </c>
      <c r="G578" s="2" t="s">
        <v>35</v>
      </c>
      <c r="H578" s="2">
        <v>6</v>
      </c>
    </row>
    <row r="579" spans="1:8" x14ac:dyDescent="0.25">
      <c r="A579" s="2" t="s">
        <v>48</v>
      </c>
      <c r="B579" s="2" t="s">
        <v>9</v>
      </c>
      <c r="C579" s="2">
        <v>0.15</v>
      </c>
      <c r="D579" s="2"/>
      <c r="E579" s="3"/>
      <c r="F579" s="2" t="s">
        <v>9</v>
      </c>
      <c r="G579" s="2" t="s">
        <v>35</v>
      </c>
      <c r="H579" s="2">
        <v>7</v>
      </c>
    </row>
    <row r="580" spans="1:8" x14ac:dyDescent="0.25">
      <c r="A580" s="2" t="s">
        <v>48</v>
      </c>
      <c r="B580" s="2" t="s">
        <v>9</v>
      </c>
      <c r="C580" s="2">
        <v>0.1</v>
      </c>
      <c r="D580" s="2"/>
      <c r="E580" s="3"/>
      <c r="F580" s="2" t="s">
        <v>9</v>
      </c>
      <c r="G580" s="2" t="s">
        <v>35</v>
      </c>
      <c r="H580" s="2">
        <v>4</v>
      </c>
    </row>
    <row r="581" spans="1:8" x14ac:dyDescent="0.25">
      <c r="A581" s="2" t="s">
        <v>48</v>
      </c>
      <c r="B581" s="2" t="s">
        <v>9</v>
      </c>
      <c r="C581" s="2">
        <v>2.5000000000000001E-2</v>
      </c>
      <c r="D581" s="2"/>
      <c r="E581" s="3"/>
      <c r="F581" s="2" t="s">
        <v>9</v>
      </c>
      <c r="G581" s="2" t="s">
        <v>35</v>
      </c>
      <c r="H581" s="2">
        <v>1.8</v>
      </c>
    </row>
    <row r="582" spans="1:8" x14ac:dyDescent="0.25">
      <c r="A582" s="2" t="s">
        <v>48</v>
      </c>
      <c r="B582" s="2" t="s">
        <v>9</v>
      </c>
      <c r="C582" s="2">
        <v>2.5000000000000001E-2</v>
      </c>
      <c r="D582" s="2"/>
      <c r="E582" s="3"/>
      <c r="F582" s="2" t="s">
        <v>9</v>
      </c>
      <c r="G582" s="2" t="s">
        <v>35</v>
      </c>
      <c r="H582" s="2">
        <v>1.8</v>
      </c>
    </row>
    <row r="583" spans="1:8" x14ac:dyDescent="0.25">
      <c r="A583" s="2" t="s">
        <v>48</v>
      </c>
      <c r="B583" s="2" t="s">
        <v>9</v>
      </c>
      <c r="C583" s="2">
        <v>0.1</v>
      </c>
      <c r="D583" s="2"/>
      <c r="E583" s="3"/>
      <c r="F583" s="2" t="s">
        <v>9</v>
      </c>
      <c r="G583" s="2" t="s">
        <v>35</v>
      </c>
      <c r="H583" s="2">
        <v>17</v>
      </c>
    </row>
    <row r="584" spans="1:8" x14ac:dyDescent="0.25">
      <c r="A584" s="2" t="s">
        <v>48</v>
      </c>
      <c r="B584" s="2" t="s">
        <v>9</v>
      </c>
      <c r="C584" s="2">
        <v>0.1</v>
      </c>
      <c r="D584" s="2"/>
      <c r="E584" s="3"/>
      <c r="F584" s="2" t="s">
        <v>9</v>
      </c>
      <c r="G584" s="2" t="s">
        <v>35</v>
      </c>
      <c r="H584" s="2">
        <v>40</v>
      </c>
    </row>
    <row r="585" spans="1:8" x14ac:dyDescent="0.25">
      <c r="A585" s="2" t="s">
        <v>48</v>
      </c>
      <c r="B585" s="2" t="s">
        <v>9</v>
      </c>
      <c r="C585" s="2">
        <v>0.05</v>
      </c>
      <c r="D585" s="2"/>
      <c r="E585" s="3"/>
      <c r="F585" s="2" t="s">
        <v>9</v>
      </c>
      <c r="G585" s="2" t="s">
        <v>35</v>
      </c>
      <c r="H585" s="2">
        <v>2.5</v>
      </c>
    </row>
    <row r="586" spans="1:8" x14ac:dyDescent="0.25">
      <c r="A586" s="2" t="s">
        <v>48</v>
      </c>
      <c r="B586" s="2" t="s">
        <v>9</v>
      </c>
      <c r="C586" s="2">
        <v>0.05</v>
      </c>
      <c r="D586" s="2"/>
      <c r="E586" s="3"/>
      <c r="F586" s="2" t="s">
        <v>9</v>
      </c>
      <c r="G586" s="2" t="s">
        <v>35</v>
      </c>
      <c r="H586" s="2">
        <v>9</v>
      </c>
    </row>
    <row r="587" spans="1:8" x14ac:dyDescent="0.25">
      <c r="A587" s="2" t="s">
        <v>48</v>
      </c>
      <c r="B587" s="2" t="s">
        <v>9</v>
      </c>
      <c r="C587" s="2">
        <v>0.05</v>
      </c>
      <c r="D587" s="2"/>
      <c r="E587" s="3"/>
      <c r="F587" s="2" t="s">
        <v>9</v>
      </c>
      <c r="G587" s="2" t="s">
        <v>35</v>
      </c>
      <c r="H587" s="2">
        <v>1.5</v>
      </c>
    </row>
    <row r="588" spans="1:8" x14ac:dyDescent="0.25">
      <c r="A588" s="2" t="s">
        <v>48</v>
      </c>
      <c r="B588" s="2" t="s">
        <v>9</v>
      </c>
      <c r="C588" s="2">
        <v>0.05</v>
      </c>
      <c r="D588" s="2"/>
      <c r="E588" s="3"/>
      <c r="F588" s="2" t="s">
        <v>9</v>
      </c>
      <c r="G588" s="2" t="s">
        <v>35</v>
      </c>
      <c r="H588" s="2">
        <v>1</v>
      </c>
    </row>
    <row r="589" spans="1:8" x14ac:dyDescent="0.25">
      <c r="A589" s="2" t="s">
        <v>48</v>
      </c>
      <c r="B589" s="2" t="s">
        <v>9</v>
      </c>
      <c r="C589" s="2">
        <v>0.05</v>
      </c>
      <c r="D589" s="2"/>
      <c r="E589" s="3"/>
      <c r="F589" s="2" t="s">
        <v>9</v>
      </c>
      <c r="G589" s="2" t="s">
        <v>35</v>
      </c>
      <c r="H589" s="2">
        <v>1.5</v>
      </c>
    </row>
    <row r="590" spans="1:8" x14ac:dyDescent="0.25">
      <c r="A590" s="2" t="s">
        <v>48</v>
      </c>
      <c r="B590" s="2" t="s">
        <v>9</v>
      </c>
      <c r="C590" s="2">
        <v>0.05</v>
      </c>
      <c r="D590" s="2"/>
      <c r="E590" s="3"/>
      <c r="F590" s="2" t="s">
        <v>9</v>
      </c>
      <c r="G590" s="2" t="s">
        <v>35</v>
      </c>
      <c r="H590" s="2">
        <v>1</v>
      </c>
    </row>
    <row r="591" spans="1:8" x14ac:dyDescent="0.25">
      <c r="A591" s="2" t="s">
        <v>48</v>
      </c>
      <c r="B591" s="2" t="s">
        <v>9</v>
      </c>
      <c r="C591" s="2">
        <v>0.1</v>
      </c>
      <c r="D591" s="2"/>
      <c r="E591" s="3"/>
      <c r="F591" s="2" t="s">
        <v>9</v>
      </c>
      <c r="G591" s="2" t="s">
        <v>35</v>
      </c>
      <c r="H591" s="2">
        <v>6</v>
      </c>
    </row>
    <row r="592" spans="1:8" x14ac:dyDescent="0.25">
      <c r="A592" s="2" t="s">
        <v>48</v>
      </c>
      <c r="B592" s="2" t="s">
        <v>9</v>
      </c>
      <c r="C592" s="2">
        <v>0.1</v>
      </c>
      <c r="D592" s="2"/>
      <c r="E592" s="3"/>
      <c r="F592" s="2" t="s">
        <v>9</v>
      </c>
      <c r="G592" s="2" t="s">
        <v>35</v>
      </c>
      <c r="H592" s="2">
        <v>1</v>
      </c>
    </row>
    <row r="593" spans="1:8" x14ac:dyDescent="0.25">
      <c r="A593" s="2" t="s">
        <v>48</v>
      </c>
      <c r="B593" s="2" t="s">
        <v>9</v>
      </c>
      <c r="C593" s="2">
        <v>0.05</v>
      </c>
      <c r="D593" s="2"/>
      <c r="E593" s="3"/>
      <c r="F593" s="2" t="s">
        <v>9</v>
      </c>
      <c r="G593" s="2" t="s">
        <v>35</v>
      </c>
      <c r="H593" s="2">
        <v>4</v>
      </c>
    </row>
    <row r="594" spans="1:8" x14ac:dyDescent="0.25">
      <c r="A594" s="2" t="s">
        <v>48</v>
      </c>
      <c r="B594" s="2" t="s">
        <v>9</v>
      </c>
      <c r="C594" s="2">
        <v>0.1</v>
      </c>
      <c r="D594" s="2"/>
      <c r="E594" s="3"/>
      <c r="F594" s="2" t="s">
        <v>9</v>
      </c>
      <c r="G594" s="2" t="s">
        <v>35</v>
      </c>
      <c r="H594" s="2">
        <v>2</v>
      </c>
    </row>
    <row r="595" spans="1:8" x14ac:dyDescent="0.25">
      <c r="A595" s="2" t="s">
        <v>48</v>
      </c>
      <c r="B595" s="2" t="s">
        <v>9</v>
      </c>
      <c r="C595" s="2">
        <v>0.1</v>
      </c>
      <c r="D595" s="2"/>
      <c r="E595" s="3"/>
      <c r="F595" s="2" t="s">
        <v>9</v>
      </c>
      <c r="G595" s="2" t="s">
        <v>35</v>
      </c>
      <c r="H595" s="2">
        <v>3</v>
      </c>
    </row>
    <row r="596" spans="1:8" x14ac:dyDescent="0.25">
      <c r="A596" s="2" t="s">
        <v>48</v>
      </c>
      <c r="B596" s="2" t="s">
        <v>9</v>
      </c>
      <c r="C596" s="2">
        <v>0.4</v>
      </c>
      <c r="D596" s="2"/>
      <c r="E596" s="3"/>
      <c r="F596" s="2" t="s">
        <v>9</v>
      </c>
      <c r="G596" s="2" t="s">
        <v>35</v>
      </c>
      <c r="H596" s="2">
        <v>3</v>
      </c>
    </row>
    <row r="597" spans="1:8" x14ac:dyDescent="0.25">
      <c r="A597" s="2" t="s">
        <v>48</v>
      </c>
      <c r="B597" s="2" t="s">
        <v>9</v>
      </c>
      <c r="C597" s="2">
        <v>0.4</v>
      </c>
      <c r="D597" s="2"/>
      <c r="E597" s="3"/>
      <c r="F597" s="2" t="s">
        <v>9</v>
      </c>
      <c r="G597" s="2" t="s">
        <v>35</v>
      </c>
      <c r="H597" s="2">
        <v>1</v>
      </c>
    </row>
    <row r="598" spans="1:8" x14ac:dyDescent="0.25">
      <c r="A598" s="2" t="s">
        <v>48</v>
      </c>
      <c r="B598" s="2" t="s">
        <v>9</v>
      </c>
      <c r="C598" s="2">
        <v>0.5</v>
      </c>
      <c r="D598" s="2"/>
      <c r="E598" s="3"/>
      <c r="F598" s="2" t="s">
        <v>9</v>
      </c>
      <c r="G598" s="2" t="s">
        <v>35</v>
      </c>
      <c r="H598" s="2">
        <v>2</v>
      </c>
    </row>
    <row r="599" spans="1:8" x14ac:dyDescent="0.25">
      <c r="A599" s="2" t="s">
        <v>48</v>
      </c>
      <c r="B599" s="2" t="s">
        <v>9</v>
      </c>
      <c r="C599" s="2">
        <v>0.25</v>
      </c>
      <c r="D599" s="2"/>
      <c r="E599" s="3"/>
      <c r="F599" s="2" t="s">
        <v>9</v>
      </c>
      <c r="G599" s="2" t="s">
        <v>35</v>
      </c>
      <c r="H599" s="2">
        <v>1.5</v>
      </c>
    </row>
    <row r="600" spans="1:8" x14ac:dyDescent="0.25">
      <c r="A600" s="2" t="s">
        <v>48</v>
      </c>
      <c r="B600" s="2" t="s">
        <v>9</v>
      </c>
      <c r="C600" s="2">
        <v>0.4</v>
      </c>
      <c r="D600" s="2"/>
      <c r="E600" s="3"/>
      <c r="F600" s="2" t="s">
        <v>9</v>
      </c>
      <c r="G600" s="2" t="s">
        <v>35</v>
      </c>
      <c r="H600" s="2">
        <v>1</v>
      </c>
    </row>
    <row r="601" spans="1:8" x14ac:dyDescent="0.25">
      <c r="A601" s="2" t="s">
        <v>48</v>
      </c>
      <c r="B601" s="2" t="s">
        <v>9</v>
      </c>
      <c r="C601" s="2">
        <v>0.1</v>
      </c>
      <c r="D601" s="2"/>
      <c r="E601" s="3"/>
      <c r="F601" s="2" t="s">
        <v>9</v>
      </c>
      <c r="G601" s="2" t="s">
        <v>35</v>
      </c>
      <c r="H601" s="2">
        <v>2</v>
      </c>
    </row>
    <row r="602" spans="1:8" x14ac:dyDescent="0.25">
      <c r="A602" s="2" t="s">
        <v>48</v>
      </c>
      <c r="B602" s="2" t="s">
        <v>9</v>
      </c>
      <c r="C602" s="2">
        <v>0.3</v>
      </c>
      <c r="D602" s="2"/>
      <c r="E602" s="3"/>
      <c r="F602" s="2" t="s">
        <v>9</v>
      </c>
      <c r="G602" s="2" t="s">
        <v>35</v>
      </c>
      <c r="H602" s="2">
        <v>2</v>
      </c>
    </row>
    <row r="603" spans="1:8" x14ac:dyDescent="0.25">
      <c r="A603" s="2" t="s">
        <v>48</v>
      </c>
      <c r="B603" s="2" t="s">
        <v>9</v>
      </c>
      <c r="C603" s="2">
        <v>0.25</v>
      </c>
      <c r="D603" s="2"/>
      <c r="E603" s="3"/>
      <c r="F603" s="2" t="s">
        <v>9</v>
      </c>
      <c r="G603" s="2" t="s">
        <v>35</v>
      </c>
      <c r="H603" s="2">
        <v>0.5</v>
      </c>
    </row>
    <row r="604" spans="1:8" x14ac:dyDescent="0.25">
      <c r="A604" s="2" t="s">
        <v>48</v>
      </c>
      <c r="B604" s="2" t="s">
        <v>9</v>
      </c>
      <c r="C604" s="2">
        <v>0.25</v>
      </c>
      <c r="D604" s="2"/>
      <c r="E604" s="3"/>
      <c r="F604" s="2" t="s">
        <v>9</v>
      </c>
      <c r="G604" s="2" t="s">
        <v>35</v>
      </c>
      <c r="H604" s="2">
        <v>1</v>
      </c>
    </row>
    <row r="605" spans="1:8" x14ac:dyDescent="0.25">
      <c r="A605" s="2" t="s">
        <v>48</v>
      </c>
      <c r="B605" s="2" t="s">
        <v>9</v>
      </c>
      <c r="C605" s="2">
        <v>0.25</v>
      </c>
      <c r="D605" s="2"/>
      <c r="E605" s="3"/>
      <c r="F605" s="2" t="s">
        <v>9</v>
      </c>
      <c r="G605" s="2" t="s">
        <v>35</v>
      </c>
      <c r="H605" s="2">
        <v>1</v>
      </c>
    </row>
    <row r="606" spans="1:8" x14ac:dyDescent="0.25">
      <c r="A606" s="2" t="s">
        <v>48</v>
      </c>
      <c r="B606" s="2" t="s">
        <v>9</v>
      </c>
      <c r="C606" s="2">
        <v>0.25</v>
      </c>
      <c r="D606" s="2"/>
      <c r="E606" s="3"/>
      <c r="F606" s="2" t="s">
        <v>9</v>
      </c>
      <c r="G606" s="2" t="s">
        <v>35</v>
      </c>
      <c r="H606" s="2">
        <v>1</v>
      </c>
    </row>
    <row r="607" spans="1:8" x14ac:dyDescent="0.25">
      <c r="A607" s="2" t="s">
        <v>48</v>
      </c>
      <c r="B607" s="2" t="s">
        <v>9</v>
      </c>
      <c r="C607" s="2">
        <v>0.25</v>
      </c>
      <c r="D607" s="2"/>
      <c r="E607" s="3"/>
      <c r="F607" s="2" t="s">
        <v>9</v>
      </c>
      <c r="G607" s="2" t="s">
        <v>35</v>
      </c>
      <c r="H607" s="2">
        <v>1</v>
      </c>
    </row>
    <row r="608" spans="1:8" x14ac:dyDescent="0.25">
      <c r="A608" s="2" t="s">
        <v>48</v>
      </c>
      <c r="B608" s="2" t="s">
        <v>9</v>
      </c>
      <c r="C608" s="2">
        <v>0.15</v>
      </c>
      <c r="D608" s="2"/>
      <c r="E608" s="3"/>
      <c r="F608" s="2" t="s">
        <v>9</v>
      </c>
      <c r="G608" s="2" t="s">
        <v>35</v>
      </c>
      <c r="H608" s="2">
        <v>1</v>
      </c>
    </row>
    <row r="609" spans="1:8" x14ac:dyDescent="0.25">
      <c r="A609" s="2" t="s">
        <v>48</v>
      </c>
      <c r="B609" s="2" t="s">
        <v>9</v>
      </c>
      <c r="C609" s="2">
        <v>1.1000000000000001</v>
      </c>
      <c r="D609" s="2"/>
      <c r="E609" s="3"/>
      <c r="F609" s="2" t="s">
        <v>9</v>
      </c>
      <c r="G609" s="2" t="s">
        <v>35</v>
      </c>
      <c r="H609" s="2">
        <v>1.5</v>
      </c>
    </row>
    <row r="610" spans="1:8" x14ac:dyDescent="0.25">
      <c r="A610" s="2" t="s">
        <v>48</v>
      </c>
      <c r="B610" s="2" t="s">
        <v>9</v>
      </c>
      <c r="C610" s="2">
        <v>0.2</v>
      </c>
      <c r="D610" s="2"/>
      <c r="E610" s="3"/>
      <c r="F610" s="2" t="s">
        <v>9</v>
      </c>
      <c r="G610" s="2" t="s">
        <v>35</v>
      </c>
      <c r="H610" s="2">
        <v>4.5</v>
      </c>
    </row>
    <row r="611" spans="1:8" x14ac:dyDescent="0.25">
      <c r="A611" s="2" t="s">
        <v>48</v>
      </c>
      <c r="B611" s="2" t="s">
        <v>9</v>
      </c>
      <c r="C611" s="2">
        <v>0.5</v>
      </c>
      <c r="D611" s="2"/>
      <c r="E611" s="3"/>
      <c r="F611" s="2" t="s">
        <v>9</v>
      </c>
      <c r="G611" s="2" t="s">
        <v>35</v>
      </c>
      <c r="H611" s="2">
        <v>2</v>
      </c>
    </row>
    <row r="612" spans="1:8" x14ac:dyDescent="0.25">
      <c r="A612" s="2" t="s">
        <v>48</v>
      </c>
      <c r="B612" s="2" t="s">
        <v>9</v>
      </c>
      <c r="C612" s="2">
        <v>1</v>
      </c>
      <c r="D612" s="2"/>
      <c r="E612" s="3"/>
      <c r="F612" s="2" t="s">
        <v>9</v>
      </c>
      <c r="G612" s="2" t="s">
        <v>35</v>
      </c>
      <c r="H612" s="2">
        <v>4</v>
      </c>
    </row>
    <row r="613" spans="1:8" x14ac:dyDescent="0.25">
      <c r="A613" s="2" t="s">
        <v>48</v>
      </c>
      <c r="B613" s="2" t="s">
        <v>9</v>
      </c>
      <c r="C613" s="2">
        <v>1.25</v>
      </c>
      <c r="D613" s="2"/>
      <c r="E613" s="3"/>
      <c r="F613" s="2" t="s">
        <v>9</v>
      </c>
      <c r="G613" s="2" t="s">
        <v>35</v>
      </c>
      <c r="H613" s="2">
        <v>2</v>
      </c>
    </row>
    <row r="614" spans="1:8" x14ac:dyDescent="0.25">
      <c r="A614" s="2" t="s">
        <v>48</v>
      </c>
      <c r="B614" s="2" t="s">
        <v>9</v>
      </c>
      <c r="C614" s="2">
        <v>0.25</v>
      </c>
      <c r="D614" s="2"/>
      <c r="E614" s="3"/>
      <c r="F614" s="2" t="s">
        <v>9</v>
      </c>
      <c r="G614" s="2" t="s">
        <v>35</v>
      </c>
      <c r="H614" s="2">
        <v>2.5</v>
      </c>
    </row>
    <row r="615" spans="1:8" x14ac:dyDescent="0.25">
      <c r="A615" s="2" t="s">
        <v>48</v>
      </c>
      <c r="B615" s="2" t="s">
        <v>9</v>
      </c>
      <c r="C615" s="2">
        <v>1.5</v>
      </c>
      <c r="D615" s="2"/>
      <c r="E615" s="3"/>
      <c r="F615" s="2" t="s">
        <v>9</v>
      </c>
      <c r="G615" s="2" t="s">
        <v>35</v>
      </c>
      <c r="H615" s="2">
        <v>0.25</v>
      </c>
    </row>
    <row r="616" spans="1:8" x14ac:dyDescent="0.25">
      <c r="A616" s="2" t="s">
        <v>48</v>
      </c>
      <c r="B616" s="2" t="s">
        <v>9</v>
      </c>
      <c r="C616" s="2">
        <v>1.25</v>
      </c>
      <c r="D616" s="2"/>
      <c r="E616" s="3"/>
      <c r="F616" s="2" t="s">
        <v>9</v>
      </c>
      <c r="G616" s="2" t="s">
        <v>35</v>
      </c>
      <c r="H616" s="2">
        <v>0.25</v>
      </c>
    </row>
    <row r="617" spans="1:8" x14ac:dyDescent="0.25">
      <c r="A617" s="2" t="s">
        <v>48</v>
      </c>
      <c r="B617" s="2" t="s">
        <v>9</v>
      </c>
      <c r="C617" s="2">
        <v>0.8</v>
      </c>
      <c r="D617" s="2"/>
      <c r="E617" s="3"/>
      <c r="F617" s="2" t="s">
        <v>9</v>
      </c>
      <c r="G617" s="2" t="s">
        <v>35</v>
      </c>
      <c r="H617" s="2">
        <v>0.25</v>
      </c>
    </row>
    <row r="618" spans="1:8" x14ac:dyDescent="0.25">
      <c r="A618" s="2" t="s">
        <v>48</v>
      </c>
      <c r="B618" s="2" t="s">
        <v>9</v>
      </c>
      <c r="C618" s="2">
        <v>0.2</v>
      </c>
      <c r="D618" s="2"/>
      <c r="E618" s="3"/>
      <c r="F618" s="2" t="s">
        <v>9</v>
      </c>
      <c r="G618" s="2" t="s">
        <v>44</v>
      </c>
      <c r="H618" s="2">
        <v>0.5</v>
      </c>
    </row>
    <row r="619" spans="1:8" x14ac:dyDescent="0.25">
      <c r="A619" s="2" t="s">
        <v>48</v>
      </c>
      <c r="B619" s="2" t="s">
        <v>9</v>
      </c>
      <c r="C619" s="2">
        <v>0.2</v>
      </c>
      <c r="D619" s="2"/>
      <c r="E619" s="3"/>
      <c r="F619" s="2" t="s">
        <v>9</v>
      </c>
      <c r="G619" s="2" t="s">
        <v>44</v>
      </c>
      <c r="H619" s="2">
        <v>1.5</v>
      </c>
    </row>
    <row r="620" spans="1:8" x14ac:dyDescent="0.25">
      <c r="A620" s="2" t="s">
        <v>48</v>
      </c>
      <c r="B620" s="2" t="s">
        <v>9</v>
      </c>
      <c r="C620" s="2">
        <v>0.2</v>
      </c>
      <c r="D620" s="2"/>
      <c r="E620" s="3"/>
      <c r="F620" s="2" t="s">
        <v>9</v>
      </c>
      <c r="G620" s="2" t="s">
        <v>44</v>
      </c>
      <c r="H620" s="2">
        <v>1.5</v>
      </c>
    </row>
    <row r="621" spans="1:8" x14ac:dyDescent="0.25">
      <c r="A621" s="2" t="s">
        <v>48</v>
      </c>
      <c r="B621" s="2" t="s">
        <v>9</v>
      </c>
      <c r="C621" s="2">
        <v>1</v>
      </c>
      <c r="D621" s="2"/>
      <c r="E621" s="3"/>
      <c r="F621" s="2" t="s">
        <v>9</v>
      </c>
      <c r="G621" s="2" t="s">
        <v>44</v>
      </c>
      <c r="H621" s="2">
        <v>1</v>
      </c>
    </row>
    <row r="622" spans="1:8" x14ac:dyDescent="0.25">
      <c r="A622" s="2" t="s">
        <v>48</v>
      </c>
      <c r="B622" s="2" t="s">
        <v>9</v>
      </c>
      <c r="C622" s="2">
        <v>0.6</v>
      </c>
      <c r="D622" s="2"/>
      <c r="E622" s="3"/>
      <c r="F622" s="2" t="s">
        <v>9</v>
      </c>
      <c r="G622" s="2" t="s">
        <v>44</v>
      </c>
      <c r="H622" s="2">
        <v>1</v>
      </c>
    </row>
    <row r="623" spans="1:8" x14ac:dyDescent="0.25">
      <c r="A623" s="2" t="s">
        <v>48</v>
      </c>
      <c r="B623" s="2" t="s">
        <v>9</v>
      </c>
      <c r="C623" s="2">
        <v>1</v>
      </c>
      <c r="D623" s="2"/>
      <c r="E623" s="3"/>
      <c r="F623" s="2" t="s">
        <v>9</v>
      </c>
      <c r="G623" s="2" t="s">
        <v>44</v>
      </c>
      <c r="H623" s="2">
        <v>1</v>
      </c>
    </row>
    <row r="624" spans="1:8" x14ac:dyDescent="0.25">
      <c r="A624" s="2" t="s">
        <v>48</v>
      </c>
      <c r="B624" s="2" t="s">
        <v>9</v>
      </c>
      <c r="C624" s="2">
        <v>0.2</v>
      </c>
      <c r="D624" s="2"/>
      <c r="E624" s="3"/>
      <c r="F624" s="2" t="s">
        <v>9</v>
      </c>
      <c r="G624" s="2" t="s">
        <v>44</v>
      </c>
      <c r="H624" s="2">
        <v>2</v>
      </c>
    </row>
    <row r="625" spans="1:8" x14ac:dyDescent="0.25">
      <c r="A625" s="2" t="s">
        <v>48</v>
      </c>
      <c r="B625" s="2" t="s">
        <v>9</v>
      </c>
      <c r="C625" s="2">
        <v>0.2</v>
      </c>
      <c r="D625" s="2"/>
      <c r="E625" s="3"/>
      <c r="F625" s="2" t="s">
        <v>9</v>
      </c>
      <c r="G625" s="2" t="s">
        <v>44</v>
      </c>
      <c r="H625" s="2">
        <v>4</v>
      </c>
    </row>
    <row r="626" spans="1:8" x14ac:dyDescent="0.25">
      <c r="A626" s="2" t="s">
        <v>48</v>
      </c>
      <c r="B626" s="2" t="s">
        <v>9</v>
      </c>
      <c r="C626" s="2">
        <v>1.5</v>
      </c>
      <c r="D626" s="2"/>
      <c r="E626" s="3"/>
      <c r="F626" s="2" t="s">
        <v>9</v>
      </c>
      <c r="G626" s="2" t="s">
        <v>44</v>
      </c>
      <c r="H626" s="2">
        <v>0.25</v>
      </c>
    </row>
    <row r="627" spans="1:8" x14ac:dyDescent="0.25">
      <c r="A627" s="2" t="s">
        <v>48</v>
      </c>
      <c r="B627" s="2" t="s">
        <v>9</v>
      </c>
      <c r="C627" s="2">
        <v>0.2</v>
      </c>
      <c r="D627" s="2"/>
      <c r="E627" s="3"/>
      <c r="F627" s="2" t="s">
        <v>9</v>
      </c>
      <c r="G627" s="2" t="s">
        <v>44</v>
      </c>
      <c r="H627" s="2">
        <v>0.75</v>
      </c>
    </row>
    <row r="628" spans="1:8" x14ac:dyDescent="0.25">
      <c r="A628" s="2" t="s">
        <v>48</v>
      </c>
      <c r="B628" s="2" t="s">
        <v>9</v>
      </c>
      <c r="C628" s="2">
        <v>1</v>
      </c>
      <c r="D628" s="2"/>
      <c r="E628" s="3"/>
      <c r="F628" s="2" t="s">
        <v>9</v>
      </c>
      <c r="G628" s="2" t="s">
        <v>44</v>
      </c>
      <c r="H628" s="2">
        <v>28</v>
      </c>
    </row>
    <row r="629" spans="1:8" x14ac:dyDescent="0.25">
      <c r="A629" s="2" t="s">
        <v>48</v>
      </c>
      <c r="B629" s="2" t="s">
        <v>9</v>
      </c>
      <c r="C629" s="2">
        <v>1.6</v>
      </c>
      <c r="D629" s="2"/>
      <c r="E629" s="3"/>
      <c r="F629" s="2" t="s">
        <v>9</v>
      </c>
      <c r="G629" s="2" t="s">
        <v>56</v>
      </c>
      <c r="H629" s="2">
        <v>0.75</v>
      </c>
    </row>
    <row r="630" spans="1:8" x14ac:dyDescent="0.25">
      <c r="A630" s="2" t="s">
        <v>48</v>
      </c>
      <c r="B630" s="2" t="s">
        <v>9</v>
      </c>
      <c r="C630" s="2">
        <v>0.3</v>
      </c>
      <c r="D630" s="2"/>
      <c r="E630" s="3"/>
      <c r="F630" s="2" t="s">
        <v>9</v>
      </c>
      <c r="G630" s="2" t="s">
        <v>56</v>
      </c>
      <c r="H630" s="2">
        <v>1.5</v>
      </c>
    </row>
    <row r="631" spans="1:8" x14ac:dyDescent="0.25">
      <c r="A631" s="2" t="s">
        <v>48</v>
      </c>
      <c r="B631" s="2" t="s">
        <v>9</v>
      </c>
      <c r="C631" s="2">
        <v>0.75</v>
      </c>
      <c r="D631" s="2"/>
      <c r="E631" s="3"/>
      <c r="F631" s="2" t="s">
        <v>9</v>
      </c>
      <c r="G631" s="2" t="s">
        <v>45</v>
      </c>
      <c r="H631" s="2">
        <v>0.25</v>
      </c>
    </row>
    <row r="632" spans="1:8" x14ac:dyDescent="0.25">
      <c r="A632" s="2" t="s">
        <v>48</v>
      </c>
      <c r="B632" s="2" t="s">
        <v>9</v>
      </c>
      <c r="C632" s="2">
        <v>1.2</v>
      </c>
      <c r="D632" s="2"/>
      <c r="E632" s="3"/>
      <c r="F632" s="2" t="s">
        <v>9</v>
      </c>
      <c r="G632" s="2" t="s">
        <v>45</v>
      </c>
      <c r="H632" s="2">
        <v>0.8</v>
      </c>
    </row>
    <row r="633" spans="1:8" x14ac:dyDescent="0.25">
      <c r="A633" s="2" t="s">
        <v>48</v>
      </c>
      <c r="B633" s="2" t="s">
        <v>9</v>
      </c>
      <c r="C633" s="2">
        <v>0.6</v>
      </c>
      <c r="D633" s="2"/>
      <c r="E633" s="3"/>
      <c r="F633" s="2" t="s">
        <v>9</v>
      </c>
      <c r="G633" s="2" t="s">
        <v>45</v>
      </c>
      <c r="H633" s="2">
        <v>0.8</v>
      </c>
    </row>
    <row r="634" spans="1:8" x14ac:dyDescent="0.25">
      <c r="A634" s="2" t="s">
        <v>48</v>
      </c>
      <c r="B634" s="2" t="s">
        <v>9</v>
      </c>
      <c r="C634" s="2">
        <v>0.3</v>
      </c>
      <c r="D634" s="2"/>
      <c r="E634" s="3"/>
      <c r="F634" s="2" t="s">
        <v>9</v>
      </c>
      <c r="G634" s="2" t="s">
        <v>45</v>
      </c>
      <c r="H634" s="2">
        <v>0.5</v>
      </c>
    </row>
    <row r="635" spans="1:8" x14ac:dyDescent="0.25">
      <c r="A635" s="2" t="s">
        <v>48</v>
      </c>
      <c r="B635" s="2" t="s">
        <v>9</v>
      </c>
      <c r="C635" s="2">
        <v>2.75</v>
      </c>
      <c r="D635" s="2"/>
      <c r="E635" s="3"/>
      <c r="F635" s="2" t="s">
        <v>9</v>
      </c>
      <c r="G635" s="2" t="s">
        <v>45</v>
      </c>
      <c r="H635" s="2">
        <v>2</v>
      </c>
    </row>
    <row r="636" spans="1:8" x14ac:dyDescent="0.25">
      <c r="A636" s="2" t="s">
        <v>48</v>
      </c>
      <c r="B636" s="2" t="s">
        <v>9</v>
      </c>
      <c r="C636" s="2">
        <v>3</v>
      </c>
      <c r="D636" s="2"/>
      <c r="E636" s="3"/>
      <c r="F636" s="2" t="s">
        <v>9</v>
      </c>
      <c r="G636" s="2" t="s">
        <v>45</v>
      </c>
      <c r="H636" s="2">
        <v>1.5</v>
      </c>
    </row>
    <row r="637" spans="1:8" x14ac:dyDescent="0.25">
      <c r="A637" s="2" t="s">
        <v>48</v>
      </c>
      <c r="B637" s="2" t="s">
        <v>9</v>
      </c>
      <c r="C637" s="2">
        <v>0.5</v>
      </c>
      <c r="D637" s="2"/>
      <c r="E637" s="3"/>
      <c r="F637" s="2" t="s">
        <v>9</v>
      </c>
      <c r="G637" s="2" t="s">
        <v>45</v>
      </c>
      <c r="H637" s="2">
        <v>0.2</v>
      </c>
    </row>
    <row r="638" spans="1:8" x14ac:dyDescent="0.25">
      <c r="A638" s="2" t="s">
        <v>48</v>
      </c>
      <c r="B638" s="2" t="s">
        <v>9</v>
      </c>
      <c r="C638" s="2">
        <v>0.2</v>
      </c>
      <c r="D638" s="2"/>
      <c r="E638" s="3"/>
      <c r="F638" s="2" t="s">
        <v>9</v>
      </c>
      <c r="G638" s="2" t="s">
        <v>45</v>
      </c>
      <c r="H638" s="2">
        <v>0.8</v>
      </c>
    </row>
    <row r="639" spans="1:8" x14ac:dyDescent="0.25">
      <c r="A639" s="2" t="s">
        <v>48</v>
      </c>
      <c r="B639" s="2" t="s">
        <v>9</v>
      </c>
      <c r="C639" s="2">
        <v>0.3</v>
      </c>
      <c r="D639" s="2"/>
      <c r="E639" s="3"/>
      <c r="F639" s="2" t="s">
        <v>9</v>
      </c>
      <c r="G639" s="2" t="s">
        <v>45</v>
      </c>
      <c r="H639" s="2">
        <v>0.1</v>
      </c>
    </row>
    <row r="640" spans="1:8" x14ac:dyDescent="0.25">
      <c r="A640" s="2" t="s">
        <v>48</v>
      </c>
      <c r="B640" s="2" t="s">
        <v>9</v>
      </c>
      <c r="C640" s="2">
        <v>0.2</v>
      </c>
      <c r="D640" s="2"/>
      <c r="E640" s="3"/>
      <c r="F640" s="2" t="s">
        <v>9</v>
      </c>
      <c r="G640" s="2" t="s">
        <v>45</v>
      </c>
      <c r="H640" s="2">
        <v>0.5</v>
      </c>
    </row>
    <row r="641" spans="1:8" x14ac:dyDescent="0.25">
      <c r="A641" s="2" t="s">
        <v>48</v>
      </c>
      <c r="B641" s="2" t="s">
        <v>9</v>
      </c>
      <c r="C641" s="2">
        <v>0.4</v>
      </c>
      <c r="D641" s="2"/>
      <c r="E641" s="3"/>
      <c r="F641" s="2" t="s">
        <v>9</v>
      </c>
      <c r="G641" s="2" t="s">
        <v>45</v>
      </c>
      <c r="H641" s="2">
        <v>0.8</v>
      </c>
    </row>
    <row r="642" spans="1:8" x14ac:dyDescent="0.25">
      <c r="A642" s="2" t="s">
        <v>48</v>
      </c>
      <c r="B642" s="2" t="s">
        <v>9</v>
      </c>
      <c r="C642" s="2">
        <v>0.05</v>
      </c>
      <c r="D642" s="2"/>
      <c r="E642" s="3"/>
      <c r="F642" s="2" t="s">
        <v>9</v>
      </c>
      <c r="G642" s="2" t="s">
        <v>45</v>
      </c>
      <c r="H642" s="2">
        <v>1.2</v>
      </c>
    </row>
    <row r="643" spans="1:8" x14ac:dyDescent="0.25">
      <c r="A643" s="2" t="s">
        <v>48</v>
      </c>
      <c r="B643" s="2" t="s">
        <v>9</v>
      </c>
      <c r="C643" s="2">
        <v>0.05</v>
      </c>
      <c r="D643" s="2"/>
      <c r="E643" s="3"/>
      <c r="F643" s="2" t="s">
        <v>9</v>
      </c>
      <c r="G643" s="2" t="s">
        <v>45</v>
      </c>
      <c r="H643" s="2">
        <v>0.9</v>
      </c>
    </row>
    <row r="644" spans="1:8" x14ac:dyDescent="0.25">
      <c r="A644" s="2" t="s">
        <v>48</v>
      </c>
      <c r="B644" s="2" t="s">
        <v>9</v>
      </c>
      <c r="C644" s="2">
        <v>0.05</v>
      </c>
      <c r="D644" s="2"/>
      <c r="E644" s="3"/>
      <c r="F644" s="2" t="s">
        <v>9</v>
      </c>
      <c r="G644" s="2" t="s">
        <v>45</v>
      </c>
      <c r="H644" s="2">
        <v>3</v>
      </c>
    </row>
    <row r="645" spans="1:8" x14ac:dyDescent="0.25">
      <c r="A645" s="2" t="s">
        <v>48</v>
      </c>
      <c r="B645" s="2" t="s">
        <v>9</v>
      </c>
      <c r="C645" s="2">
        <v>0.15</v>
      </c>
      <c r="D645" s="2"/>
      <c r="E645" s="3"/>
      <c r="F645" s="2" t="s">
        <v>9</v>
      </c>
      <c r="G645" s="2" t="s">
        <v>45</v>
      </c>
      <c r="H645" s="2">
        <v>1.2</v>
      </c>
    </row>
    <row r="646" spans="1:8" x14ac:dyDescent="0.25">
      <c r="A646" s="2" t="s">
        <v>48</v>
      </c>
      <c r="B646" s="2" t="s">
        <v>9</v>
      </c>
      <c r="C646" s="2">
        <v>0.25</v>
      </c>
      <c r="D646" s="2"/>
      <c r="E646" s="3"/>
      <c r="F646" s="2" t="s">
        <v>9</v>
      </c>
      <c r="G646" s="2" t="s">
        <v>45</v>
      </c>
      <c r="H646" s="2">
        <v>0.8</v>
      </c>
    </row>
    <row r="647" spans="1:8" x14ac:dyDescent="0.25">
      <c r="A647" s="2" t="s">
        <v>48</v>
      </c>
      <c r="B647" s="2" t="s">
        <v>9</v>
      </c>
      <c r="C647" s="2">
        <v>0.05</v>
      </c>
      <c r="D647" s="2"/>
      <c r="E647" s="3"/>
      <c r="F647" s="2" t="s">
        <v>9</v>
      </c>
      <c r="G647" s="2" t="s">
        <v>45</v>
      </c>
      <c r="H647" s="2">
        <v>1.2</v>
      </c>
    </row>
    <row r="648" spans="1:8" x14ac:dyDescent="0.25">
      <c r="A648" s="2" t="s">
        <v>48</v>
      </c>
      <c r="B648" s="2" t="s">
        <v>9</v>
      </c>
      <c r="C648" s="2">
        <v>0.2</v>
      </c>
      <c r="D648" s="2"/>
      <c r="E648" s="3"/>
      <c r="F648" s="2" t="s">
        <v>9</v>
      </c>
      <c r="G648" s="2" t="s">
        <v>45</v>
      </c>
      <c r="H648" s="2">
        <v>0.8</v>
      </c>
    </row>
    <row r="649" spans="1:8" x14ac:dyDescent="0.25">
      <c r="A649" s="2" t="s">
        <v>48</v>
      </c>
      <c r="B649" s="2" t="s">
        <v>9</v>
      </c>
      <c r="C649" s="2">
        <v>0.05</v>
      </c>
      <c r="D649" s="2"/>
      <c r="E649" s="3"/>
      <c r="F649" s="2" t="s">
        <v>9</v>
      </c>
      <c r="G649" s="2" t="s">
        <v>45</v>
      </c>
      <c r="H649" s="2">
        <v>0.5</v>
      </c>
    </row>
    <row r="650" spans="1:8" x14ac:dyDescent="0.25">
      <c r="A650" s="2" t="s">
        <v>48</v>
      </c>
      <c r="B650" s="2" t="s">
        <v>9</v>
      </c>
      <c r="C650" s="2">
        <v>0.05</v>
      </c>
      <c r="D650" s="2"/>
      <c r="E650" s="3"/>
      <c r="F650" s="2" t="s">
        <v>9</v>
      </c>
      <c r="G650" s="2" t="s">
        <v>45</v>
      </c>
      <c r="H650" s="2">
        <v>1.7</v>
      </c>
    </row>
    <row r="651" spans="1:8" x14ac:dyDescent="0.25">
      <c r="A651" s="2" t="s">
        <v>48</v>
      </c>
      <c r="B651" s="2" t="s">
        <v>9</v>
      </c>
      <c r="C651" s="2">
        <v>0.2</v>
      </c>
      <c r="D651" s="2"/>
      <c r="E651" s="3"/>
      <c r="F651" s="2" t="s">
        <v>9</v>
      </c>
      <c r="G651" s="2" t="s">
        <v>45</v>
      </c>
      <c r="H651" s="2">
        <v>1</v>
      </c>
    </row>
    <row r="652" spans="1:8" x14ac:dyDescent="0.25">
      <c r="A652" s="2" t="s">
        <v>48</v>
      </c>
      <c r="B652" s="2" t="s">
        <v>9</v>
      </c>
      <c r="C652" s="2">
        <v>0.05</v>
      </c>
      <c r="D652" s="2"/>
      <c r="E652" s="3"/>
      <c r="F652" s="2" t="s">
        <v>9</v>
      </c>
      <c r="G652" s="2" t="s">
        <v>45</v>
      </c>
      <c r="H652" s="2">
        <v>2.5</v>
      </c>
    </row>
    <row r="653" spans="1:8" x14ac:dyDescent="0.25">
      <c r="A653" s="2" t="s">
        <v>48</v>
      </c>
      <c r="B653" s="2" t="s">
        <v>9</v>
      </c>
      <c r="C653" s="2">
        <v>0.1</v>
      </c>
      <c r="D653" s="2"/>
      <c r="E653" s="3"/>
      <c r="F653" s="2" t="s">
        <v>9</v>
      </c>
      <c r="G653" s="2" t="s">
        <v>45</v>
      </c>
      <c r="H653" s="2">
        <v>1.25</v>
      </c>
    </row>
    <row r="654" spans="1:8" x14ac:dyDescent="0.25">
      <c r="A654" s="2" t="s">
        <v>48</v>
      </c>
      <c r="B654" s="2" t="s">
        <v>9</v>
      </c>
      <c r="C654" s="2">
        <v>0.05</v>
      </c>
      <c r="D654" s="2"/>
      <c r="E654" s="3"/>
      <c r="F654" s="2" t="s">
        <v>9</v>
      </c>
      <c r="G654" s="2" t="s">
        <v>45</v>
      </c>
      <c r="H654" s="2">
        <v>0.1</v>
      </c>
    </row>
    <row r="655" spans="1:8" x14ac:dyDescent="0.25">
      <c r="A655" s="2" t="s">
        <v>48</v>
      </c>
      <c r="B655" s="2" t="s">
        <v>9</v>
      </c>
      <c r="C655" s="2">
        <v>0.05</v>
      </c>
      <c r="D655" s="2"/>
      <c r="E655" s="3"/>
      <c r="F655" s="2" t="s">
        <v>9</v>
      </c>
      <c r="G655" s="2" t="s">
        <v>45</v>
      </c>
      <c r="H655" s="2">
        <v>1.5</v>
      </c>
    </row>
    <row r="656" spans="1:8" x14ac:dyDescent="0.25">
      <c r="A656" s="2" t="s">
        <v>48</v>
      </c>
      <c r="B656" s="2" t="s">
        <v>9</v>
      </c>
      <c r="C656" s="2">
        <v>0.05</v>
      </c>
      <c r="D656" s="2"/>
      <c r="E656" s="3"/>
      <c r="F656" s="2" t="s">
        <v>9</v>
      </c>
      <c r="G656" s="2" t="s">
        <v>45</v>
      </c>
      <c r="H656" s="2">
        <v>4.5</v>
      </c>
    </row>
    <row r="657" spans="1:8" x14ac:dyDescent="0.25">
      <c r="A657" s="2" t="s">
        <v>48</v>
      </c>
      <c r="B657" s="2" t="s">
        <v>9</v>
      </c>
      <c r="C657" s="2">
        <v>0.05</v>
      </c>
      <c r="D657" s="2"/>
      <c r="E657" s="3"/>
      <c r="F657" s="2" t="s">
        <v>9</v>
      </c>
      <c r="G657" s="2" t="s">
        <v>45</v>
      </c>
      <c r="H657" s="2">
        <v>4.5</v>
      </c>
    </row>
    <row r="658" spans="1:8" x14ac:dyDescent="0.25">
      <c r="A658" s="2" t="s">
        <v>48</v>
      </c>
      <c r="B658" s="2" t="s">
        <v>9</v>
      </c>
      <c r="C658" s="2">
        <v>0.05</v>
      </c>
      <c r="D658" s="2"/>
      <c r="E658" s="3"/>
      <c r="F658" s="2" t="s">
        <v>9</v>
      </c>
      <c r="G658" s="2" t="s">
        <v>45</v>
      </c>
      <c r="H658" s="2">
        <v>3</v>
      </c>
    </row>
    <row r="659" spans="1:8" x14ac:dyDescent="0.25">
      <c r="A659" s="2" t="s">
        <v>48</v>
      </c>
      <c r="B659" s="2" t="s">
        <v>9</v>
      </c>
      <c r="C659" s="2">
        <v>0.2</v>
      </c>
      <c r="D659" s="2"/>
      <c r="E659" s="3"/>
      <c r="F659" s="2" t="s">
        <v>9</v>
      </c>
      <c r="G659" s="2" t="s">
        <v>45</v>
      </c>
      <c r="H659" s="2">
        <v>3</v>
      </c>
    </row>
    <row r="660" spans="1:8" x14ac:dyDescent="0.25">
      <c r="A660" s="2" t="s">
        <v>48</v>
      </c>
      <c r="B660" s="2" t="s">
        <v>9</v>
      </c>
      <c r="C660" s="2">
        <v>8</v>
      </c>
      <c r="D660" s="2"/>
      <c r="E660" s="3"/>
      <c r="F660" s="2" t="s">
        <v>9</v>
      </c>
      <c r="G660" s="2" t="s">
        <v>45</v>
      </c>
      <c r="H660" s="2">
        <v>2</v>
      </c>
    </row>
    <row r="661" spans="1:8" x14ac:dyDescent="0.25">
      <c r="A661" s="2" t="s">
        <v>48</v>
      </c>
      <c r="B661" s="2" t="s">
        <v>9</v>
      </c>
      <c r="C661" s="2">
        <v>4</v>
      </c>
      <c r="D661" s="2"/>
      <c r="E661" s="3"/>
      <c r="F661" s="2" t="s">
        <v>9</v>
      </c>
      <c r="G661" s="2" t="s">
        <v>45</v>
      </c>
      <c r="H661" s="2">
        <v>2</v>
      </c>
    </row>
    <row r="662" spans="1:8" x14ac:dyDescent="0.25">
      <c r="A662" s="2" t="s">
        <v>48</v>
      </c>
      <c r="B662" s="2" t="s">
        <v>9</v>
      </c>
      <c r="C662" s="2">
        <v>4</v>
      </c>
      <c r="D662" s="2"/>
      <c r="E662" s="3"/>
      <c r="F662" s="2" t="s">
        <v>9</v>
      </c>
      <c r="G662" s="2" t="s">
        <v>45</v>
      </c>
      <c r="H662" s="2">
        <v>1.5</v>
      </c>
    </row>
    <row r="663" spans="1:8" x14ac:dyDescent="0.25">
      <c r="A663" s="2" t="s">
        <v>48</v>
      </c>
      <c r="B663" s="2" t="s">
        <v>9</v>
      </c>
      <c r="C663" s="2">
        <v>4</v>
      </c>
      <c r="D663" s="2"/>
      <c r="E663" s="3"/>
      <c r="F663" s="2" t="s">
        <v>9</v>
      </c>
      <c r="G663" s="2" t="s">
        <v>45</v>
      </c>
      <c r="H663" s="2">
        <v>1</v>
      </c>
    </row>
    <row r="664" spans="1:8" x14ac:dyDescent="0.25">
      <c r="A664" s="2" t="s">
        <v>48</v>
      </c>
      <c r="B664" s="2" t="s">
        <v>9</v>
      </c>
      <c r="C664" s="2">
        <v>4</v>
      </c>
      <c r="D664" s="2"/>
      <c r="E664" s="3"/>
      <c r="F664" s="2" t="s">
        <v>9</v>
      </c>
      <c r="G664" s="2" t="s">
        <v>45</v>
      </c>
      <c r="H664" s="2">
        <v>3</v>
      </c>
    </row>
    <row r="665" spans="1:8" x14ac:dyDescent="0.25">
      <c r="A665" s="2" t="s">
        <v>48</v>
      </c>
      <c r="B665" s="2" t="s">
        <v>9</v>
      </c>
      <c r="C665" s="2">
        <v>4</v>
      </c>
      <c r="D665" s="2"/>
      <c r="E665" s="3"/>
      <c r="F665" s="2" t="s">
        <v>9</v>
      </c>
      <c r="G665" s="2" t="s">
        <v>45</v>
      </c>
      <c r="H665" s="2">
        <v>1.1000000000000001</v>
      </c>
    </row>
    <row r="666" spans="1:8" x14ac:dyDescent="0.25">
      <c r="A666" s="2" t="s">
        <v>48</v>
      </c>
      <c r="B666" s="2" t="s">
        <v>9</v>
      </c>
      <c r="C666" s="2">
        <v>12</v>
      </c>
      <c r="D666" s="2"/>
      <c r="E666" s="3"/>
      <c r="F666" s="2" t="s">
        <v>9</v>
      </c>
      <c r="G666" s="2" t="s">
        <v>45</v>
      </c>
      <c r="H666" s="2">
        <v>0.4</v>
      </c>
    </row>
    <row r="667" spans="1:8" x14ac:dyDescent="0.25">
      <c r="A667" s="2" t="s">
        <v>48</v>
      </c>
      <c r="B667" s="2" t="s">
        <v>9</v>
      </c>
      <c r="C667" s="2">
        <v>16</v>
      </c>
      <c r="D667" s="2"/>
      <c r="E667" s="3"/>
      <c r="F667" s="2" t="s">
        <v>9</v>
      </c>
      <c r="G667" s="2" t="s">
        <v>45</v>
      </c>
      <c r="H667" s="2">
        <v>0.4</v>
      </c>
    </row>
    <row r="668" spans="1:8" x14ac:dyDescent="0.25">
      <c r="A668" s="2" t="s">
        <v>48</v>
      </c>
      <c r="B668" s="2" t="s">
        <v>9</v>
      </c>
      <c r="C668" s="2">
        <v>4</v>
      </c>
      <c r="D668" s="2"/>
      <c r="E668" s="3"/>
      <c r="F668" s="2" t="s">
        <v>9</v>
      </c>
      <c r="G668" s="2" t="s">
        <v>45</v>
      </c>
      <c r="H668" s="2">
        <v>1</v>
      </c>
    </row>
    <row r="669" spans="1:8" x14ac:dyDescent="0.25">
      <c r="A669" s="2" t="s">
        <v>48</v>
      </c>
      <c r="B669" s="2" t="s">
        <v>9</v>
      </c>
      <c r="C669" s="2">
        <v>16</v>
      </c>
      <c r="D669" s="2"/>
      <c r="E669" s="3"/>
      <c r="F669" s="2" t="s">
        <v>9</v>
      </c>
      <c r="G669" s="2" t="s">
        <v>45</v>
      </c>
      <c r="H669" s="2">
        <v>2.5</v>
      </c>
    </row>
    <row r="670" spans="1:8" x14ac:dyDescent="0.25">
      <c r="A670" s="2" t="s">
        <v>48</v>
      </c>
      <c r="B670" s="2" t="s">
        <v>9</v>
      </c>
      <c r="C670" s="2">
        <v>20</v>
      </c>
      <c r="D670" s="2"/>
      <c r="E670" s="3"/>
      <c r="F670" s="2" t="s">
        <v>9</v>
      </c>
      <c r="G670" s="2" t="s">
        <v>45</v>
      </c>
      <c r="H670" s="2">
        <v>10</v>
      </c>
    </row>
    <row r="671" spans="1:8" x14ac:dyDescent="0.25">
      <c r="A671" s="2" t="s">
        <v>48</v>
      </c>
      <c r="B671" s="2" t="s">
        <v>9</v>
      </c>
      <c r="C671" s="2">
        <v>40</v>
      </c>
      <c r="D671" s="2"/>
      <c r="E671" s="3"/>
      <c r="F671" s="2" t="s">
        <v>9</v>
      </c>
      <c r="G671" s="2" t="s">
        <v>45</v>
      </c>
      <c r="H671" s="2">
        <v>3</v>
      </c>
    </row>
    <row r="672" spans="1:8" x14ac:dyDescent="0.25">
      <c r="A672" s="2" t="s">
        <v>48</v>
      </c>
      <c r="B672" s="2" t="s">
        <v>9</v>
      </c>
      <c r="C672" s="2">
        <v>0.4</v>
      </c>
      <c r="D672" s="2"/>
      <c r="E672" s="3"/>
      <c r="F672" s="2" t="s">
        <v>9</v>
      </c>
      <c r="G672" s="2" t="s">
        <v>45</v>
      </c>
      <c r="H672" s="2">
        <v>0.4</v>
      </c>
    </row>
    <row r="673" spans="1:8" x14ac:dyDescent="0.25">
      <c r="A673" s="2" t="s">
        <v>48</v>
      </c>
      <c r="B673" s="2" t="s">
        <v>9</v>
      </c>
      <c r="C673" s="2">
        <v>0.4</v>
      </c>
      <c r="D673" s="2"/>
      <c r="E673" s="3"/>
      <c r="F673" s="2" t="s">
        <v>9</v>
      </c>
      <c r="G673" s="2" t="s">
        <v>45</v>
      </c>
      <c r="H673" s="2">
        <v>0.75</v>
      </c>
    </row>
    <row r="674" spans="1:8" x14ac:dyDescent="0.25">
      <c r="A674" s="2" t="s">
        <v>48</v>
      </c>
      <c r="B674" s="2" t="s">
        <v>9</v>
      </c>
      <c r="C674" s="2">
        <v>0.4</v>
      </c>
      <c r="D674" s="2"/>
      <c r="E674" s="3"/>
      <c r="F674" s="2" t="s">
        <v>9</v>
      </c>
      <c r="G674" s="2" t="s">
        <v>45</v>
      </c>
      <c r="H674" s="2">
        <v>1</v>
      </c>
    </row>
    <row r="675" spans="1:8" x14ac:dyDescent="0.25">
      <c r="A675" s="2" t="s">
        <v>48</v>
      </c>
      <c r="B675" s="2" t="s">
        <v>9</v>
      </c>
      <c r="C675" s="2">
        <v>0.5</v>
      </c>
      <c r="D675" s="2"/>
      <c r="E675" s="3"/>
      <c r="F675" s="2" t="s">
        <v>9</v>
      </c>
      <c r="G675" s="2" t="s">
        <v>45</v>
      </c>
      <c r="H675" s="2">
        <v>1.75</v>
      </c>
    </row>
    <row r="676" spans="1:8" x14ac:dyDescent="0.25">
      <c r="A676" s="2" t="s">
        <v>48</v>
      </c>
      <c r="B676" s="2" t="s">
        <v>9</v>
      </c>
      <c r="C676" s="2">
        <v>0.75</v>
      </c>
      <c r="D676" s="2"/>
      <c r="E676" s="3"/>
      <c r="F676" s="2" t="s">
        <v>9</v>
      </c>
      <c r="G676" s="2" t="s">
        <v>45</v>
      </c>
      <c r="H676" s="2">
        <v>0.6</v>
      </c>
    </row>
    <row r="677" spans="1:8" x14ac:dyDescent="0.25">
      <c r="A677" s="2" t="s">
        <v>48</v>
      </c>
      <c r="B677" s="2" t="s">
        <v>9</v>
      </c>
      <c r="C677" s="2">
        <v>1.25</v>
      </c>
      <c r="D677" s="2"/>
      <c r="E677" s="3"/>
      <c r="F677" s="2" t="s">
        <v>9</v>
      </c>
      <c r="G677" s="2" t="s">
        <v>45</v>
      </c>
      <c r="H677" s="2">
        <v>2</v>
      </c>
    </row>
    <row r="678" spans="1:8" x14ac:dyDescent="0.25">
      <c r="A678" s="2" t="s">
        <v>48</v>
      </c>
      <c r="B678" s="2" t="s">
        <v>9</v>
      </c>
      <c r="C678" s="2">
        <v>1</v>
      </c>
      <c r="D678" s="2"/>
      <c r="E678" s="3"/>
      <c r="F678" s="2" t="s">
        <v>9</v>
      </c>
      <c r="G678" s="2" t="s">
        <v>45</v>
      </c>
      <c r="H678" s="2">
        <v>13</v>
      </c>
    </row>
    <row r="679" spans="1:8" x14ac:dyDescent="0.25">
      <c r="A679" s="2" t="s">
        <v>48</v>
      </c>
      <c r="B679" s="2" t="s">
        <v>9</v>
      </c>
      <c r="C679" s="2">
        <v>0.75</v>
      </c>
      <c r="D679" s="2"/>
      <c r="E679" s="3"/>
      <c r="F679" s="2" t="s">
        <v>9</v>
      </c>
      <c r="G679" s="2" t="s">
        <v>45</v>
      </c>
      <c r="H679" s="2">
        <v>1</v>
      </c>
    </row>
    <row r="680" spans="1:8" x14ac:dyDescent="0.25">
      <c r="A680" s="2" t="s">
        <v>48</v>
      </c>
      <c r="B680" s="2" t="s">
        <v>9</v>
      </c>
      <c r="C680" s="2">
        <v>1</v>
      </c>
      <c r="D680" s="2"/>
      <c r="E680" s="3"/>
      <c r="F680" s="2" t="s">
        <v>9</v>
      </c>
      <c r="G680" s="2" t="s">
        <v>45</v>
      </c>
      <c r="H680" s="2">
        <v>2</v>
      </c>
    </row>
    <row r="681" spans="1:8" x14ac:dyDescent="0.25">
      <c r="A681" s="2" t="s">
        <v>48</v>
      </c>
      <c r="B681" s="2" t="s">
        <v>9</v>
      </c>
      <c r="C681" s="2">
        <v>2</v>
      </c>
      <c r="D681" s="2"/>
      <c r="E681" s="3"/>
      <c r="F681" s="2" t="s">
        <v>9</v>
      </c>
      <c r="G681" s="2" t="s">
        <v>45</v>
      </c>
      <c r="H681" s="2">
        <v>5.5</v>
      </c>
    </row>
    <row r="682" spans="1:8" x14ac:dyDescent="0.25">
      <c r="A682" s="2" t="s">
        <v>48</v>
      </c>
      <c r="B682" s="2" t="s">
        <v>9</v>
      </c>
      <c r="C682" s="2">
        <v>0.5</v>
      </c>
      <c r="D682" s="2"/>
      <c r="E682" s="3"/>
      <c r="F682" s="2" t="s">
        <v>9</v>
      </c>
      <c r="G682" s="2" t="s">
        <v>45</v>
      </c>
      <c r="H682" s="2">
        <v>1</v>
      </c>
    </row>
    <row r="683" spans="1:8" x14ac:dyDescent="0.25">
      <c r="A683" s="2" t="s">
        <v>48</v>
      </c>
      <c r="B683" s="2" t="s">
        <v>9</v>
      </c>
      <c r="C683" s="2">
        <v>0.4</v>
      </c>
      <c r="D683" s="2"/>
      <c r="E683" s="3"/>
      <c r="F683" s="2" t="s">
        <v>9</v>
      </c>
      <c r="G683" s="2" t="s">
        <v>45</v>
      </c>
      <c r="H683" s="2">
        <v>4</v>
      </c>
    </row>
    <row r="684" spans="1:8" x14ac:dyDescent="0.25">
      <c r="A684" s="2" t="s">
        <v>48</v>
      </c>
      <c r="B684" s="2" t="s">
        <v>9</v>
      </c>
      <c r="C684" s="2">
        <v>4</v>
      </c>
      <c r="D684" s="2"/>
      <c r="E684" s="3"/>
      <c r="F684" s="2" t="s">
        <v>9</v>
      </c>
      <c r="G684" s="2" t="s">
        <v>45</v>
      </c>
      <c r="H684" s="2">
        <v>4</v>
      </c>
    </row>
    <row r="685" spans="1:8" x14ac:dyDescent="0.25">
      <c r="A685" s="2" t="s">
        <v>48</v>
      </c>
      <c r="B685" s="2" t="s">
        <v>9</v>
      </c>
      <c r="C685" s="2">
        <v>3.5</v>
      </c>
      <c r="D685" s="2"/>
      <c r="E685" s="3"/>
      <c r="F685" s="2" t="s">
        <v>9</v>
      </c>
      <c r="G685" s="2" t="s">
        <v>45</v>
      </c>
      <c r="H685" s="2">
        <v>0.75</v>
      </c>
    </row>
    <row r="686" spans="1:8" x14ac:dyDescent="0.25">
      <c r="A686" s="2" t="s">
        <v>48</v>
      </c>
      <c r="B686" s="2" t="s">
        <v>9</v>
      </c>
      <c r="C686" s="2">
        <v>0.5</v>
      </c>
      <c r="D686" s="2"/>
      <c r="E686" s="3"/>
      <c r="F686" s="2" t="s">
        <v>9</v>
      </c>
      <c r="G686" s="2" t="s">
        <v>45</v>
      </c>
      <c r="H686" s="2">
        <v>1</v>
      </c>
    </row>
    <row r="687" spans="1:8" x14ac:dyDescent="0.25">
      <c r="A687" s="2" t="s">
        <v>48</v>
      </c>
      <c r="B687" s="2" t="s">
        <v>9</v>
      </c>
      <c r="C687" s="2">
        <v>1</v>
      </c>
      <c r="D687" s="2"/>
      <c r="E687" s="3"/>
      <c r="F687" s="2" t="s">
        <v>9</v>
      </c>
      <c r="G687" s="2" t="s">
        <v>45</v>
      </c>
      <c r="H687" s="2">
        <v>0.25</v>
      </c>
    </row>
    <row r="688" spans="1:8" x14ac:dyDescent="0.25">
      <c r="A688" s="2" t="s">
        <v>48</v>
      </c>
      <c r="B688" s="2" t="s">
        <v>9</v>
      </c>
      <c r="C688" s="2">
        <v>0.75</v>
      </c>
      <c r="D688" s="2"/>
      <c r="E688" s="3"/>
      <c r="F688" s="2" t="s">
        <v>9</v>
      </c>
      <c r="G688" s="2" t="s">
        <v>45</v>
      </c>
      <c r="H688" s="2">
        <v>0.25</v>
      </c>
    </row>
    <row r="689" spans="1:8" x14ac:dyDescent="0.25">
      <c r="A689" s="2" t="s">
        <v>48</v>
      </c>
      <c r="B689" s="2" t="s">
        <v>9</v>
      </c>
      <c r="C689" s="2">
        <v>0.2</v>
      </c>
      <c r="D689" s="2"/>
      <c r="E689" s="3"/>
      <c r="F689" s="2" t="s">
        <v>9</v>
      </c>
      <c r="G689" s="2" t="s">
        <v>45</v>
      </c>
      <c r="H689" s="2">
        <v>0.25</v>
      </c>
    </row>
    <row r="690" spans="1:8" x14ac:dyDescent="0.25">
      <c r="A690" s="2" t="s">
        <v>48</v>
      </c>
      <c r="B690" s="2" t="s">
        <v>9</v>
      </c>
      <c r="C690" s="2">
        <v>0.1</v>
      </c>
      <c r="D690" s="2"/>
      <c r="E690" s="3"/>
      <c r="F690" s="2" t="s">
        <v>9</v>
      </c>
      <c r="G690" s="2" t="s">
        <v>45</v>
      </c>
      <c r="H690" s="2">
        <v>0.25</v>
      </c>
    </row>
    <row r="691" spans="1:8" x14ac:dyDescent="0.25">
      <c r="A691" s="2" t="s">
        <v>48</v>
      </c>
      <c r="B691" s="2" t="s">
        <v>9</v>
      </c>
      <c r="C691" s="2">
        <v>0.4</v>
      </c>
      <c r="D691" s="2"/>
      <c r="E691" s="3"/>
      <c r="F691" s="2" t="s">
        <v>9</v>
      </c>
      <c r="G691" s="2" t="s">
        <v>45</v>
      </c>
      <c r="H691" s="2">
        <v>0.5</v>
      </c>
    </row>
    <row r="692" spans="1:8" x14ac:dyDescent="0.25">
      <c r="A692" s="2" t="s">
        <v>48</v>
      </c>
      <c r="B692" s="2" t="s">
        <v>9</v>
      </c>
      <c r="C692" s="2">
        <v>0.5</v>
      </c>
      <c r="D692" s="2"/>
      <c r="E692" s="3"/>
      <c r="F692" s="2" t="s">
        <v>9</v>
      </c>
      <c r="G692" s="2" t="s">
        <v>45</v>
      </c>
      <c r="H692" s="2">
        <v>0.25</v>
      </c>
    </row>
    <row r="693" spans="1:8" x14ac:dyDescent="0.25">
      <c r="A693" s="2" t="s">
        <v>48</v>
      </c>
      <c r="B693" s="2" t="s">
        <v>9</v>
      </c>
      <c r="C693" s="2">
        <v>1</v>
      </c>
      <c r="D693" s="2"/>
      <c r="E693" s="3"/>
      <c r="F693" s="2" t="s">
        <v>9</v>
      </c>
      <c r="G693" s="2" t="s">
        <v>45</v>
      </c>
      <c r="H693" s="2">
        <v>0.25</v>
      </c>
    </row>
    <row r="694" spans="1:8" x14ac:dyDescent="0.25">
      <c r="A694" s="2" t="s">
        <v>48</v>
      </c>
      <c r="B694" s="2" t="s">
        <v>9</v>
      </c>
      <c r="C694" s="2">
        <v>1</v>
      </c>
      <c r="D694" s="2"/>
      <c r="E694" s="3"/>
      <c r="F694" s="2" t="s">
        <v>9</v>
      </c>
      <c r="G694" s="2" t="s">
        <v>45</v>
      </c>
      <c r="H694" s="2">
        <v>0.2</v>
      </c>
    </row>
    <row r="695" spans="1:8" x14ac:dyDescent="0.25">
      <c r="A695" s="2" t="s">
        <v>48</v>
      </c>
      <c r="B695" s="2" t="s">
        <v>9</v>
      </c>
      <c r="C695" s="2">
        <v>1.5</v>
      </c>
      <c r="D695" s="2"/>
      <c r="E695" s="3"/>
      <c r="F695" s="2" t="s">
        <v>9</v>
      </c>
      <c r="G695" s="2" t="s">
        <v>45</v>
      </c>
      <c r="H695" s="2">
        <v>1</v>
      </c>
    </row>
    <row r="696" spans="1:8" x14ac:dyDescent="0.25">
      <c r="A696" s="2" t="s">
        <v>48</v>
      </c>
      <c r="B696" s="2" t="s">
        <v>9</v>
      </c>
      <c r="C696" s="2">
        <v>1.5</v>
      </c>
      <c r="D696" s="2"/>
      <c r="E696" s="3"/>
      <c r="F696" s="2" t="s">
        <v>9</v>
      </c>
      <c r="G696" s="2" t="s">
        <v>45</v>
      </c>
      <c r="H696" s="2">
        <v>0.3</v>
      </c>
    </row>
    <row r="697" spans="1:8" x14ac:dyDescent="0.25">
      <c r="A697" s="2" t="s">
        <v>48</v>
      </c>
      <c r="B697" s="2" t="s">
        <v>9</v>
      </c>
      <c r="C697" s="2">
        <v>1.5</v>
      </c>
      <c r="D697" s="2"/>
      <c r="E697" s="3"/>
      <c r="F697" s="2" t="s">
        <v>9</v>
      </c>
      <c r="G697" s="2" t="s">
        <v>45</v>
      </c>
      <c r="H697" s="2">
        <v>0.2</v>
      </c>
    </row>
    <row r="698" spans="1:8" x14ac:dyDescent="0.25">
      <c r="A698" s="2" t="s">
        <v>48</v>
      </c>
      <c r="B698" s="2" t="s">
        <v>9</v>
      </c>
      <c r="C698" s="2">
        <v>0.25</v>
      </c>
      <c r="D698" s="2"/>
      <c r="E698" s="3"/>
      <c r="F698" s="2" t="s">
        <v>9</v>
      </c>
      <c r="G698" s="2" t="s">
        <v>45</v>
      </c>
      <c r="H698" s="2">
        <v>1.5</v>
      </c>
    </row>
    <row r="699" spans="1:8" x14ac:dyDescent="0.25">
      <c r="A699" s="2" t="s">
        <v>48</v>
      </c>
      <c r="B699" s="2" t="s">
        <v>9</v>
      </c>
      <c r="C699" s="2">
        <v>1</v>
      </c>
      <c r="D699" s="2"/>
      <c r="E699" s="3"/>
      <c r="F699" s="2" t="s">
        <v>9</v>
      </c>
      <c r="G699" s="2" t="s">
        <v>45</v>
      </c>
      <c r="H699" s="2">
        <v>2.5</v>
      </c>
    </row>
    <row r="700" spans="1:8" x14ac:dyDescent="0.25">
      <c r="A700" s="2" t="s">
        <v>48</v>
      </c>
      <c r="B700" s="2" t="s">
        <v>9</v>
      </c>
      <c r="C700" s="2">
        <v>0.75</v>
      </c>
      <c r="D700" s="2"/>
      <c r="E700" s="3"/>
      <c r="F700" s="2" t="s">
        <v>9</v>
      </c>
      <c r="G700" s="2" t="s">
        <v>45</v>
      </c>
      <c r="H700" s="2">
        <v>1</v>
      </c>
    </row>
    <row r="701" spans="1:8" x14ac:dyDescent="0.25">
      <c r="A701" s="2" t="s">
        <v>48</v>
      </c>
      <c r="B701" s="2" t="s">
        <v>9</v>
      </c>
      <c r="C701" s="2">
        <v>1</v>
      </c>
      <c r="D701" s="2"/>
      <c r="E701" s="3"/>
      <c r="F701" s="2" t="s">
        <v>9</v>
      </c>
      <c r="G701" s="2" t="s">
        <v>45</v>
      </c>
      <c r="H701" s="2">
        <v>0.25</v>
      </c>
    </row>
    <row r="702" spans="1:8" x14ac:dyDescent="0.25">
      <c r="A702" s="2" t="s">
        <v>48</v>
      </c>
      <c r="B702" s="2" t="s">
        <v>9</v>
      </c>
      <c r="C702" s="2">
        <v>0.25</v>
      </c>
      <c r="D702" s="2"/>
      <c r="E702" s="3"/>
      <c r="F702" s="2" t="s">
        <v>9</v>
      </c>
      <c r="G702" s="2" t="s">
        <v>37</v>
      </c>
      <c r="H702" s="2">
        <v>0.5</v>
      </c>
    </row>
    <row r="703" spans="1:8" x14ac:dyDescent="0.25">
      <c r="A703" s="2" t="s">
        <v>48</v>
      </c>
      <c r="B703" s="2" t="s">
        <v>9</v>
      </c>
      <c r="C703" s="2">
        <v>1.5</v>
      </c>
      <c r="D703" s="2"/>
      <c r="E703" s="3"/>
      <c r="F703" s="2" t="s">
        <v>9</v>
      </c>
      <c r="G703" s="2" t="s">
        <v>37</v>
      </c>
      <c r="H703" s="2">
        <v>0.75</v>
      </c>
    </row>
    <row r="704" spans="1:8" x14ac:dyDescent="0.25">
      <c r="A704" s="2" t="s">
        <v>48</v>
      </c>
      <c r="B704" s="2" t="s">
        <v>9</v>
      </c>
      <c r="C704" s="2">
        <v>0.5</v>
      </c>
      <c r="D704" s="2"/>
      <c r="E704" s="3"/>
      <c r="F704" s="2" t="s">
        <v>9</v>
      </c>
      <c r="G704" s="2" t="s">
        <v>37</v>
      </c>
      <c r="H704" s="2">
        <v>0.5</v>
      </c>
    </row>
    <row r="705" spans="1:8" x14ac:dyDescent="0.25">
      <c r="A705" s="2" t="s">
        <v>48</v>
      </c>
      <c r="B705" s="2" t="s">
        <v>9</v>
      </c>
      <c r="C705" s="2">
        <v>0.2</v>
      </c>
      <c r="D705" s="2"/>
      <c r="E705" s="3"/>
      <c r="F705" s="2" t="s">
        <v>9</v>
      </c>
      <c r="G705" s="2" t="s">
        <v>37</v>
      </c>
      <c r="H705" s="2">
        <v>0.5</v>
      </c>
    </row>
    <row r="706" spans="1:8" x14ac:dyDescent="0.25">
      <c r="A706" s="2" t="s">
        <v>48</v>
      </c>
      <c r="B706" s="2" t="s">
        <v>9</v>
      </c>
      <c r="C706" s="2">
        <v>0.2</v>
      </c>
      <c r="D706" s="2"/>
      <c r="E706" s="3"/>
      <c r="F706" s="2" t="s">
        <v>9</v>
      </c>
      <c r="G706" s="2" t="s">
        <v>37</v>
      </c>
      <c r="H706" s="2">
        <v>2</v>
      </c>
    </row>
    <row r="707" spans="1:8" x14ac:dyDescent="0.25">
      <c r="A707" s="2" t="s">
        <v>48</v>
      </c>
      <c r="B707" s="2" t="s">
        <v>9</v>
      </c>
      <c r="C707" s="2">
        <v>0.4</v>
      </c>
      <c r="D707" s="2"/>
      <c r="E707" s="3"/>
      <c r="F707" s="2" t="s">
        <v>9</v>
      </c>
      <c r="G707" s="2" t="s">
        <v>37</v>
      </c>
      <c r="H707" s="2">
        <v>0.25</v>
      </c>
    </row>
    <row r="708" spans="1:8" x14ac:dyDescent="0.25">
      <c r="A708" s="2" t="s">
        <v>48</v>
      </c>
      <c r="B708" s="2" t="s">
        <v>9</v>
      </c>
      <c r="C708" s="2">
        <v>0.2</v>
      </c>
      <c r="D708" s="2"/>
      <c r="E708" s="3"/>
      <c r="F708" s="2" t="s">
        <v>9</v>
      </c>
      <c r="G708" s="2" t="s">
        <v>37</v>
      </c>
      <c r="H708" s="2">
        <v>0.75</v>
      </c>
    </row>
    <row r="709" spans="1:8" x14ac:dyDescent="0.25">
      <c r="A709" s="2" t="s">
        <v>48</v>
      </c>
      <c r="B709" s="2" t="s">
        <v>9</v>
      </c>
      <c r="C709" s="2">
        <v>0.1</v>
      </c>
      <c r="D709" s="2"/>
      <c r="E709" s="3"/>
      <c r="F709" s="2" t="s">
        <v>9</v>
      </c>
      <c r="G709" s="2" t="s">
        <v>37</v>
      </c>
      <c r="H709" s="2">
        <v>0.75</v>
      </c>
    </row>
    <row r="710" spans="1:8" x14ac:dyDescent="0.25">
      <c r="A710" s="2" t="s">
        <v>48</v>
      </c>
      <c r="B710" s="2" t="s">
        <v>9</v>
      </c>
      <c r="C710" s="2">
        <v>0.15</v>
      </c>
      <c r="D710" s="2"/>
      <c r="E710" s="3"/>
      <c r="F710" s="2" t="s">
        <v>9</v>
      </c>
      <c r="G710" s="2" t="s">
        <v>37</v>
      </c>
      <c r="H710" s="2">
        <v>0.75</v>
      </c>
    </row>
    <row r="711" spans="1:8" x14ac:dyDescent="0.25">
      <c r="A711" s="2" t="s">
        <v>48</v>
      </c>
      <c r="B711" s="2" t="s">
        <v>9</v>
      </c>
      <c r="C711" s="2">
        <v>0.25</v>
      </c>
      <c r="D711" s="2"/>
      <c r="E711" s="3"/>
      <c r="F711" s="2" t="s">
        <v>9</v>
      </c>
      <c r="G711" s="2" t="s">
        <v>37</v>
      </c>
      <c r="H711" s="2">
        <v>0.75</v>
      </c>
    </row>
    <row r="712" spans="1:8" x14ac:dyDescent="0.25">
      <c r="A712" s="2" t="s">
        <v>48</v>
      </c>
      <c r="B712" s="2" t="s">
        <v>9</v>
      </c>
      <c r="C712" s="2">
        <v>0.25</v>
      </c>
      <c r="D712" s="2"/>
      <c r="E712" s="3"/>
      <c r="F712" s="2" t="s">
        <v>9</v>
      </c>
      <c r="G712" s="2" t="s">
        <v>37</v>
      </c>
      <c r="H712" s="2">
        <v>1.5</v>
      </c>
    </row>
    <row r="713" spans="1:8" x14ac:dyDescent="0.25">
      <c r="A713" s="2" t="s">
        <v>48</v>
      </c>
      <c r="B713" s="2" t="s">
        <v>9</v>
      </c>
      <c r="C713" s="2">
        <v>0.25</v>
      </c>
      <c r="D713" s="2"/>
      <c r="E713" s="3"/>
      <c r="F713" s="2" t="s">
        <v>9</v>
      </c>
      <c r="G713" s="2" t="s">
        <v>37</v>
      </c>
      <c r="H713" s="2">
        <v>1.5</v>
      </c>
    </row>
    <row r="714" spans="1:8" x14ac:dyDescent="0.25">
      <c r="A714" s="2" t="s">
        <v>48</v>
      </c>
      <c r="B714" s="2" t="s">
        <v>9</v>
      </c>
      <c r="C714" s="2">
        <v>0.5</v>
      </c>
      <c r="D714" s="2"/>
      <c r="E714" s="3"/>
      <c r="F714" s="2" t="s">
        <v>9</v>
      </c>
      <c r="G714" s="2" t="s">
        <v>37</v>
      </c>
      <c r="H714" s="2">
        <v>0.25</v>
      </c>
    </row>
    <row r="715" spans="1:8" x14ac:dyDescent="0.25">
      <c r="A715" s="2" t="s">
        <v>48</v>
      </c>
      <c r="B715" s="2" t="s">
        <v>9</v>
      </c>
      <c r="C715" s="2">
        <v>0.25</v>
      </c>
      <c r="D715" s="2"/>
      <c r="E715" s="3"/>
      <c r="F715" s="2" t="s">
        <v>9</v>
      </c>
      <c r="G715" s="2" t="s">
        <v>37</v>
      </c>
      <c r="H715" s="2">
        <v>1.5</v>
      </c>
    </row>
    <row r="716" spans="1:8" x14ac:dyDescent="0.25">
      <c r="A716" s="2" t="s">
        <v>48</v>
      </c>
      <c r="B716" s="2" t="s">
        <v>9</v>
      </c>
      <c r="C716" s="2">
        <v>0.25</v>
      </c>
      <c r="D716" s="2"/>
      <c r="E716" s="3"/>
      <c r="F716" s="2" t="s">
        <v>9</v>
      </c>
      <c r="G716" s="2" t="s">
        <v>37</v>
      </c>
      <c r="H716" s="2">
        <v>1.5</v>
      </c>
    </row>
    <row r="717" spans="1:8" x14ac:dyDescent="0.25">
      <c r="A717" s="2" t="s">
        <v>48</v>
      </c>
      <c r="B717" s="2" t="s">
        <v>9</v>
      </c>
      <c r="C717" s="2">
        <v>0.25</v>
      </c>
      <c r="D717" s="2"/>
      <c r="E717" s="3"/>
      <c r="F717" s="2" t="s">
        <v>9</v>
      </c>
      <c r="G717" s="2" t="s">
        <v>37</v>
      </c>
      <c r="H717" s="2">
        <v>0.1</v>
      </c>
    </row>
    <row r="718" spans="1:8" x14ac:dyDescent="0.25">
      <c r="A718" s="2" t="s">
        <v>48</v>
      </c>
      <c r="B718" s="2" t="s">
        <v>9</v>
      </c>
      <c r="C718" s="2">
        <v>0.5</v>
      </c>
      <c r="D718" s="2"/>
      <c r="E718" s="3"/>
      <c r="F718" s="2" t="s">
        <v>9</v>
      </c>
      <c r="G718" s="2" t="s">
        <v>37</v>
      </c>
      <c r="H718" s="2">
        <v>0.1</v>
      </c>
    </row>
    <row r="719" spans="1:8" x14ac:dyDescent="0.25">
      <c r="A719" s="2" t="s">
        <v>48</v>
      </c>
      <c r="B719" s="2" t="s">
        <v>9</v>
      </c>
      <c r="C719" s="2">
        <v>0.15</v>
      </c>
      <c r="D719" s="2"/>
      <c r="E719" s="3"/>
      <c r="F719" s="2" t="s">
        <v>9</v>
      </c>
      <c r="G719" s="2" t="s">
        <v>37</v>
      </c>
      <c r="H719" s="2">
        <v>0.1</v>
      </c>
    </row>
    <row r="720" spans="1:8" x14ac:dyDescent="0.25">
      <c r="A720" s="2" t="s">
        <v>48</v>
      </c>
      <c r="B720" s="2" t="s">
        <v>9</v>
      </c>
      <c r="C720" s="2">
        <v>0.5</v>
      </c>
      <c r="D720" s="2"/>
      <c r="E720" s="3"/>
      <c r="F720" s="2" t="s">
        <v>9</v>
      </c>
      <c r="G720" s="2" t="s">
        <v>37</v>
      </c>
      <c r="H720" s="2">
        <v>0.1</v>
      </c>
    </row>
    <row r="721" spans="1:8" x14ac:dyDescent="0.25">
      <c r="A721" s="2" t="s">
        <v>48</v>
      </c>
      <c r="B721" s="2" t="s">
        <v>9</v>
      </c>
      <c r="C721" s="2">
        <v>0.2</v>
      </c>
      <c r="D721" s="2"/>
      <c r="E721" s="3"/>
      <c r="F721" s="2" t="s">
        <v>9</v>
      </c>
      <c r="G721" s="2" t="s">
        <v>37</v>
      </c>
      <c r="H721" s="2">
        <v>0.1</v>
      </c>
    </row>
    <row r="722" spans="1:8" x14ac:dyDescent="0.25">
      <c r="A722" s="2" t="s">
        <v>48</v>
      </c>
      <c r="B722" s="2" t="s">
        <v>9</v>
      </c>
      <c r="C722" s="2">
        <v>0.25</v>
      </c>
      <c r="D722" s="2"/>
      <c r="E722" s="3"/>
      <c r="F722" s="2" t="s">
        <v>9</v>
      </c>
      <c r="G722" s="2" t="s">
        <v>37</v>
      </c>
      <c r="H722" s="2">
        <v>0.25</v>
      </c>
    </row>
    <row r="723" spans="1:8" x14ac:dyDescent="0.25">
      <c r="A723" s="2" t="s">
        <v>48</v>
      </c>
      <c r="B723" s="2" t="s">
        <v>9</v>
      </c>
      <c r="C723" s="2">
        <v>0.4</v>
      </c>
      <c r="D723" s="2"/>
      <c r="E723" s="3"/>
      <c r="F723" s="2" t="s">
        <v>9</v>
      </c>
      <c r="G723" s="2" t="s">
        <v>37</v>
      </c>
      <c r="H723" s="2">
        <v>0.25</v>
      </c>
    </row>
    <row r="724" spans="1:8" x14ac:dyDescent="0.25">
      <c r="A724" s="2" t="s">
        <v>48</v>
      </c>
      <c r="B724" s="2" t="s">
        <v>9</v>
      </c>
      <c r="C724" s="2">
        <v>0.3</v>
      </c>
      <c r="D724" s="2"/>
      <c r="E724" s="3"/>
      <c r="F724" s="2" t="s">
        <v>9</v>
      </c>
      <c r="G724" s="2" t="s">
        <v>37</v>
      </c>
      <c r="H724" s="2">
        <v>0.1</v>
      </c>
    </row>
    <row r="725" spans="1:8" x14ac:dyDescent="0.25">
      <c r="A725" s="2" t="s">
        <v>48</v>
      </c>
      <c r="B725" s="2" t="s">
        <v>9</v>
      </c>
      <c r="C725" s="2">
        <v>1</v>
      </c>
      <c r="D725" s="2"/>
      <c r="E725" s="3"/>
      <c r="F725" s="2" t="s">
        <v>9</v>
      </c>
      <c r="G725" s="2" t="s">
        <v>37</v>
      </c>
      <c r="H725" s="2">
        <v>0.1</v>
      </c>
    </row>
    <row r="726" spans="1:8" x14ac:dyDescent="0.25">
      <c r="A726" s="2" t="s">
        <v>57</v>
      </c>
      <c r="B726" s="2" t="s">
        <v>9</v>
      </c>
      <c r="C726" s="2">
        <v>0.75</v>
      </c>
      <c r="D726" s="2"/>
      <c r="E726" s="3"/>
      <c r="F726" s="2" t="s">
        <v>9</v>
      </c>
      <c r="G726" s="2" t="s">
        <v>37</v>
      </c>
      <c r="H726" s="2">
        <v>27</v>
      </c>
    </row>
    <row r="727" spans="1:8" x14ac:dyDescent="0.25">
      <c r="A727" s="2" t="s">
        <v>58</v>
      </c>
      <c r="B727" s="2" t="s">
        <v>9</v>
      </c>
      <c r="C727" s="2">
        <v>1</v>
      </c>
      <c r="D727" s="2"/>
      <c r="E727" s="3"/>
      <c r="F727" s="2" t="s">
        <v>9</v>
      </c>
      <c r="G727" s="2" t="s">
        <v>37</v>
      </c>
      <c r="H727" s="2">
        <v>5</v>
      </c>
    </row>
    <row r="728" spans="1:8" x14ac:dyDescent="0.25">
      <c r="A728" s="2" t="s">
        <v>59</v>
      </c>
      <c r="B728" s="2" t="s">
        <v>9</v>
      </c>
      <c r="C728" s="2">
        <v>20</v>
      </c>
      <c r="D728" s="2"/>
      <c r="E728" s="3"/>
      <c r="F728" s="2" t="s">
        <v>9</v>
      </c>
      <c r="G728" s="2" t="s">
        <v>37</v>
      </c>
      <c r="H728" s="2">
        <v>1</v>
      </c>
    </row>
    <row r="729" spans="1:8" x14ac:dyDescent="0.25">
      <c r="A729" s="2" t="s">
        <v>59</v>
      </c>
      <c r="B729" s="2" t="s">
        <v>9</v>
      </c>
      <c r="C729" s="2">
        <v>15</v>
      </c>
      <c r="D729" s="2"/>
      <c r="E729" s="3"/>
      <c r="F729" s="2" t="s">
        <v>9</v>
      </c>
      <c r="G729" s="2" t="s">
        <v>37</v>
      </c>
      <c r="H729" s="2">
        <v>3</v>
      </c>
    </row>
    <row r="730" spans="1:8" x14ac:dyDescent="0.25">
      <c r="A730" s="2" t="s">
        <v>59</v>
      </c>
      <c r="B730" s="2" t="s">
        <v>9</v>
      </c>
      <c r="C730" s="2">
        <v>85</v>
      </c>
      <c r="D730" s="2"/>
      <c r="E730" s="3"/>
      <c r="F730" s="2" t="s">
        <v>9</v>
      </c>
      <c r="G730" s="2" t="s">
        <v>37</v>
      </c>
      <c r="H730" s="2">
        <v>1.25</v>
      </c>
    </row>
    <row r="731" spans="1:8" x14ac:dyDescent="0.25">
      <c r="A731" s="2" t="s">
        <v>59</v>
      </c>
      <c r="B731" s="2" t="s">
        <v>9</v>
      </c>
      <c r="C731" s="2">
        <v>80</v>
      </c>
      <c r="D731" s="2"/>
      <c r="E731" s="3"/>
      <c r="F731" s="2" t="s">
        <v>9</v>
      </c>
      <c r="G731" s="2" t="s">
        <v>37</v>
      </c>
      <c r="H731" s="2">
        <v>0.5</v>
      </c>
    </row>
    <row r="732" spans="1:8" x14ac:dyDescent="0.25">
      <c r="A732" s="2" t="s">
        <v>59</v>
      </c>
      <c r="B732" s="2" t="s">
        <v>9</v>
      </c>
      <c r="C732" s="2">
        <v>70</v>
      </c>
      <c r="D732" s="2"/>
      <c r="E732" s="3"/>
      <c r="F732" s="2" t="s">
        <v>9</v>
      </c>
      <c r="G732" s="2" t="s">
        <v>37</v>
      </c>
      <c r="H732" s="2">
        <v>1.25</v>
      </c>
    </row>
    <row r="733" spans="1:8" x14ac:dyDescent="0.25">
      <c r="A733" s="2" t="s">
        <v>59</v>
      </c>
      <c r="B733" s="2" t="s">
        <v>9</v>
      </c>
      <c r="C733" s="2">
        <v>0.7</v>
      </c>
      <c r="D733" s="2"/>
      <c r="E733" s="3"/>
      <c r="F733" s="2" t="s">
        <v>9</v>
      </c>
      <c r="G733" s="2" t="s">
        <v>37</v>
      </c>
      <c r="H733" s="2">
        <v>1</v>
      </c>
    </row>
    <row r="734" spans="1:8" x14ac:dyDescent="0.25">
      <c r="A734" s="2" t="s">
        <v>59</v>
      </c>
      <c r="B734" s="2" t="s">
        <v>9</v>
      </c>
      <c r="C734" s="2">
        <v>2.5</v>
      </c>
      <c r="D734" s="2"/>
      <c r="E734" s="3"/>
      <c r="F734" s="2" t="s">
        <v>9</v>
      </c>
      <c r="G734" s="2" t="s">
        <v>37</v>
      </c>
      <c r="H734" s="2">
        <v>1.5</v>
      </c>
    </row>
    <row r="735" spans="1:8" x14ac:dyDescent="0.25">
      <c r="A735" s="2" t="s">
        <v>59</v>
      </c>
      <c r="B735" s="2" t="s">
        <v>9</v>
      </c>
      <c r="C735" s="2">
        <v>0.5</v>
      </c>
      <c r="D735" s="2"/>
      <c r="E735" s="3"/>
      <c r="F735" s="2" t="s">
        <v>9</v>
      </c>
      <c r="G735" s="2" t="s">
        <v>37</v>
      </c>
      <c r="H735" s="2">
        <v>5</v>
      </c>
    </row>
    <row r="736" spans="1:8" x14ac:dyDescent="0.25">
      <c r="A736" s="2" t="s">
        <v>49</v>
      </c>
      <c r="B736" s="2" t="s">
        <v>9</v>
      </c>
      <c r="C736" s="2">
        <v>0.8</v>
      </c>
      <c r="D736" s="2"/>
      <c r="E736" s="3"/>
      <c r="F736" s="2" t="s">
        <v>9</v>
      </c>
      <c r="G736" s="2" t="s">
        <v>37</v>
      </c>
      <c r="H736" s="2">
        <v>1</v>
      </c>
    </row>
    <row r="737" spans="1:8" x14ac:dyDescent="0.25">
      <c r="A737" s="2" t="s">
        <v>49</v>
      </c>
      <c r="B737" s="2" t="s">
        <v>9</v>
      </c>
      <c r="C737" s="2">
        <v>1.2</v>
      </c>
      <c r="D737" s="2"/>
      <c r="E737" s="3"/>
      <c r="F737" s="2" t="s">
        <v>9</v>
      </c>
      <c r="G737" s="2" t="s">
        <v>37</v>
      </c>
      <c r="H737" s="2">
        <v>1</v>
      </c>
    </row>
    <row r="738" spans="1:8" x14ac:dyDescent="0.25">
      <c r="A738" s="2" t="s">
        <v>49</v>
      </c>
      <c r="B738" s="2" t="s">
        <v>9</v>
      </c>
      <c r="C738" s="2">
        <v>0.9</v>
      </c>
      <c r="D738" s="2"/>
      <c r="E738" s="3"/>
      <c r="F738" s="2" t="s">
        <v>9</v>
      </c>
      <c r="G738" s="2" t="s">
        <v>37</v>
      </c>
      <c r="H738" s="2">
        <v>1</v>
      </c>
    </row>
    <row r="739" spans="1:8" x14ac:dyDescent="0.25">
      <c r="A739" s="2" t="s">
        <v>49</v>
      </c>
      <c r="B739" s="2" t="s">
        <v>9</v>
      </c>
      <c r="C739" s="2">
        <v>1.2</v>
      </c>
      <c r="D739" s="2"/>
      <c r="E739" s="3"/>
      <c r="F739" s="2" t="s">
        <v>9</v>
      </c>
      <c r="G739" s="2" t="s">
        <v>37</v>
      </c>
      <c r="H739" s="2">
        <v>0.75</v>
      </c>
    </row>
    <row r="740" spans="1:8" x14ac:dyDescent="0.25">
      <c r="A740" s="2" t="s">
        <v>49</v>
      </c>
      <c r="B740" s="2" t="s">
        <v>9</v>
      </c>
      <c r="C740" s="2">
        <v>1.2</v>
      </c>
      <c r="D740" s="2"/>
      <c r="E740" s="3"/>
      <c r="F740" s="2" t="s">
        <v>9</v>
      </c>
      <c r="G740" s="2" t="s">
        <v>37</v>
      </c>
      <c r="H740" s="2">
        <v>0.75</v>
      </c>
    </row>
    <row r="741" spans="1:8" x14ac:dyDescent="0.25">
      <c r="A741" s="2" t="s">
        <v>49</v>
      </c>
      <c r="B741" s="2" t="s">
        <v>9</v>
      </c>
      <c r="C741" s="2">
        <v>0.5</v>
      </c>
      <c r="D741" s="2"/>
      <c r="E741" s="3"/>
      <c r="F741" s="2" t="s">
        <v>9</v>
      </c>
      <c r="G741" s="2" t="s">
        <v>37</v>
      </c>
      <c r="H741" s="2">
        <v>0.75</v>
      </c>
    </row>
    <row r="742" spans="1:8" x14ac:dyDescent="0.25">
      <c r="A742" s="2" t="s">
        <v>49</v>
      </c>
      <c r="B742" s="2" t="s">
        <v>9</v>
      </c>
      <c r="C742" s="2">
        <v>2</v>
      </c>
      <c r="D742" s="2"/>
      <c r="E742" s="3"/>
      <c r="F742" s="2" t="s">
        <v>9</v>
      </c>
      <c r="G742" s="2" t="s">
        <v>37</v>
      </c>
      <c r="H742" s="2">
        <v>0.1</v>
      </c>
    </row>
    <row r="743" spans="1:8" x14ac:dyDescent="0.25">
      <c r="A743" s="2" t="s">
        <v>49</v>
      </c>
      <c r="B743" s="2" t="s">
        <v>9</v>
      </c>
      <c r="C743" s="2">
        <v>0.5</v>
      </c>
      <c r="D743" s="2"/>
      <c r="E743" s="3"/>
      <c r="F743" s="2" t="s">
        <v>9</v>
      </c>
      <c r="G743" s="2" t="s">
        <v>37</v>
      </c>
      <c r="H743" s="2">
        <v>0.1</v>
      </c>
    </row>
    <row r="744" spans="1:8" x14ac:dyDescent="0.25">
      <c r="A744" s="2" t="s">
        <v>49</v>
      </c>
      <c r="B744" s="2" t="s">
        <v>9</v>
      </c>
      <c r="C744" s="2">
        <v>0.4</v>
      </c>
      <c r="D744" s="2"/>
      <c r="E744" s="3"/>
      <c r="F744" s="2" t="s">
        <v>9</v>
      </c>
      <c r="G744" s="2" t="s">
        <v>37</v>
      </c>
      <c r="H744" s="2">
        <v>0.25</v>
      </c>
    </row>
    <row r="745" spans="1:8" x14ac:dyDescent="0.25">
      <c r="A745" s="2" t="s">
        <v>49</v>
      </c>
      <c r="B745" s="2" t="s">
        <v>9</v>
      </c>
      <c r="C745" s="2">
        <v>1</v>
      </c>
      <c r="D745" s="2"/>
      <c r="E745" s="3"/>
      <c r="F745" s="2" t="s">
        <v>9</v>
      </c>
      <c r="G745" s="2" t="s">
        <v>37</v>
      </c>
      <c r="H745" s="2">
        <v>0.25</v>
      </c>
    </row>
    <row r="746" spans="1:8" x14ac:dyDescent="0.25">
      <c r="A746" s="2" t="s">
        <v>49</v>
      </c>
      <c r="B746" s="2" t="s">
        <v>9</v>
      </c>
      <c r="C746" s="2">
        <v>0.6</v>
      </c>
      <c r="D746" s="2"/>
      <c r="E746" s="3"/>
      <c r="F746" s="2" t="s">
        <v>9</v>
      </c>
      <c r="G746" s="2" t="s">
        <v>37</v>
      </c>
      <c r="H746" s="2">
        <v>0.2</v>
      </c>
    </row>
    <row r="747" spans="1:8" x14ac:dyDescent="0.25">
      <c r="A747" s="2" t="s">
        <v>49</v>
      </c>
      <c r="B747" s="2" t="s">
        <v>9</v>
      </c>
      <c r="C747" s="2">
        <v>1.25</v>
      </c>
      <c r="D747" s="2"/>
      <c r="E747" s="3"/>
      <c r="F747" s="2" t="s">
        <v>9</v>
      </c>
      <c r="G747" s="2" t="s">
        <v>37</v>
      </c>
      <c r="H747" s="2">
        <v>0.25</v>
      </c>
    </row>
    <row r="748" spans="1:8" x14ac:dyDescent="0.25">
      <c r="A748" s="2" t="s">
        <v>49</v>
      </c>
      <c r="B748" s="2" t="s">
        <v>9</v>
      </c>
      <c r="C748" s="2">
        <v>1.75</v>
      </c>
      <c r="D748" s="2"/>
      <c r="E748" s="3"/>
      <c r="F748" s="2" t="s">
        <v>9</v>
      </c>
      <c r="G748" s="2" t="s">
        <v>37</v>
      </c>
      <c r="H748" s="2">
        <v>0.25</v>
      </c>
    </row>
    <row r="749" spans="1:8" x14ac:dyDescent="0.25">
      <c r="A749" s="2" t="s">
        <v>49</v>
      </c>
      <c r="B749" s="2" t="s">
        <v>9</v>
      </c>
      <c r="C749" s="2">
        <v>0.75</v>
      </c>
      <c r="D749" s="2"/>
      <c r="E749" s="3"/>
      <c r="F749" s="2" t="s">
        <v>9</v>
      </c>
      <c r="G749" s="2" t="s">
        <v>37</v>
      </c>
      <c r="H749" s="2">
        <v>0.25</v>
      </c>
    </row>
    <row r="750" spans="1:8" x14ac:dyDescent="0.25">
      <c r="A750" s="2" t="s">
        <v>49</v>
      </c>
      <c r="B750" s="2" t="s">
        <v>9</v>
      </c>
      <c r="C750" s="2">
        <v>3</v>
      </c>
      <c r="D750" s="2"/>
      <c r="E750" s="3"/>
      <c r="F750" s="2" t="s">
        <v>9</v>
      </c>
      <c r="G750" s="2" t="s">
        <v>37</v>
      </c>
      <c r="H750" s="2">
        <v>0.25</v>
      </c>
    </row>
    <row r="751" spans="1:8" x14ac:dyDescent="0.25">
      <c r="A751" s="2" t="s">
        <v>49</v>
      </c>
      <c r="B751" s="2" t="s">
        <v>9</v>
      </c>
      <c r="C751" s="2">
        <v>1.4</v>
      </c>
      <c r="D751" s="2"/>
      <c r="E751" s="3"/>
      <c r="F751" s="2" t="s">
        <v>9</v>
      </c>
      <c r="G751" s="2" t="s">
        <v>37</v>
      </c>
      <c r="H751" s="2">
        <v>0.25</v>
      </c>
    </row>
    <row r="752" spans="1:8" x14ac:dyDescent="0.25">
      <c r="A752" s="2" t="s">
        <v>49</v>
      </c>
      <c r="B752" s="2" t="s">
        <v>9</v>
      </c>
      <c r="C752" s="2">
        <v>0.4</v>
      </c>
      <c r="D752" s="2"/>
      <c r="E752" s="3"/>
      <c r="F752" s="2" t="s">
        <v>9</v>
      </c>
      <c r="G752" s="2" t="s">
        <v>37</v>
      </c>
      <c r="H752" s="2">
        <v>0.3</v>
      </c>
    </row>
    <row r="753" spans="1:8" x14ac:dyDescent="0.25">
      <c r="A753" s="2" t="s">
        <v>49</v>
      </c>
      <c r="B753" s="2" t="s">
        <v>9</v>
      </c>
      <c r="C753" s="2">
        <v>3</v>
      </c>
      <c r="D753" s="2"/>
      <c r="E753" s="3"/>
      <c r="F753" s="2" t="s">
        <v>9</v>
      </c>
      <c r="G753" s="2" t="s">
        <v>37</v>
      </c>
      <c r="H753" s="2">
        <v>0.3</v>
      </c>
    </row>
    <row r="754" spans="1:8" x14ac:dyDescent="0.25">
      <c r="A754" s="2" t="s">
        <v>49</v>
      </c>
      <c r="B754" s="2" t="s">
        <v>9</v>
      </c>
      <c r="C754" s="2">
        <v>1</v>
      </c>
      <c r="D754" s="2"/>
      <c r="E754" s="3"/>
      <c r="F754" s="2" t="s">
        <v>9</v>
      </c>
      <c r="G754" s="2" t="s">
        <v>37</v>
      </c>
      <c r="H754" s="2">
        <v>0.5</v>
      </c>
    </row>
    <row r="755" spans="1:8" x14ac:dyDescent="0.25">
      <c r="A755" s="2" t="s">
        <v>49</v>
      </c>
      <c r="B755" s="2" t="s">
        <v>9</v>
      </c>
      <c r="C755" s="2">
        <v>0.5</v>
      </c>
      <c r="D755" s="2"/>
      <c r="E755" s="3"/>
      <c r="F755" s="2" t="s">
        <v>9</v>
      </c>
      <c r="G755" s="2" t="s">
        <v>37</v>
      </c>
      <c r="H755" s="2">
        <v>0.5</v>
      </c>
    </row>
    <row r="756" spans="1:8" x14ac:dyDescent="0.25">
      <c r="A756" s="2" t="s">
        <v>49</v>
      </c>
      <c r="B756" s="2" t="s">
        <v>9</v>
      </c>
      <c r="C756" s="2">
        <v>1</v>
      </c>
      <c r="D756" s="2"/>
      <c r="E756" s="3"/>
      <c r="F756" s="2" t="s">
        <v>9</v>
      </c>
      <c r="G756" s="2" t="s">
        <v>37</v>
      </c>
      <c r="H756" s="2">
        <v>0.25</v>
      </c>
    </row>
    <row r="757" spans="1:8" x14ac:dyDescent="0.25">
      <c r="A757" s="2" t="s">
        <v>49</v>
      </c>
      <c r="B757" s="2" t="s">
        <v>9</v>
      </c>
      <c r="C757" s="2">
        <v>1</v>
      </c>
      <c r="D757" s="2"/>
      <c r="E757" s="3"/>
      <c r="F757" s="2" t="s">
        <v>9</v>
      </c>
      <c r="G757" s="2" t="s">
        <v>37</v>
      </c>
      <c r="H757" s="2">
        <v>0.6</v>
      </c>
    </row>
    <row r="758" spans="1:8" x14ac:dyDescent="0.25">
      <c r="A758" s="2" t="s">
        <v>49</v>
      </c>
      <c r="B758" s="2" t="s">
        <v>9</v>
      </c>
      <c r="C758" s="2">
        <v>1.5</v>
      </c>
      <c r="D758" s="2"/>
      <c r="E758" s="3"/>
      <c r="F758" s="2" t="s">
        <v>9</v>
      </c>
      <c r="G758" s="2" t="s">
        <v>37</v>
      </c>
      <c r="H758" s="2">
        <v>0.6</v>
      </c>
    </row>
    <row r="759" spans="1:8" x14ac:dyDescent="0.25">
      <c r="A759" s="2" t="s">
        <v>49</v>
      </c>
      <c r="B759" s="2" t="s">
        <v>9</v>
      </c>
      <c r="C759" s="2">
        <v>0.75</v>
      </c>
      <c r="D759" s="2"/>
      <c r="E759" s="3"/>
      <c r="F759" s="2" t="s">
        <v>9</v>
      </c>
      <c r="G759" s="2" t="s">
        <v>37</v>
      </c>
      <c r="H759" s="2">
        <v>0.25</v>
      </c>
    </row>
    <row r="760" spans="1:8" x14ac:dyDescent="0.25">
      <c r="A760" s="2" t="s">
        <v>49</v>
      </c>
      <c r="B760" s="2" t="s">
        <v>9</v>
      </c>
      <c r="C760" s="2">
        <v>1</v>
      </c>
      <c r="D760" s="2"/>
      <c r="E760" s="3"/>
      <c r="F760" s="2" t="s">
        <v>9</v>
      </c>
      <c r="G760" s="2" t="s">
        <v>37</v>
      </c>
      <c r="H760" s="2">
        <v>0.25</v>
      </c>
    </row>
    <row r="761" spans="1:8" x14ac:dyDescent="0.25">
      <c r="A761" s="2" t="s">
        <v>49</v>
      </c>
      <c r="B761" s="2" t="s">
        <v>9</v>
      </c>
      <c r="C761" s="2">
        <v>3</v>
      </c>
      <c r="D761" s="2"/>
      <c r="E761" s="3"/>
      <c r="F761" s="2" t="s">
        <v>9</v>
      </c>
      <c r="G761" s="2" t="s">
        <v>37</v>
      </c>
      <c r="H761" s="2">
        <v>1</v>
      </c>
    </row>
    <row r="762" spans="1:8" x14ac:dyDescent="0.25">
      <c r="A762" s="2" t="s">
        <v>49</v>
      </c>
      <c r="B762" s="2" t="s">
        <v>9</v>
      </c>
      <c r="C762" s="2">
        <v>2</v>
      </c>
      <c r="D762" s="2"/>
      <c r="E762" s="3"/>
      <c r="F762" s="2" t="s">
        <v>9</v>
      </c>
      <c r="G762" s="2" t="s">
        <v>37</v>
      </c>
      <c r="H762" s="2">
        <v>0.3</v>
      </c>
    </row>
    <row r="763" spans="1:8" x14ac:dyDescent="0.25">
      <c r="A763" s="2" t="s">
        <v>49</v>
      </c>
      <c r="B763" s="2" t="s">
        <v>9</v>
      </c>
      <c r="C763" s="2">
        <v>3</v>
      </c>
      <c r="D763" s="2"/>
      <c r="E763" s="3"/>
      <c r="F763" s="2" t="s">
        <v>9</v>
      </c>
      <c r="G763" s="2" t="s">
        <v>37</v>
      </c>
      <c r="H763" s="2">
        <v>0.25</v>
      </c>
    </row>
    <row r="764" spans="1:8" x14ac:dyDescent="0.25">
      <c r="A764" s="2" t="s">
        <v>49</v>
      </c>
      <c r="B764" s="2" t="s">
        <v>9</v>
      </c>
      <c r="C764" s="2">
        <v>2.4</v>
      </c>
      <c r="D764" s="2"/>
      <c r="E764" s="3"/>
      <c r="F764" s="2" t="s">
        <v>9</v>
      </c>
      <c r="G764" s="2" t="s">
        <v>37</v>
      </c>
      <c r="H764" s="2">
        <v>2.5</v>
      </c>
    </row>
    <row r="765" spans="1:8" x14ac:dyDescent="0.25">
      <c r="A765" s="2" t="s">
        <v>49</v>
      </c>
      <c r="B765" s="2" t="s">
        <v>9</v>
      </c>
      <c r="C765" s="2">
        <v>2.4</v>
      </c>
      <c r="D765" s="2"/>
      <c r="E765" s="3"/>
      <c r="F765" s="2" t="s">
        <v>9</v>
      </c>
      <c r="G765" s="2" t="s">
        <v>37</v>
      </c>
      <c r="H765" s="2">
        <v>10</v>
      </c>
    </row>
    <row r="766" spans="1:8" x14ac:dyDescent="0.25">
      <c r="A766" s="2" t="s">
        <v>49</v>
      </c>
      <c r="B766" s="2" t="s">
        <v>9</v>
      </c>
      <c r="C766" s="2">
        <v>1.6</v>
      </c>
      <c r="D766" s="2"/>
      <c r="E766" s="3"/>
      <c r="F766" s="2" t="s">
        <v>9</v>
      </c>
      <c r="G766" s="2" t="s">
        <v>37</v>
      </c>
      <c r="H766" s="2">
        <v>1</v>
      </c>
    </row>
    <row r="767" spans="1:8" x14ac:dyDescent="0.25">
      <c r="A767" s="2" t="s">
        <v>49</v>
      </c>
      <c r="B767" s="2" t="s">
        <v>9</v>
      </c>
      <c r="C767" s="2">
        <v>2</v>
      </c>
      <c r="D767" s="2"/>
      <c r="E767" s="3"/>
      <c r="F767" s="2" t="s">
        <v>9</v>
      </c>
      <c r="G767" s="2" t="s">
        <v>37</v>
      </c>
      <c r="H767" s="2">
        <v>10</v>
      </c>
    </row>
    <row r="768" spans="1:8" x14ac:dyDescent="0.25">
      <c r="A768" s="2" t="s">
        <v>49</v>
      </c>
      <c r="B768" s="2" t="s">
        <v>9</v>
      </c>
      <c r="C768" s="2">
        <v>2</v>
      </c>
      <c r="D768" s="2"/>
      <c r="E768" s="3"/>
      <c r="F768" s="2" t="s">
        <v>9</v>
      </c>
      <c r="G768" s="2" t="s">
        <v>37</v>
      </c>
      <c r="H768" s="2">
        <v>1</v>
      </c>
    </row>
    <row r="769" spans="1:8" x14ac:dyDescent="0.25">
      <c r="A769" s="2" t="s">
        <v>49</v>
      </c>
      <c r="B769" s="2" t="s">
        <v>9</v>
      </c>
      <c r="C769" s="2">
        <v>0.7</v>
      </c>
      <c r="D769" s="2"/>
      <c r="E769" s="3"/>
      <c r="F769" s="2" t="s">
        <v>9</v>
      </c>
      <c r="G769" s="2" t="s">
        <v>37</v>
      </c>
      <c r="H769" s="2">
        <v>1</v>
      </c>
    </row>
    <row r="770" spans="1:8" x14ac:dyDescent="0.25">
      <c r="A770" s="2" t="s">
        <v>49</v>
      </c>
      <c r="B770" s="2" t="s">
        <v>9</v>
      </c>
      <c r="C770" s="2">
        <v>0.35</v>
      </c>
      <c r="D770" s="2"/>
      <c r="E770" s="3"/>
      <c r="F770" s="2" t="s">
        <v>9</v>
      </c>
      <c r="G770" s="2" t="s">
        <v>37</v>
      </c>
      <c r="H770" s="2">
        <v>0.5</v>
      </c>
    </row>
    <row r="771" spans="1:8" x14ac:dyDescent="0.25">
      <c r="A771" s="2" t="s">
        <v>49</v>
      </c>
      <c r="B771" s="2" t="s">
        <v>9</v>
      </c>
      <c r="C771" s="2">
        <v>1</v>
      </c>
      <c r="D771" s="2"/>
      <c r="E771" s="3"/>
      <c r="F771" s="2" t="s">
        <v>9</v>
      </c>
      <c r="G771" s="2" t="s">
        <v>37</v>
      </c>
      <c r="H771" s="2">
        <v>5</v>
      </c>
    </row>
    <row r="772" spans="1:8" x14ac:dyDescent="0.25">
      <c r="A772" s="2" t="s">
        <v>49</v>
      </c>
      <c r="B772" s="2" t="s">
        <v>9</v>
      </c>
      <c r="C772" s="2">
        <v>0.8</v>
      </c>
      <c r="D772" s="2"/>
      <c r="E772" s="3"/>
      <c r="F772" s="2" t="s">
        <v>9</v>
      </c>
      <c r="G772" s="2" t="s">
        <v>37</v>
      </c>
      <c r="H772" s="2">
        <v>0.5</v>
      </c>
    </row>
    <row r="773" spans="1:8" x14ac:dyDescent="0.25">
      <c r="A773" s="2" t="s">
        <v>49</v>
      </c>
      <c r="B773" s="2" t="s">
        <v>9</v>
      </c>
      <c r="C773" s="2">
        <v>0.3</v>
      </c>
      <c r="D773" s="2"/>
      <c r="E773" s="3"/>
      <c r="F773" s="2" t="s">
        <v>9</v>
      </c>
      <c r="G773" s="2" t="s">
        <v>37</v>
      </c>
      <c r="H773" s="2">
        <v>0.5</v>
      </c>
    </row>
    <row r="774" spans="1:8" x14ac:dyDescent="0.25">
      <c r="A774" s="2" t="s">
        <v>49</v>
      </c>
      <c r="B774" s="2" t="s">
        <v>9</v>
      </c>
      <c r="C774" s="2">
        <v>0.3</v>
      </c>
      <c r="D774" s="2"/>
      <c r="E774" s="3"/>
      <c r="F774" s="2" t="s">
        <v>9</v>
      </c>
      <c r="G774" s="2" t="s">
        <v>37</v>
      </c>
      <c r="H774" s="2">
        <v>1</v>
      </c>
    </row>
    <row r="775" spans="1:8" x14ac:dyDescent="0.25">
      <c r="A775" s="2" t="s">
        <v>49</v>
      </c>
      <c r="B775" s="2" t="s">
        <v>9</v>
      </c>
      <c r="C775" s="2">
        <v>0.5</v>
      </c>
      <c r="D775" s="2"/>
      <c r="E775" s="3"/>
      <c r="F775" s="2" t="s">
        <v>9</v>
      </c>
      <c r="G775" s="2" t="s">
        <v>37</v>
      </c>
      <c r="H775" s="2">
        <v>2.5</v>
      </c>
    </row>
    <row r="776" spans="1:8" x14ac:dyDescent="0.25">
      <c r="A776" s="2" t="s">
        <v>49</v>
      </c>
      <c r="B776" s="2" t="s">
        <v>9</v>
      </c>
      <c r="C776" s="2">
        <v>0.4</v>
      </c>
      <c r="D776" s="2"/>
      <c r="E776" s="3"/>
      <c r="F776" s="2" t="s">
        <v>9</v>
      </c>
      <c r="G776" s="2" t="s">
        <v>37</v>
      </c>
      <c r="H776" s="2">
        <v>2.5</v>
      </c>
    </row>
    <row r="777" spans="1:8" x14ac:dyDescent="0.25">
      <c r="A777" s="2" t="s">
        <v>49</v>
      </c>
      <c r="B777" s="2" t="s">
        <v>9</v>
      </c>
      <c r="C777" s="2">
        <v>0.6</v>
      </c>
      <c r="D777" s="2"/>
      <c r="E777" s="3"/>
      <c r="F777" s="2" t="s">
        <v>9</v>
      </c>
      <c r="G777" s="2" t="s">
        <v>37</v>
      </c>
      <c r="H777" s="2">
        <v>1</v>
      </c>
    </row>
    <row r="778" spans="1:8" x14ac:dyDescent="0.25">
      <c r="A778" s="2" t="s">
        <v>49</v>
      </c>
      <c r="B778" s="2" t="s">
        <v>9</v>
      </c>
      <c r="C778" s="2">
        <v>3.5</v>
      </c>
      <c r="D778" s="2"/>
      <c r="E778" s="3"/>
      <c r="F778" s="2" t="s">
        <v>9</v>
      </c>
      <c r="G778" s="2" t="s">
        <v>37</v>
      </c>
      <c r="H778" s="2">
        <v>0.25</v>
      </c>
    </row>
    <row r="779" spans="1:8" x14ac:dyDescent="0.25">
      <c r="A779" s="2" t="s">
        <v>49</v>
      </c>
      <c r="B779" s="2" t="s">
        <v>9</v>
      </c>
      <c r="C779" s="2">
        <v>0.5</v>
      </c>
      <c r="D779" s="2"/>
      <c r="E779" s="3"/>
      <c r="F779" s="2" t="s">
        <v>9</v>
      </c>
      <c r="G779" s="2" t="s">
        <v>37</v>
      </c>
      <c r="H779" s="2">
        <v>0.25</v>
      </c>
    </row>
    <row r="780" spans="1:8" x14ac:dyDescent="0.25">
      <c r="A780" s="2" t="s">
        <v>49</v>
      </c>
      <c r="B780" s="2" t="s">
        <v>9</v>
      </c>
      <c r="C780" s="2">
        <v>3</v>
      </c>
      <c r="D780" s="2"/>
      <c r="E780" s="3"/>
      <c r="F780" s="2" t="s">
        <v>9</v>
      </c>
      <c r="G780" s="2" t="s">
        <v>37</v>
      </c>
      <c r="H780" s="2">
        <v>0.25</v>
      </c>
    </row>
    <row r="781" spans="1:8" x14ac:dyDescent="0.25">
      <c r="A781" s="2" t="s">
        <v>49</v>
      </c>
      <c r="B781" s="2" t="s">
        <v>9</v>
      </c>
      <c r="C781" s="2">
        <v>0.75</v>
      </c>
      <c r="D781" s="2"/>
      <c r="E781" s="3"/>
      <c r="F781" s="2" t="s">
        <v>9</v>
      </c>
      <c r="G781" s="2" t="s">
        <v>37</v>
      </c>
      <c r="H781" s="2">
        <v>0.25</v>
      </c>
    </row>
    <row r="782" spans="1:8" x14ac:dyDescent="0.25">
      <c r="A782" s="2" t="s">
        <v>49</v>
      </c>
      <c r="B782" s="2" t="s">
        <v>9</v>
      </c>
      <c r="C782" s="2">
        <v>1.25</v>
      </c>
      <c r="D782" s="2"/>
      <c r="E782" s="3"/>
      <c r="F782" s="2" t="s">
        <v>9</v>
      </c>
      <c r="G782" s="2" t="s">
        <v>37</v>
      </c>
      <c r="H782" s="2">
        <v>0.25</v>
      </c>
    </row>
    <row r="783" spans="1:8" x14ac:dyDescent="0.25">
      <c r="A783" s="2" t="s">
        <v>49</v>
      </c>
      <c r="B783" s="2" t="s">
        <v>9</v>
      </c>
      <c r="C783" s="2">
        <v>0.5</v>
      </c>
      <c r="D783" s="2"/>
      <c r="E783" s="3"/>
      <c r="F783" s="2" t="s">
        <v>9</v>
      </c>
      <c r="G783" s="2" t="s">
        <v>37</v>
      </c>
      <c r="H783" s="2">
        <v>0.25</v>
      </c>
    </row>
    <row r="784" spans="1:8" x14ac:dyDescent="0.25">
      <c r="A784" s="2" t="s">
        <v>49</v>
      </c>
      <c r="B784" s="2" t="s">
        <v>9</v>
      </c>
      <c r="C784" s="2">
        <v>1.6</v>
      </c>
      <c r="D784" s="2"/>
      <c r="E784" s="3"/>
      <c r="F784" s="2" t="s">
        <v>9</v>
      </c>
      <c r="G784" s="2" t="s">
        <v>37</v>
      </c>
      <c r="H784" s="2">
        <v>0.5</v>
      </c>
    </row>
    <row r="785" spans="1:8" x14ac:dyDescent="0.25">
      <c r="A785" s="2" t="s">
        <v>49</v>
      </c>
      <c r="B785" s="2" t="s">
        <v>9</v>
      </c>
      <c r="C785" s="2">
        <v>1.2</v>
      </c>
      <c r="D785" s="2"/>
      <c r="E785" s="3"/>
      <c r="F785" s="2" t="s">
        <v>9</v>
      </c>
      <c r="G785" s="2" t="s">
        <v>37</v>
      </c>
      <c r="H785" s="2">
        <v>1</v>
      </c>
    </row>
    <row r="786" spans="1:8" x14ac:dyDescent="0.25">
      <c r="A786" s="2" t="s">
        <v>49</v>
      </c>
      <c r="B786" s="2" t="s">
        <v>9</v>
      </c>
      <c r="C786" s="2">
        <v>0.75</v>
      </c>
      <c r="D786" s="2"/>
      <c r="E786" s="3"/>
      <c r="F786" s="2" t="s">
        <v>9</v>
      </c>
      <c r="G786" s="2" t="s">
        <v>37</v>
      </c>
      <c r="H786" s="2">
        <v>0.75</v>
      </c>
    </row>
    <row r="787" spans="1:8" x14ac:dyDescent="0.25">
      <c r="A787" s="2" t="s">
        <v>49</v>
      </c>
      <c r="B787" s="2" t="s">
        <v>9</v>
      </c>
      <c r="C787" s="2">
        <v>0.75</v>
      </c>
      <c r="D787" s="2"/>
      <c r="E787" s="3"/>
      <c r="F787" s="2" t="s">
        <v>9</v>
      </c>
      <c r="G787" s="2" t="s">
        <v>37</v>
      </c>
      <c r="H787" s="2">
        <v>0.8</v>
      </c>
    </row>
    <row r="788" spans="1:8" x14ac:dyDescent="0.25">
      <c r="A788" s="2" t="s">
        <v>49</v>
      </c>
      <c r="B788" s="2" t="s">
        <v>9</v>
      </c>
      <c r="C788" s="2">
        <v>1.75</v>
      </c>
      <c r="D788" s="2"/>
      <c r="E788" s="3"/>
      <c r="F788" s="2" t="s">
        <v>9</v>
      </c>
      <c r="G788" s="2" t="s">
        <v>37</v>
      </c>
      <c r="H788" s="2">
        <v>1</v>
      </c>
    </row>
    <row r="789" spans="1:8" x14ac:dyDescent="0.25">
      <c r="A789" s="2" t="s">
        <v>49</v>
      </c>
      <c r="B789" s="2" t="s">
        <v>9</v>
      </c>
      <c r="C789" s="2">
        <v>0.25</v>
      </c>
      <c r="D789" s="2"/>
      <c r="E789" s="3"/>
      <c r="F789" s="2" t="s">
        <v>9</v>
      </c>
      <c r="G789" s="2" t="s">
        <v>20</v>
      </c>
      <c r="H789" s="2">
        <v>1</v>
      </c>
    </row>
    <row r="790" spans="1:8" x14ac:dyDescent="0.25">
      <c r="A790" s="2" t="s">
        <v>49</v>
      </c>
      <c r="B790" s="2" t="s">
        <v>9</v>
      </c>
      <c r="C790" s="2">
        <v>1</v>
      </c>
      <c r="D790" s="2"/>
      <c r="E790" s="3"/>
      <c r="F790" s="2" t="s">
        <v>9</v>
      </c>
      <c r="G790" s="2" t="s">
        <v>20</v>
      </c>
      <c r="H790" s="2">
        <v>2</v>
      </c>
    </row>
    <row r="791" spans="1:8" x14ac:dyDescent="0.25">
      <c r="A791" s="2" t="s">
        <v>49</v>
      </c>
      <c r="B791" s="2" t="s">
        <v>9</v>
      </c>
      <c r="C791" s="2">
        <v>0.25</v>
      </c>
      <c r="D791" s="2"/>
      <c r="E791" s="3"/>
      <c r="F791" s="2" t="s">
        <v>9</v>
      </c>
      <c r="G791" s="2" t="s">
        <v>20</v>
      </c>
      <c r="H791" s="2">
        <v>9</v>
      </c>
    </row>
    <row r="792" spans="1:8" x14ac:dyDescent="0.25">
      <c r="A792" s="2" t="s">
        <v>49</v>
      </c>
      <c r="B792" s="2" t="s">
        <v>9</v>
      </c>
      <c r="C792" s="2">
        <v>3</v>
      </c>
      <c r="D792" s="2"/>
      <c r="E792" s="3"/>
      <c r="F792" s="2" t="s">
        <v>9</v>
      </c>
      <c r="G792" s="2" t="s">
        <v>20</v>
      </c>
      <c r="H792" s="2">
        <v>1</v>
      </c>
    </row>
    <row r="793" spans="1:8" x14ac:dyDescent="0.25">
      <c r="A793" s="2" t="s">
        <v>49</v>
      </c>
      <c r="B793" s="2" t="s">
        <v>9</v>
      </c>
      <c r="C793" s="2">
        <v>2.75</v>
      </c>
      <c r="D793" s="2"/>
      <c r="E793" s="3"/>
      <c r="F793" s="2" t="s">
        <v>9</v>
      </c>
      <c r="G793" s="2" t="s">
        <v>20</v>
      </c>
      <c r="H793" s="2">
        <v>2</v>
      </c>
    </row>
    <row r="794" spans="1:8" x14ac:dyDescent="0.25">
      <c r="A794" s="2" t="s">
        <v>49</v>
      </c>
      <c r="B794" s="2" t="s">
        <v>9</v>
      </c>
      <c r="C794" s="2">
        <v>0.75</v>
      </c>
      <c r="D794" s="2"/>
      <c r="E794" s="3"/>
      <c r="F794" s="2" t="s">
        <v>9</v>
      </c>
      <c r="G794" s="2" t="s">
        <v>20</v>
      </c>
      <c r="H794" s="2">
        <v>1</v>
      </c>
    </row>
    <row r="795" spans="1:8" x14ac:dyDescent="0.25">
      <c r="A795" s="2" t="s">
        <v>49</v>
      </c>
      <c r="B795" s="2" t="s">
        <v>9</v>
      </c>
      <c r="C795" s="2">
        <v>1.5</v>
      </c>
      <c r="D795" s="2"/>
      <c r="E795" s="3"/>
      <c r="F795" s="2" t="s">
        <v>9</v>
      </c>
      <c r="G795" s="2" t="s">
        <v>20</v>
      </c>
      <c r="H795" s="2">
        <v>0.5</v>
      </c>
    </row>
    <row r="796" spans="1:8" x14ac:dyDescent="0.25">
      <c r="A796" s="2" t="s">
        <v>49</v>
      </c>
      <c r="B796" s="2" t="s">
        <v>9</v>
      </c>
      <c r="C796" s="2">
        <v>4.25</v>
      </c>
      <c r="D796" s="2"/>
      <c r="E796" s="3"/>
      <c r="F796" s="2" t="s">
        <v>9</v>
      </c>
      <c r="G796" s="2" t="s">
        <v>20</v>
      </c>
      <c r="H796" s="2">
        <v>0.5</v>
      </c>
    </row>
    <row r="797" spans="1:8" x14ac:dyDescent="0.25">
      <c r="A797" s="2" t="s">
        <v>49</v>
      </c>
      <c r="B797" s="2" t="s">
        <v>9</v>
      </c>
      <c r="C797" s="2">
        <v>7</v>
      </c>
      <c r="D797" s="2"/>
      <c r="E797" s="3"/>
      <c r="F797" s="2" t="s">
        <v>9</v>
      </c>
      <c r="G797" s="2" t="s">
        <v>20</v>
      </c>
      <c r="H797" s="2">
        <v>0.5</v>
      </c>
    </row>
    <row r="798" spans="1:8" x14ac:dyDescent="0.25">
      <c r="A798" s="2" t="s">
        <v>49</v>
      </c>
      <c r="B798" s="2" t="s">
        <v>9</v>
      </c>
      <c r="C798" s="2">
        <v>6</v>
      </c>
      <c r="D798" s="2"/>
      <c r="E798" s="3"/>
      <c r="F798" s="2" t="s">
        <v>9</v>
      </c>
      <c r="G798" s="2" t="s">
        <v>60</v>
      </c>
      <c r="H798" s="2">
        <v>1</v>
      </c>
    </row>
    <row r="799" spans="1:8" x14ac:dyDescent="0.25">
      <c r="A799" s="2" t="s">
        <v>49</v>
      </c>
      <c r="B799" s="2" t="s">
        <v>9</v>
      </c>
      <c r="C799" s="2">
        <v>3.5</v>
      </c>
      <c r="D799" s="2"/>
      <c r="E799" s="3"/>
      <c r="F799" s="2" t="s">
        <v>9</v>
      </c>
      <c r="G799" s="2" t="s">
        <v>60</v>
      </c>
      <c r="H799" s="2">
        <v>0.1</v>
      </c>
    </row>
    <row r="800" spans="1:8" x14ac:dyDescent="0.25">
      <c r="A800" s="2" t="s">
        <v>49</v>
      </c>
      <c r="B800" s="2" t="s">
        <v>9</v>
      </c>
      <c r="C800" s="2">
        <v>4</v>
      </c>
      <c r="D800" s="2"/>
      <c r="E800" s="3"/>
      <c r="F800" s="2" t="s">
        <v>9</v>
      </c>
      <c r="G800" s="2" t="s">
        <v>60</v>
      </c>
      <c r="H800" s="2">
        <v>0.1</v>
      </c>
    </row>
    <row r="801" spans="1:8" x14ac:dyDescent="0.25">
      <c r="A801" s="2" t="s">
        <v>49</v>
      </c>
      <c r="B801" s="2" t="s">
        <v>9</v>
      </c>
      <c r="C801" s="2">
        <v>2.5</v>
      </c>
      <c r="D801" s="2"/>
      <c r="E801" s="3"/>
      <c r="F801" s="2" t="s">
        <v>9</v>
      </c>
      <c r="G801" s="2" t="s">
        <v>60</v>
      </c>
      <c r="H801" s="2">
        <v>0.1</v>
      </c>
    </row>
    <row r="802" spans="1:8" x14ac:dyDescent="0.25">
      <c r="A802" s="2" t="s">
        <v>49</v>
      </c>
      <c r="B802" s="2" t="s">
        <v>9</v>
      </c>
      <c r="C802" s="2">
        <v>3</v>
      </c>
      <c r="D802" s="2"/>
      <c r="E802" s="3"/>
      <c r="F802" s="2" t="s">
        <v>9</v>
      </c>
      <c r="G802" s="2" t="s">
        <v>60</v>
      </c>
      <c r="H802" s="2">
        <v>0.9</v>
      </c>
    </row>
    <row r="803" spans="1:8" x14ac:dyDescent="0.25">
      <c r="A803" s="2" t="s">
        <v>49</v>
      </c>
      <c r="B803" s="2" t="s">
        <v>9</v>
      </c>
      <c r="C803" s="2">
        <v>3</v>
      </c>
      <c r="D803" s="2"/>
      <c r="E803" s="3"/>
      <c r="F803" s="2" t="s">
        <v>9</v>
      </c>
      <c r="G803" s="2" t="s">
        <v>61</v>
      </c>
      <c r="H803" s="2">
        <v>17.5</v>
      </c>
    </row>
    <row r="804" spans="1:8" x14ac:dyDescent="0.25">
      <c r="A804" s="2" t="s">
        <v>49</v>
      </c>
      <c r="B804" s="2" t="s">
        <v>9</v>
      </c>
      <c r="C804" s="2">
        <v>3</v>
      </c>
      <c r="D804" s="2"/>
      <c r="E804" s="3"/>
      <c r="F804" s="2" t="s">
        <v>9</v>
      </c>
      <c r="G804" s="2" t="s">
        <v>62</v>
      </c>
      <c r="H804" s="2">
        <v>3</v>
      </c>
    </row>
    <row r="805" spans="1:8" x14ac:dyDescent="0.25">
      <c r="A805" s="2" t="s">
        <v>49</v>
      </c>
      <c r="B805" s="2" t="s">
        <v>9</v>
      </c>
      <c r="C805" s="2">
        <v>3</v>
      </c>
      <c r="D805" s="2"/>
      <c r="E805" s="3"/>
      <c r="F805" s="2" t="s">
        <v>9</v>
      </c>
      <c r="G805" s="2" t="s">
        <v>62</v>
      </c>
      <c r="H805" s="2">
        <v>5</v>
      </c>
    </row>
    <row r="806" spans="1:8" x14ac:dyDescent="0.25">
      <c r="A806" s="2" t="s">
        <v>49</v>
      </c>
      <c r="B806" s="2" t="s">
        <v>9</v>
      </c>
      <c r="C806" s="2">
        <v>1.25</v>
      </c>
      <c r="D806" s="2"/>
      <c r="E806" s="3"/>
      <c r="F806" s="2" t="s">
        <v>9</v>
      </c>
      <c r="G806" s="2" t="s">
        <v>62</v>
      </c>
      <c r="H806" s="2">
        <v>5</v>
      </c>
    </row>
    <row r="807" spans="1:8" x14ac:dyDescent="0.25">
      <c r="A807" s="2" t="s">
        <v>49</v>
      </c>
      <c r="B807" s="2" t="s">
        <v>9</v>
      </c>
      <c r="C807" s="2">
        <v>1</v>
      </c>
      <c r="D807" s="2"/>
      <c r="E807" s="3"/>
      <c r="F807" s="2" t="s">
        <v>9</v>
      </c>
      <c r="G807" s="2" t="s">
        <v>62</v>
      </c>
      <c r="H807" s="2">
        <v>6</v>
      </c>
    </row>
    <row r="808" spans="1:8" x14ac:dyDescent="0.25">
      <c r="A808" s="2" t="s">
        <v>49</v>
      </c>
      <c r="B808" s="2" t="s">
        <v>9</v>
      </c>
      <c r="C808" s="2">
        <v>0.15</v>
      </c>
      <c r="D808" s="2"/>
      <c r="E808" s="3"/>
      <c r="F808" s="2" t="s">
        <v>9</v>
      </c>
      <c r="G808" s="2" t="s">
        <v>62</v>
      </c>
      <c r="H808" s="2">
        <v>2</v>
      </c>
    </row>
    <row r="809" spans="1:8" x14ac:dyDescent="0.25">
      <c r="A809" s="2" t="s">
        <v>49</v>
      </c>
      <c r="B809" s="2" t="s">
        <v>9</v>
      </c>
      <c r="C809" s="2">
        <v>0.05</v>
      </c>
      <c r="D809" s="2"/>
      <c r="E809" s="3"/>
      <c r="F809" s="2" t="s">
        <v>9</v>
      </c>
      <c r="G809" s="2" t="s">
        <v>62</v>
      </c>
      <c r="H809" s="2">
        <v>6</v>
      </c>
    </row>
    <row r="810" spans="1:8" x14ac:dyDescent="0.25">
      <c r="A810" s="2" t="s">
        <v>49</v>
      </c>
      <c r="B810" s="2" t="s">
        <v>9</v>
      </c>
      <c r="C810" s="2">
        <v>0.05</v>
      </c>
      <c r="D810" s="2"/>
      <c r="E810" s="3"/>
      <c r="F810" s="2" t="s">
        <v>9</v>
      </c>
      <c r="G810" s="2" t="s">
        <v>62</v>
      </c>
      <c r="H810" s="2">
        <v>2.5</v>
      </c>
    </row>
    <row r="811" spans="1:8" x14ac:dyDescent="0.25">
      <c r="A811" s="2" t="s">
        <v>49</v>
      </c>
      <c r="B811" s="2" t="s">
        <v>9</v>
      </c>
      <c r="C811" s="2">
        <v>4</v>
      </c>
      <c r="D811" s="2"/>
      <c r="E811" s="3"/>
      <c r="F811" s="2" t="s">
        <v>9</v>
      </c>
      <c r="G811" s="2" t="s">
        <v>62</v>
      </c>
      <c r="H811" s="2">
        <v>0.25</v>
      </c>
    </row>
    <row r="812" spans="1:8" x14ac:dyDescent="0.25">
      <c r="A812" s="2" t="s">
        <v>49</v>
      </c>
      <c r="B812" s="2" t="s">
        <v>9</v>
      </c>
      <c r="C812" s="2">
        <v>3</v>
      </c>
      <c r="D812" s="2"/>
      <c r="E812" s="3"/>
      <c r="F812" s="2" t="s">
        <v>9</v>
      </c>
      <c r="G812" s="2" t="s">
        <v>62</v>
      </c>
      <c r="H812" s="2">
        <v>0.25</v>
      </c>
    </row>
    <row r="813" spans="1:8" x14ac:dyDescent="0.25">
      <c r="A813" s="2" t="s">
        <v>49</v>
      </c>
      <c r="B813" s="2" t="s">
        <v>9</v>
      </c>
      <c r="C813" s="2">
        <v>3</v>
      </c>
      <c r="D813" s="2"/>
      <c r="E813" s="3"/>
      <c r="F813" s="2" t="s">
        <v>9</v>
      </c>
      <c r="G813" s="2" t="s">
        <v>62</v>
      </c>
      <c r="H813" s="2">
        <v>0.75</v>
      </c>
    </row>
    <row r="814" spans="1:8" x14ac:dyDescent="0.25">
      <c r="A814" s="2" t="s">
        <v>49</v>
      </c>
      <c r="B814" s="2" t="s">
        <v>9</v>
      </c>
      <c r="C814" s="2">
        <v>1</v>
      </c>
      <c r="D814" s="2"/>
      <c r="E814" s="3"/>
      <c r="F814" s="2" t="s">
        <v>9</v>
      </c>
      <c r="G814" s="2" t="s">
        <v>62</v>
      </c>
      <c r="H814" s="2">
        <v>0.25</v>
      </c>
    </row>
    <row r="815" spans="1:8" x14ac:dyDescent="0.25">
      <c r="A815" s="2" t="s">
        <v>49</v>
      </c>
      <c r="B815" s="2" t="s">
        <v>9</v>
      </c>
      <c r="C815" s="2">
        <v>1</v>
      </c>
      <c r="D815" s="2"/>
      <c r="E815" s="3"/>
      <c r="F815" s="2" t="s">
        <v>9</v>
      </c>
      <c r="G815" s="2" t="s">
        <v>62</v>
      </c>
      <c r="H815" s="2">
        <v>2</v>
      </c>
    </row>
    <row r="816" spans="1:8" x14ac:dyDescent="0.25">
      <c r="A816" s="2" t="s">
        <v>49</v>
      </c>
      <c r="B816" s="2" t="s">
        <v>9</v>
      </c>
      <c r="C816" s="2">
        <v>1</v>
      </c>
      <c r="D816" s="2"/>
      <c r="E816" s="3"/>
      <c r="F816" s="2" t="s">
        <v>9</v>
      </c>
      <c r="G816" s="2" t="s">
        <v>62</v>
      </c>
      <c r="H816" s="2">
        <v>5.5</v>
      </c>
    </row>
    <row r="817" spans="1:8" x14ac:dyDescent="0.25">
      <c r="A817" s="2" t="s">
        <v>49</v>
      </c>
      <c r="B817" s="2" t="s">
        <v>9</v>
      </c>
      <c r="C817" s="2">
        <v>2</v>
      </c>
      <c r="D817" s="2"/>
      <c r="E817" s="3"/>
      <c r="F817" s="2" t="s">
        <v>9</v>
      </c>
      <c r="G817" s="2" t="s">
        <v>62</v>
      </c>
      <c r="H817" s="2">
        <v>0.5</v>
      </c>
    </row>
    <row r="818" spans="1:8" x14ac:dyDescent="0.25">
      <c r="A818" s="2" t="s">
        <v>49</v>
      </c>
      <c r="B818" s="2" t="s">
        <v>9</v>
      </c>
      <c r="C818" s="2">
        <v>2</v>
      </c>
      <c r="D818" s="2"/>
      <c r="E818" s="3"/>
      <c r="F818" s="2" t="s">
        <v>9</v>
      </c>
      <c r="G818" s="2" t="s">
        <v>62</v>
      </c>
      <c r="H818" s="2">
        <v>1</v>
      </c>
    </row>
    <row r="819" spans="1:8" x14ac:dyDescent="0.25">
      <c r="A819" s="2" t="s">
        <v>49</v>
      </c>
      <c r="B819" s="2" t="s">
        <v>9</v>
      </c>
      <c r="C819" s="2">
        <v>0.5</v>
      </c>
      <c r="D819" s="2"/>
      <c r="E819" s="3"/>
      <c r="F819" s="2" t="s">
        <v>9</v>
      </c>
      <c r="G819" s="2" t="s">
        <v>62</v>
      </c>
      <c r="H819" s="2">
        <v>1</v>
      </c>
    </row>
    <row r="820" spans="1:8" x14ac:dyDescent="0.25">
      <c r="A820" s="2" t="s">
        <v>49</v>
      </c>
      <c r="B820" s="2" t="s">
        <v>9</v>
      </c>
      <c r="C820" s="2">
        <v>5</v>
      </c>
      <c r="D820" s="2"/>
      <c r="E820" s="3"/>
      <c r="F820" s="2" t="s">
        <v>9</v>
      </c>
      <c r="G820" s="2" t="s">
        <v>62</v>
      </c>
      <c r="H820" s="2">
        <v>5</v>
      </c>
    </row>
    <row r="821" spans="1:8" x14ac:dyDescent="0.25">
      <c r="A821" s="2" t="s">
        <v>49</v>
      </c>
      <c r="B821" s="2" t="s">
        <v>9</v>
      </c>
      <c r="C821" s="2">
        <v>5</v>
      </c>
      <c r="D821" s="2"/>
      <c r="E821" s="3"/>
      <c r="F821" s="2" t="s">
        <v>9</v>
      </c>
      <c r="G821" s="2" t="s">
        <v>62</v>
      </c>
      <c r="H821" s="2">
        <v>1</v>
      </c>
    </row>
    <row r="822" spans="1:8" x14ac:dyDescent="0.25">
      <c r="A822" s="2" t="s">
        <v>49</v>
      </c>
      <c r="B822" s="2" t="s">
        <v>9</v>
      </c>
      <c r="C822" s="2">
        <v>10</v>
      </c>
      <c r="D822" s="2"/>
      <c r="E822" s="3"/>
      <c r="F822" s="2" t="s">
        <v>9</v>
      </c>
      <c r="G822" s="2" t="s">
        <v>62</v>
      </c>
      <c r="H822" s="2">
        <v>0.5</v>
      </c>
    </row>
    <row r="823" spans="1:8" x14ac:dyDescent="0.25">
      <c r="A823" s="2" t="s">
        <v>49</v>
      </c>
      <c r="B823" s="2" t="s">
        <v>9</v>
      </c>
      <c r="C823" s="2">
        <v>1</v>
      </c>
      <c r="D823" s="2"/>
      <c r="E823" s="3"/>
      <c r="F823" s="2" t="s">
        <v>9</v>
      </c>
      <c r="G823" s="2" t="s">
        <v>62</v>
      </c>
      <c r="H823" s="2">
        <v>0.5</v>
      </c>
    </row>
    <row r="824" spans="1:8" x14ac:dyDescent="0.25">
      <c r="A824" s="2" t="s">
        <v>49</v>
      </c>
      <c r="B824" s="2" t="s">
        <v>9</v>
      </c>
      <c r="C824" s="2">
        <v>5</v>
      </c>
      <c r="D824" s="2"/>
      <c r="E824" s="3"/>
      <c r="F824" s="2" t="s">
        <v>9</v>
      </c>
      <c r="G824" s="2" t="s">
        <v>62</v>
      </c>
      <c r="H824" s="2">
        <v>2</v>
      </c>
    </row>
    <row r="825" spans="1:8" x14ac:dyDescent="0.25">
      <c r="A825" s="2" t="s">
        <v>49</v>
      </c>
      <c r="B825" s="2" t="s">
        <v>9</v>
      </c>
      <c r="C825" s="2">
        <v>15</v>
      </c>
      <c r="D825" s="2"/>
      <c r="E825" s="3"/>
      <c r="F825" s="2" t="s">
        <v>9</v>
      </c>
      <c r="G825" s="2" t="s">
        <v>62</v>
      </c>
      <c r="H825" s="2">
        <v>2</v>
      </c>
    </row>
    <row r="826" spans="1:8" x14ac:dyDescent="0.25">
      <c r="A826" s="2" t="s">
        <v>49</v>
      </c>
      <c r="B826" s="2" t="s">
        <v>9</v>
      </c>
      <c r="C826" s="2">
        <v>15</v>
      </c>
      <c r="D826" s="2"/>
      <c r="E826" s="3"/>
      <c r="F826" s="2" t="s">
        <v>9</v>
      </c>
      <c r="G826" s="2" t="s">
        <v>62</v>
      </c>
      <c r="H826" s="2">
        <v>5</v>
      </c>
    </row>
    <row r="827" spans="1:8" x14ac:dyDescent="0.25">
      <c r="A827" s="2" t="s">
        <v>49</v>
      </c>
      <c r="B827" s="2" t="s">
        <v>9</v>
      </c>
      <c r="C827" s="2">
        <v>2</v>
      </c>
      <c r="D827" s="2"/>
      <c r="E827" s="3"/>
      <c r="F827" s="2" t="s">
        <v>9</v>
      </c>
      <c r="G827" s="2" t="s">
        <v>62</v>
      </c>
      <c r="H827" s="2">
        <v>5</v>
      </c>
    </row>
    <row r="828" spans="1:8" x14ac:dyDescent="0.25">
      <c r="A828" s="2" t="s">
        <v>49</v>
      </c>
      <c r="B828" s="2" t="s">
        <v>9</v>
      </c>
      <c r="C828" s="2">
        <v>10</v>
      </c>
      <c r="D828" s="2"/>
      <c r="E828" s="3"/>
      <c r="F828" s="2" t="s">
        <v>9</v>
      </c>
      <c r="G828" s="2" t="s">
        <v>62</v>
      </c>
      <c r="H828" s="2">
        <v>3</v>
      </c>
    </row>
    <row r="829" spans="1:8" x14ac:dyDescent="0.25">
      <c r="A829" s="2" t="s">
        <v>49</v>
      </c>
      <c r="B829" s="2" t="s">
        <v>9</v>
      </c>
      <c r="C829" s="2">
        <v>2</v>
      </c>
      <c r="D829" s="2"/>
      <c r="E829" s="3"/>
      <c r="F829" s="2" t="s">
        <v>9</v>
      </c>
      <c r="G829" s="2" t="s">
        <v>62</v>
      </c>
      <c r="H829" s="2">
        <v>2</v>
      </c>
    </row>
    <row r="830" spans="1:8" x14ac:dyDescent="0.25">
      <c r="A830" s="2" t="s">
        <v>49</v>
      </c>
      <c r="B830" s="2" t="s">
        <v>9</v>
      </c>
      <c r="C830" s="2">
        <v>0.5</v>
      </c>
      <c r="D830" s="2"/>
      <c r="E830" s="3"/>
      <c r="F830" s="2" t="s">
        <v>9</v>
      </c>
      <c r="G830" s="2" t="s">
        <v>62</v>
      </c>
      <c r="H830" s="2">
        <v>2</v>
      </c>
    </row>
    <row r="831" spans="1:8" x14ac:dyDescent="0.25">
      <c r="A831" s="2" t="s">
        <v>49</v>
      </c>
      <c r="B831" s="2" t="s">
        <v>9</v>
      </c>
      <c r="C831" s="2">
        <v>0.6</v>
      </c>
      <c r="D831" s="2"/>
      <c r="E831" s="3"/>
      <c r="F831" s="2" t="s">
        <v>9</v>
      </c>
      <c r="G831" s="2" t="s">
        <v>62</v>
      </c>
      <c r="H831" s="2">
        <v>3</v>
      </c>
    </row>
    <row r="832" spans="1:8" x14ac:dyDescent="0.25">
      <c r="A832" s="2" t="s">
        <v>49</v>
      </c>
      <c r="B832" s="2" t="s">
        <v>9</v>
      </c>
      <c r="C832" s="2">
        <v>0.6</v>
      </c>
      <c r="D832" s="2"/>
      <c r="E832" s="3"/>
      <c r="F832" s="2" t="s">
        <v>9</v>
      </c>
      <c r="G832" s="2" t="s">
        <v>62</v>
      </c>
      <c r="H832" s="2">
        <v>5</v>
      </c>
    </row>
    <row r="833" spans="1:8" x14ac:dyDescent="0.25">
      <c r="A833" s="2" t="s">
        <v>49</v>
      </c>
      <c r="B833" s="2" t="s">
        <v>9</v>
      </c>
      <c r="C833" s="2">
        <v>0.5</v>
      </c>
      <c r="D833" s="2"/>
      <c r="E833" s="3"/>
      <c r="F833" s="2" t="s">
        <v>9</v>
      </c>
      <c r="G833" s="2" t="s">
        <v>62</v>
      </c>
      <c r="H833" s="2">
        <v>2</v>
      </c>
    </row>
    <row r="834" spans="1:8" x14ac:dyDescent="0.25">
      <c r="A834" s="2" t="s">
        <v>49</v>
      </c>
      <c r="B834" s="2" t="s">
        <v>9</v>
      </c>
      <c r="C834" s="2">
        <v>0.3</v>
      </c>
      <c r="D834" s="2"/>
      <c r="E834" s="3"/>
      <c r="F834" s="2" t="s">
        <v>9</v>
      </c>
      <c r="G834" s="2" t="s">
        <v>62</v>
      </c>
      <c r="H834" s="2">
        <v>2</v>
      </c>
    </row>
    <row r="835" spans="1:8" x14ac:dyDescent="0.25">
      <c r="A835" s="2" t="s">
        <v>49</v>
      </c>
      <c r="B835" s="2" t="s">
        <v>9</v>
      </c>
      <c r="C835" s="2">
        <v>0.3</v>
      </c>
      <c r="D835" s="2"/>
      <c r="E835" s="3"/>
      <c r="F835" s="2" t="s">
        <v>9</v>
      </c>
      <c r="G835" s="2" t="s">
        <v>62</v>
      </c>
      <c r="H835" s="2">
        <v>4</v>
      </c>
    </row>
    <row r="836" spans="1:8" x14ac:dyDescent="0.25">
      <c r="A836" s="2" t="s">
        <v>49</v>
      </c>
      <c r="B836" s="2" t="s">
        <v>9</v>
      </c>
      <c r="C836" s="2">
        <v>0.4</v>
      </c>
      <c r="D836" s="2"/>
      <c r="E836" s="3"/>
      <c r="F836" s="2" t="s">
        <v>9</v>
      </c>
      <c r="G836" s="2" t="s">
        <v>62</v>
      </c>
      <c r="H836" s="2">
        <v>6</v>
      </c>
    </row>
    <row r="837" spans="1:8" x14ac:dyDescent="0.25">
      <c r="A837" s="2" t="s">
        <v>49</v>
      </c>
      <c r="B837" s="2" t="s">
        <v>9</v>
      </c>
      <c r="C837" s="2">
        <v>0.5</v>
      </c>
      <c r="D837" s="2"/>
      <c r="E837" s="3"/>
      <c r="F837" s="2" t="s">
        <v>9</v>
      </c>
      <c r="G837" s="2" t="s">
        <v>62</v>
      </c>
      <c r="H837" s="2">
        <v>7.5</v>
      </c>
    </row>
    <row r="838" spans="1:8" x14ac:dyDescent="0.25">
      <c r="A838" s="2" t="s">
        <v>49</v>
      </c>
      <c r="B838" s="2" t="s">
        <v>9</v>
      </c>
      <c r="C838" s="2">
        <v>1.5</v>
      </c>
      <c r="D838" s="2"/>
      <c r="E838" s="3"/>
      <c r="F838" s="2" t="s">
        <v>9</v>
      </c>
      <c r="G838" s="2" t="s">
        <v>62</v>
      </c>
      <c r="H838" s="2">
        <v>3</v>
      </c>
    </row>
    <row r="839" spans="1:8" x14ac:dyDescent="0.25">
      <c r="A839" s="2" t="s">
        <v>49</v>
      </c>
      <c r="B839" s="2" t="s">
        <v>9</v>
      </c>
      <c r="C839" s="2">
        <v>2</v>
      </c>
      <c r="D839" s="2"/>
      <c r="E839" s="3"/>
      <c r="F839" s="2" t="s">
        <v>9</v>
      </c>
      <c r="G839" s="2" t="s">
        <v>62</v>
      </c>
      <c r="H839" s="2">
        <v>4</v>
      </c>
    </row>
    <row r="840" spans="1:8" x14ac:dyDescent="0.25">
      <c r="A840" s="2" t="s">
        <v>49</v>
      </c>
      <c r="B840" s="2" t="s">
        <v>9</v>
      </c>
      <c r="C840" s="2">
        <v>1.5</v>
      </c>
      <c r="D840" s="2"/>
      <c r="E840" s="3"/>
      <c r="F840" s="2" t="s">
        <v>9</v>
      </c>
      <c r="G840" s="2" t="s">
        <v>62</v>
      </c>
      <c r="H840" s="2">
        <v>7</v>
      </c>
    </row>
    <row r="841" spans="1:8" x14ac:dyDescent="0.25">
      <c r="A841" s="2" t="s">
        <v>49</v>
      </c>
      <c r="B841" s="2" t="s">
        <v>9</v>
      </c>
      <c r="C841" s="2">
        <v>0.5</v>
      </c>
      <c r="D841" s="2"/>
      <c r="E841" s="3"/>
      <c r="F841" s="2" t="s">
        <v>9</v>
      </c>
      <c r="G841" s="2" t="s">
        <v>62</v>
      </c>
      <c r="H841" s="2">
        <v>3.75</v>
      </c>
    </row>
    <row r="842" spans="1:8" x14ac:dyDescent="0.25">
      <c r="A842" s="2" t="s">
        <v>49</v>
      </c>
      <c r="B842" s="2" t="s">
        <v>9</v>
      </c>
      <c r="C842" s="2">
        <v>0.5</v>
      </c>
      <c r="D842" s="2"/>
      <c r="E842" s="3"/>
      <c r="F842" s="2" t="s">
        <v>9</v>
      </c>
      <c r="G842" s="2" t="s">
        <v>62</v>
      </c>
      <c r="H842" s="2">
        <v>36.5</v>
      </c>
    </row>
    <row r="843" spans="1:8" x14ac:dyDescent="0.25">
      <c r="A843" s="2" t="s">
        <v>49</v>
      </c>
      <c r="B843" s="2" t="s">
        <v>9</v>
      </c>
      <c r="C843" s="2">
        <v>0.6</v>
      </c>
      <c r="D843" s="2"/>
      <c r="E843" s="3"/>
      <c r="F843" s="2" t="s">
        <v>9</v>
      </c>
      <c r="G843" s="2" t="s">
        <v>62</v>
      </c>
      <c r="H843" s="2">
        <v>5</v>
      </c>
    </row>
    <row r="844" spans="1:8" x14ac:dyDescent="0.25">
      <c r="A844" s="2" t="s">
        <v>49</v>
      </c>
      <c r="B844" s="2" t="s">
        <v>9</v>
      </c>
      <c r="C844" s="2">
        <v>0.6</v>
      </c>
      <c r="D844" s="2"/>
      <c r="E844" s="3"/>
      <c r="F844" s="2" t="s">
        <v>9</v>
      </c>
      <c r="G844" s="2" t="s">
        <v>62</v>
      </c>
      <c r="H844" s="2">
        <v>11.25</v>
      </c>
    </row>
    <row r="845" spans="1:8" x14ac:dyDescent="0.25">
      <c r="A845" s="2" t="s">
        <v>49</v>
      </c>
      <c r="B845" s="2" t="s">
        <v>9</v>
      </c>
      <c r="C845" s="2">
        <v>0.5</v>
      </c>
      <c r="D845" s="2"/>
      <c r="E845" s="3"/>
      <c r="F845" s="2" t="s">
        <v>9</v>
      </c>
      <c r="G845" s="2" t="s">
        <v>62</v>
      </c>
      <c r="H845" s="2">
        <v>5</v>
      </c>
    </row>
    <row r="846" spans="1:8" x14ac:dyDescent="0.25">
      <c r="A846" s="2" t="s">
        <v>49</v>
      </c>
      <c r="B846" s="2" t="s">
        <v>9</v>
      </c>
      <c r="C846" s="2">
        <v>0.3</v>
      </c>
      <c r="D846" s="2"/>
      <c r="E846" s="3"/>
      <c r="F846" s="2" t="s">
        <v>9</v>
      </c>
      <c r="G846" s="2" t="s">
        <v>62</v>
      </c>
      <c r="H846" s="2">
        <v>0.4</v>
      </c>
    </row>
    <row r="847" spans="1:8" x14ac:dyDescent="0.25">
      <c r="A847" s="2" t="s">
        <v>49</v>
      </c>
      <c r="B847" s="2" t="s">
        <v>9</v>
      </c>
      <c r="C847" s="2">
        <v>0.3</v>
      </c>
      <c r="D847" s="2"/>
      <c r="E847" s="3"/>
      <c r="F847" s="2" t="s">
        <v>9</v>
      </c>
      <c r="G847" s="2" t="s">
        <v>62</v>
      </c>
      <c r="H847" s="2">
        <v>1.5</v>
      </c>
    </row>
    <row r="848" spans="1:8" x14ac:dyDescent="0.25">
      <c r="A848" s="2" t="s">
        <v>49</v>
      </c>
      <c r="B848" s="2" t="s">
        <v>9</v>
      </c>
      <c r="C848" s="2">
        <v>12</v>
      </c>
      <c r="D848" s="2"/>
      <c r="E848" s="3"/>
      <c r="F848" s="2" t="s">
        <v>9</v>
      </c>
      <c r="G848" s="2" t="s">
        <v>62</v>
      </c>
      <c r="H848" s="2">
        <v>1.5</v>
      </c>
    </row>
    <row r="849" spans="1:8" x14ac:dyDescent="0.25">
      <c r="A849" s="2" t="s">
        <v>49</v>
      </c>
      <c r="B849" s="2" t="s">
        <v>9</v>
      </c>
      <c r="C849" s="2">
        <v>2</v>
      </c>
      <c r="D849" s="2"/>
      <c r="E849" s="3"/>
      <c r="F849" s="2" t="s">
        <v>9</v>
      </c>
      <c r="G849" s="2" t="s">
        <v>62</v>
      </c>
      <c r="H849" s="2">
        <v>5</v>
      </c>
    </row>
    <row r="850" spans="1:8" x14ac:dyDescent="0.25">
      <c r="A850" s="2" t="s">
        <v>49</v>
      </c>
      <c r="B850" s="2" t="s">
        <v>9</v>
      </c>
      <c r="C850" s="2">
        <v>3</v>
      </c>
      <c r="D850" s="2"/>
      <c r="E850" s="3"/>
      <c r="F850" s="2" t="s">
        <v>9</v>
      </c>
      <c r="G850" s="2" t="s">
        <v>62</v>
      </c>
      <c r="H850" s="2">
        <v>2.5</v>
      </c>
    </row>
    <row r="851" spans="1:8" x14ac:dyDescent="0.25">
      <c r="A851" s="2" t="s">
        <v>49</v>
      </c>
      <c r="B851" s="2" t="s">
        <v>9</v>
      </c>
      <c r="C851" s="2">
        <v>0.75</v>
      </c>
      <c r="D851" s="2"/>
      <c r="E851" s="3"/>
      <c r="F851" s="2" t="s">
        <v>9</v>
      </c>
      <c r="G851" s="2" t="s">
        <v>62</v>
      </c>
      <c r="H851" s="2">
        <v>2.25</v>
      </c>
    </row>
    <row r="852" spans="1:8" x14ac:dyDescent="0.25">
      <c r="A852" s="2" t="s">
        <v>49</v>
      </c>
      <c r="B852" s="2" t="s">
        <v>9</v>
      </c>
      <c r="C852" s="2">
        <v>9</v>
      </c>
      <c r="D852" s="2"/>
      <c r="E852" s="3"/>
      <c r="F852" s="2" t="s">
        <v>9</v>
      </c>
      <c r="G852" s="2" t="s">
        <v>62</v>
      </c>
      <c r="H852" s="2">
        <v>2.25</v>
      </c>
    </row>
    <row r="853" spans="1:8" x14ac:dyDescent="0.25">
      <c r="A853" s="2" t="s">
        <v>49</v>
      </c>
      <c r="B853" s="2" t="s">
        <v>9</v>
      </c>
      <c r="C853" s="2">
        <v>0.5</v>
      </c>
      <c r="D853" s="2"/>
      <c r="E853" s="3"/>
      <c r="F853" s="2" t="s">
        <v>9</v>
      </c>
      <c r="G853" s="2" t="s">
        <v>62</v>
      </c>
      <c r="H853" s="2">
        <v>1.5</v>
      </c>
    </row>
    <row r="854" spans="1:8" x14ac:dyDescent="0.25">
      <c r="A854" s="2" t="s">
        <v>49</v>
      </c>
      <c r="B854" s="2" t="s">
        <v>9</v>
      </c>
      <c r="C854" s="2">
        <v>2</v>
      </c>
      <c r="D854" s="2"/>
      <c r="E854" s="3"/>
      <c r="F854" s="2" t="s">
        <v>9</v>
      </c>
      <c r="G854" s="2" t="s">
        <v>62</v>
      </c>
      <c r="H854" s="2">
        <v>0.375</v>
      </c>
    </row>
    <row r="855" spans="1:8" x14ac:dyDescent="0.25">
      <c r="A855" s="2" t="s">
        <v>49</v>
      </c>
      <c r="B855" s="2" t="s">
        <v>9</v>
      </c>
      <c r="C855" s="2">
        <v>2</v>
      </c>
      <c r="D855" s="2"/>
      <c r="E855" s="3"/>
      <c r="F855" s="2" t="s">
        <v>9</v>
      </c>
      <c r="G855" s="2" t="s">
        <v>62</v>
      </c>
      <c r="H855" s="2">
        <v>0.375</v>
      </c>
    </row>
    <row r="856" spans="1:8" x14ac:dyDescent="0.25">
      <c r="A856" s="2" t="s">
        <v>49</v>
      </c>
      <c r="B856" s="2" t="s">
        <v>9</v>
      </c>
      <c r="C856" s="2">
        <v>11</v>
      </c>
      <c r="D856" s="2"/>
      <c r="E856" s="3"/>
      <c r="F856" s="2" t="s">
        <v>9</v>
      </c>
      <c r="G856" s="2" t="s">
        <v>62</v>
      </c>
      <c r="H856" s="2">
        <v>0.375</v>
      </c>
    </row>
    <row r="857" spans="1:8" x14ac:dyDescent="0.25">
      <c r="A857" s="2" t="s">
        <v>49</v>
      </c>
      <c r="B857" s="2" t="s">
        <v>9</v>
      </c>
      <c r="C857" s="2">
        <v>5</v>
      </c>
      <c r="D857" s="2"/>
      <c r="E857" s="3"/>
      <c r="F857" s="2" t="s">
        <v>9</v>
      </c>
      <c r="G857" s="2" t="s">
        <v>62</v>
      </c>
      <c r="H857" s="2">
        <v>0.375</v>
      </c>
    </row>
    <row r="858" spans="1:8" x14ac:dyDescent="0.25">
      <c r="A858" s="2" t="s">
        <v>49</v>
      </c>
      <c r="B858" s="2" t="s">
        <v>9</v>
      </c>
      <c r="C858" s="2">
        <v>2</v>
      </c>
      <c r="D858" s="2"/>
      <c r="E858" s="3"/>
      <c r="F858" s="2" t="s">
        <v>9</v>
      </c>
      <c r="G858" s="2" t="s">
        <v>62</v>
      </c>
      <c r="H858" s="2">
        <v>0.15</v>
      </c>
    </row>
    <row r="859" spans="1:8" x14ac:dyDescent="0.25">
      <c r="A859" s="2" t="s">
        <v>49</v>
      </c>
      <c r="B859" s="2" t="s">
        <v>9</v>
      </c>
      <c r="C859" s="2">
        <v>2</v>
      </c>
      <c r="D859" s="2"/>
      <c r="E859" s="3"/>
      <c r="F859" s="2" t="s">
        <v>9</v>
      </c>
      <c r="G859" s="2" t="s">
        <v>62</v>
      </c>
      <c r="H859" s="2">
        <v>0.375</v>
      </c>
    </row>
    <row r="860" spans="1:8" x14ac:dyDescent="0.25">
      <c r="A860" s="2" t="s">
        <v>49</v>
      </c>
      <c r="B860" s="2" t="s">
        <v>9</v>
      </c>
      <c r="C860" s="2">
        <v>1</v>
      </c>
      <c r="D860" s="2"/>
      <c r="E860" s="3"/>
      <c r="F860" s="2" t="s">
        <v>9</v>
      </c>
      <c r="G860" s="2" t="s">
        <v>62</v>
      </c>
      <c r="H860" s="2">
        <v>1.5</v>
      </c>
    </row>
    <row r="861" spans="1:8" x14ac:dyDescent="0.25">
      <c r="A861" s="2" t="s">
        <v>49</v>
      </c>
      <c r="B861" s="2" t="s">
        <v>9</v>
      </c>
      <c r="C861" s="2">
        <v>5</v>
      </c>
      <c r="D861" s="2"/>
      <c r="E861" s="3"/>
      <c r="F861" s="2" t="s">
        <v>9</v>
      </c>
      <c r="G861" s="2" t="s">
        <v>62</v>
      </c>
      <c r="H861" s="2">
        <v>0.5</v>
      </c>
    </row>
    <row r="862" spans="1:8" x14ac:dyDescent="0.25">
      <c r="A862" s="2" t="s">
        <v>49</v>
      </c>
      <c r="B862" s="2" t="s">
        <v>9</v>
      </c>
      <c r="C862" s="2">
        <v>3</v>
      </c>
      <c r="D862" s="2"/>
      <c r="E862" s="3"/>
      <c r="F862" s="2" t="s">
        <v>9</v>
      </c>
      <c r="G862" s="2" t="s">
        <v>62</v>
      </c>
      <c r="H862" s="2">
        <v>2.5</v>
      </c>
    </row>
    <row r="863" spans="1:8" x14ac:dyDescent="0.25">
      <c r="A863" s="2" t="s">
        <v>49</v>
      </c>
      <c r="B863" s="2" t="s">
        <v>9</v>
      </c>
      <c r="C863" s="2">
        <v>2</v>
      </c>
      <c r="D863" s="2"/>
      <c r="E863" s="3"/>
      <c r="F863" s="2" t="s">
        <v>9</v>
      </c>
      <c r="G863" s="2" t="s">
        <v>62</v>
      </c>
      <c r="H863" s="2">
        <v>2</v>
      </c>
    </row>
    <row r="864" spans="1:8" x14ac:dyDescent="0.25">
      <c r="A864" s="2" t="s">
        <v>49</v>
      </c>
      <c r="B864" s="2" t="s">
        <v>9</v>
      </c>
      <c r="C864" s="2">
        <v>2</v>
      </c>
      <c r="D864" s="2"/>
      <c r="E864" s="3"/>
      <c r="F864" s="2" t="s">
        <v>9</v>
      </c>
      <c r="G864" s="2" t="s">
        <v>62</v>
      </c>
      <c r="H864" s="2">
        <v>2</v>
      </c>
    </row>
    <row r="865" spans="1:8" x14ac:dyDescent="0.25">
      <c r="A865" s="2" t="s">
        <v>49</v>
      </c>
      <c r="B865" s="2" t="s">
        <v>9</v>
      </c>
      <c r="C865" s="2">
        <v>2</v>
      </c>
      <c r="D865" s="2"/>
      <c r="E865" s="3"/>
      <c r="F865" s="2" t="s">
        <v>9</v>
      </c>
      <c r="G865" s="2" t="s">
        <v>62</v>
      </c>
      <c r="H865" s="2">
        <v>1</v>
      </c>
    </row>
    <row r="866" spans="1:8" x14ac:dyDescent="0.25">
      <c r="A866" s="2" t="s">
        <v>49</v>
      </c>
      <c r="B866" s="2" t="s">
        <v>9</v>
      </c>
      <c r="C866" s="2">
        <v>3.5</v>
      </c>
      <c r="D866" s="2"/>
      <c r="E866" s="3"/>
      <c r="F866" s="2" t="s">
        <v>9</v>
      </c>
      <c r="G866" s="2" t="s">
        <v>62</v>
      </c>
      <c r="H866" s="2">
        <v>2</v>
      </c>
    </row>
    <row r="867" spans="1:8" x14ac:dyDescent="0.25">
      <c r="A867" s="2" t="s">
        <v>49</v>
      </c>
      <c r="B867" s="2" t="s">
        <v>9</v>
      </c>
      <c r="C867" s="2">
        <v>6</v>
      </c>
      <c r="D867" s="2"/>
      <c r="E867" s="3"/>
      <c r="F867" s="2" t="s">
        <v>9</v>
      </c>
      <c r="G867" s="2" t="s">
        <v>62</v>
      </c>
      <c r="H867" s="2">
        <v>7</v>
      </c>
    </row>
    <row r="868" spans="1:8" x14ac:dyDescent="0.25">
      <c r="A868" s="2" t="s">
        <v>49</v>
      </c>
      <c r="B868" s="2" t="s">
        <v>9</v>
      </c>
      <c r="C868" s="2">
        <v>1.2</v>
      </c>
      <c r="D868" s="2"/>
      <c r="E868" s="3"/>
      <c r="F868" s="2" t="s">
        <v>9</v>
      </c>
      <c r="G868" s="2" t="s">
        <v>62</v>
      </c>
      <c r="H868" s="2">
        <v>1</v>
      </c>
    </row>
    <row r="869" spans="1:8" x14ac:dyDescent="0.25">
      <c r="A869" s="2" t="s">
        <v>49</v>
      </c>
      <c r="B869" s="2" t="s">
        <v>9</v>
      </c>
      <c r="C869" s="2">
        <v>4.5</v>
      </c>
      <c r="D869" s="2"/>
      <c r="E869" s="3"/>
      <c r="F869" s="2" t="s">
        <v>9</v>
      </c>
      <c r="G869" s="2" t="s">
        <v>62</v>
      </c>
      <c r="H869" s="2">
        <v>1</v>
      </c>
    </row>
    <row r="870" spans="1:8" x14ac:dyDescent="0.25">
      <c r="A870" s="2" t="s">
        <v>49</v>
      </c>
      <c r="B870" s="2" t="s">
        <v>9</v>
      </c>
      <c r="C870" s="2">
        <v>2</v>
      </c>
      <c r="D870" s="2"/>
      <c r="E870" s="3"/>
      <c r="F870" s="2" t="s">
        <v>9</v>
      </c>
      <c r="G870" s="2" t="s">
        <v>62</v>
      </c>
      <c r="H870" s="2">
        <v>4</v>
      </c>
    </row>
    <row r="871" spans="1:8" x14ac:dyDescent="0.25">
      <c r="A871" s="2" t="s">
        <v>49</v>
      </c>
      <c r="B871" s="2" t="s">
        <v>9</v>
      </c>
      <c r="C871" s="2">
        <v>1.2</v>
      </c>
      <c r="D871" s="2"/>
      <c r="E871" s="3"/>
      <c r="F871" s="2" t="s">
        <v>9</v>
      </c>
      <c r="G871" s="2" t="s">
        <v>62</v>
      </c>
      <c r="H871" s="2">
        <v>1</v>
      </c>
    </row>
    <row r="872" spans="1:8" x14ac:dyDescent="0.25">
      <c r="A872" s="2" t="s">
        <v>49</v>
      </c>
      <c r="B872" s="2" t="s">
        <v>9</v>
      </c>
      <c r="C872" s="2">
        <v>2</v>
      </c>
      <c r="D872" s="2"/>
      <c r="E872" s="3"/>
      <c r="F872" s="2" t="s">
        <v>9</v>
      </c>
      <c r="G872" s="2" t="s">
        <v>62</v>
      </c>
      <c r="H872" s="2">
        <v>7</v>
      </c>
    </row>
    <row r="873" spans="1:8" x14ac:dyDescent="0.25">
      <c r="A873" s="2" t="s">
        <v>49</v>
      </c>
      <c r="B873" s="2" t="s">
        <v>9</v>
      </c>
      <c r="C873" s="2">
        <v>2</v>
      </c>
      <c r="D873" s="2"/>
      <c r="E873" s="3"/>
      <c r="F873" s="2" t="s">
        <v>9</v>
      </c>
      <c r="G873" s="2" t="s">
        <v>62</v>
      </c>
      <c r="H873" s="2">
        <v>3</v>
      </c>
    </row>
    <row r="874" spans="1:8" x14ac:dyDescent="0.25">
      <c r="A874" s="2" t="s">
        <v>49</v>
      </c>
      <c r="B874" s="2" t="s">
        <v>9</v>
      </c>
      <c r="C874" s="2">
        <v>0.5</v>
      </c>
      <c r="D874" s="2"/>
      <c r="E874" s="3"/>
      <c r="F874" s="2" t="s">
        <v>9</v>
      </c>
      <c r="G874" s="2" t="s">
        <v>62</v>
      </c>
      <c r="H874" s="2">
        <v>5</v>
      </c>
    </row>
    <row r="875" spans="1:8" x14ac:dyDescent="0.25">
      <c r="A875" s="2" t="s">
        <v>49</v>
      </c>
      <c r="B875" s="2" t="s">
        <v>9</v>
      </c>
      <c r="C875" s="2">
        <v>2</v>
      </c>
      <c r="D875" s="2"/>
      <c r="E875" s="3"/>
      <c r="F875" s="2" t="s">
        <v>9</v>
      </c>
      <c r="G875" s="2" t="s">
        <v>62</v>
      </c>
      <c r="H875" s="2">
        <v>7</v>
      </c>
    </row>
    <row r="876" spans="1:8" x14ac:dyDescent="0.25">
      <c r="A876" s="2" t="s">
        <v>49</v>
      </c>
      <c r="B876" s="2" t="s">
        <v>9</v>
      </c>
      <c r="C876" s="2">
        <v>4</v>
      </c>
      <c r="D876" s="2"/>
      <c r="E876" s="3"/>
      <c r="F876" s="2" t="s">
        <v>9</v>
      </c>
      <c r="G876" s="2" t="s">
        <v>62</v>
      </c>
      <c r="H876" s="2">
        <v>2.5</v>
      </c>
    </row>
    <row r="877" spans="1:8" x14ac:dyDescent="0.25">
      <c r="A877" s="2" t="s">
        <v>49</v>
      </c>
      <c r="B877" s="2" t="s">
        <v>9</v>
      </c>
      <c r="C877" s="2">
        <v>4</v>
      </c>
      <c r="D877" s="2"/>
      <c r="E877" s="3"/>
      <c r="F877" s="2" t="s">
        <v>9</v>
      </c>
      <c r="G877" s="2" t="s">
        <v>62</v>
      </c>
      <c r="H877" s="2">
        <v>3</v>
      </c>
    </row>
    <row r="878" spans="1:8" x14ac:dyDescent="0.25">
      <c r="A878" s="2" t="s">
        <v>49</v>
      </c>
      <c r="B878" s="2" t="s">
        <v>9</v>
      </c>
      <c r="C878" s="2">
        <v>3</v>
      </c>
      <c r="D878" s="2"/>
      <c r="E878" s="3"/>
      <c r="F878" s="2" t="s">
        <v>9</v>
      </c>
      <c r="G878" s="2" t="s">
        <v>62</v>
      </c>
      <c r="H878" s="2">
        <v>2.5</v>
      </c>
    </row>
    <row r="879" spans="1:8" x14ac:dyDescent="0.25">
      <c r="A879" s="2" t="s">
        <v>49</v>
      </c>
      <c r="B879" s="2" t="s">
        <v>9</v>
      </c>
      <c r="C879" s="2">
        <v>3</v>
      </c>
      <c r="D879" s="2"/>
      <c r="E879" s="3"/>
      <c r="F879" s="2" t="s">
        <v>9</v>
      </c>
      <c r="G879" s="2" t="s">
        <v>62</v>
      </c>
      <c r="H879" s="2">
        <v>0.5</v>
      </c>
    </row>
    <row r="880" spans="1:8" x14ac:dyDescent="0.25">
      <c r="A880" s="2" t="s">
        <v>49</v>
      </c>
      <c r="B880" s="2" t="s">
        <v>9</v>
      </c>
      <c r="C880" s="2">
        <v>2</v>
      </c>
      <c r="D880" s="2"/>
      <c r="E880" s="3"/>
      <c r="F880" s="2" t="s">
        <v>9</v>
      </c>
      <c r="G880" s="2" t="s">
        <v>62</v>
      </c>
      <c r="H880" s="2">
        <v>2.5</v>
      </c>
    </row>
    <row r="881" spans="1:8" x14ac:dyDescent="0.25">
      <c r="A881" s="2" t="s">
        <v>49</v>
      </c>
      <c r="B881" s="2" t="s">
        <v>9</v>
      </c>
      <c r="C881" s="2">
        <v>2</v>
      </c>
      <c r="D881" s="2"/>
      <c r="E881" s="3"/>
      <c r="F881" s="2" t="s">
        <v>9</v>
      </c>
      <c r="G881" s="2" t="s">
        <v>62</v>
      </c>
      <c r="H881" s="2">
        <v>2.5</v>
      </c>
    </row>
    <row r="882" spans="1:8" x14ac:dyDescent="0.25">
      <c r="A882" s="2" t="s">
        <v>49</v>
      </c>
      <c r="B882" s="2" t="s">
        <v>9</v>
      </c>
      <c r="C882" s="2">
        <v>1</v>
      </c>
      <c r="D882" s="2"/>
      <c r="E882" s="3"/>
      <c r="F882" s="2" t="s">
        <v>9</v>
      </c>
      <c r="G882" s="2" t="s">
        <v>62</v>
      </c>
      <c r="H882" s="2">
        <v>7.5</v>
      </c>
    </row>
    <row r="883" spans="1:8" x14ac:dyDescent="0.25">
      <c r="A883" s="2" t="s">
        <v>49</v>
      </c>
      <c r="B883" s="2" t="s">
        <v>9</v>
      </c>
      <c r="C883" s="2">
        <v>1.5</v>
      </c>
      <c r="D883" s="2"/>
      <c r="E883" s="3"/>
      <c r="F883" s="2" t="s">
        <v>9</v>
      </c>
      <c r="G883" s="2" t="s">
        <v>62</v>
      </c>
      <c r="H883" s="2">
        <v>1</v>
      </c>
    </row>
    <row r="884" spans="1:8" x14ac:dyDescent="0.25">
      <c r="A884" s="2" t="s">
        <v>49</v>
      </c>
      <c r="B884" s="2" t="s">
        <v>9</v>
      </c>
      <c r="C884" s="2">
        <v>1.25</v>
      </c>
      <c r="D884" s="2"/>
      <c r="E884" s="3"/>
      <c r="F884" s="2" t="s">
        <v>9</v>
      </c>
      <c r="G884" s="2" t="s">
        <v>62</v>
      </c>
      <c r="H884" s="2">
        <v>2.5</v>
      </c>
    </row>
    <row r="885" spans="1:8" x14ac:dyDescent="0.25">
      <c r="A885" s="2" t="s">
        <v>49</v>
      </c>
      <c r="B885" s="2" t="s">
        <v>9</v>
      </c>
      <c r="C885" s="2">
        <v>0.25</v>
      </c>
      <c r="D885" s="2"/>
      <c r="E885" s="3"/>
      <c r="F885" s="2" t="s">
        <v>9</v>
      </c>
      <c r="G885" s="2" t="s">
        <v>62</v>
      </c>
      <c r="H885" s="2">
        <v>2.5</v>
      </c>
    </row>
    <row r="886" spans="1:8" x14ac:dyDescent="0.25">
      <c r="A886" s="2" t="s">
        <v>49</v>
      </c>
      <c r="B886" s="2" t="s">
        <v>9</v>
      </c>
      <c r="C886" s="2">
        <v>0.75</v>
      </c>
      <c r="D886" s="2"/>
      <c r="E886" s="3"/>
      <c r="F886" s="2" t="s">
        <v>9</v>
      </c>
      <c r="G886" s="2" t="s">
        <v>62</v>
      </c>
      <c r="H886" s="2">
        <v>2.5</v>
      </c>
    </row>
    <row r="887" spans="1:8" x14ac:dyDescent="0.25">
      <c r="A887" s="2" t="s">
        <v>49</v>
      </c>
      <c r="B887" s="2" t="s">
        <v>9</v>
      </c>
      <c r="C887" s="2">
        <v>0.75</v>
      </c>
      <c r="D887" s="2"/>
      <c r="E887" s="3"/>
      <c r="F887" s="2" t="s">
        <v>40</v>
      </c>
      <c r="G887" s="2" t="s">
        <v>9</v>
      </c>
      <c r="H887" s="2">
        <v>10</v>
      </c>
    </row>
    <row r="888" spans="1:8" x14ac:dyDescent="0.25">
      <c r="A888" s="2" t="s">
        <v>49</v>
      </c>
      <c r="B888" s="2" t="s">
        <v>9</v>
      </c>
      <c r="C888" s="2">
        <v>0.4</v>
      </c>
      <c r="D888" s="2"/>
      <c r="E888" s="3"/>
      <c r="F888" s="2" t="s">
        <v>40</v>
      </c>
      <c r="G888" s="2" t="s">
        <v>9</v>
      </c>
      <c r="H888" s="2">
        <v>8</v>
      </c>
    </row>
    <row r="889" spans="1:8" x14ac:dyDescent="0.25">
      <c r="A889" s="2" t="s">
        <v>49</v>
      </c>
      <c r="B889" s="2" t="s">
        <v>9</v>
      </c>
      <c r="C889" s="2">
        <v>0.7</v>
      </c>
      <c r="D889" s="2"/>
      <c r="E889" s="3"/>
      <c r="F889" s="2" t="s">
        <v>40</v>
      </c>
      <c r="G889" s="2" t="s">
        <v>9</v>
      </c>
      <c r="H889" s="2">
        <v>10</v>
      </c>
    </row>
    <row r="890" spans="1:8" x14ac:dyDescent="0.25">
      <c r="A890" s="2" t="s">
        <v>49</v>
      </c>
      <c r="B890" s="2" t="s">
        <v>9</v>
      </c>
      <c r="C890" s="2">
        <v>0.5</v>
      </c>
      <c r="D890" s="2"/>
      <c r="E890" s="3"/>
      <c r="F890" s="2" t="s">
        <v>40</v>
      </c>
      <c r="G890" s="2" t="s">
        <v>9</v>
      </c>
      <c r="H890" s="2">
        <v>15</v>
      </c>
    </row>
    <row r="891" spans="1:8" x14ac:dyDescent="0.25">
      <c r="A891" s="2" t="s">
        <v>49</v>
      </c>
      <c r="B891" s="2" t="s">
        <v>9</v>
      </c>
      <c r="C891" s="2">
        <v>0.6</v>
      </c>
      <c r="D891" s="2"/>
      <c r="E891" s="3"/>
      <c r="F891" s="2" t="s">
        <v>40</v>
      </c>
      <c r="G891" s="2" t="s">
        <v>9</v>
      </c>
      <c r="H891" s="2">
        <v>15</v>
      </c>
    </row>
    <row r="892" spans="1:8" x14ac:dyDescent="0.25">
      <c r="A892" s="2" t="s">
        <v>49</v>
      </c>
      <c r="B892" s="2" t="s">
        <v>9</v>
      </c>
      <c r="C892" s="2">
        <v>0.5</v>
      </c>
      <c r="D892" s="2"/>
      <c r="E892" s="3"/>
      <c r="F892" s="2" t="s">
        <v>40</v>
      </c>
      <c r="G892" s="2" t="s">
        <v>9</v>
      </c>
      <c r="H892" s="2">
        <v>17</v>
      </c>
    </row>
    <row r="893" spans="1:8" x14ac:dyDescent="0.25">
      <c r="A893" s="2" t="s">
        <v>49</v>
      </c>
      <c r="B893" s="2" t="s">
        <v>9</v>
      </c>
      <c r="C893" s="2">
        <v>1</v>
      </c>
      <c r="D893" s="2"/>
      <c r="E893" s="3"/>
      <c r="F893" s="2" t="s">
        <v>40</v>
      </c>
      <c r="G893" s="2" t="s">
        <v>9</v>
      </c>
      <c r="H893" s="2">
        <v>7.5</v>
      </c>
    </row>
    <row r="894" spans="1:8" x14ac:dyDescent="0.25">
      <c r="A894" s="2" t="s">
        <v>49</v>
      </c>
      <c r="B894" s="2" t="s">
        <v>9</v>
      </c>
      <c r="C894" s="2">
        <v>1</v>
      </c>
      <c r="D894" s="2"/>
      <c r="E894" s="3"/>
      <c r="F894" s="2" t="s">
        <v>40</v>
      </c>
      <c r="G894" s="2" t="s">
        <v>9</v>
      </c>
      <c r="H894" s="2">
        <v>7.5</v>
      </c>
    </row>
    <row r="895" spans="1:8" x14ac:dyDescent="0.25">
      <c r="A895" s="2" t="s">
        <v>49</v>
      </c>
      <c r="B895" s="2" t="s">
        <v>9</v>
      </c>
      <c r="C895" s="2">
        <v>1.25</v>
      </c>
      <c r="D895" s="2"/>
      <c r="E895" s="3"/>
      <c r="F895" s="2" t="s">
        <v>40</v>
      </c>
      <c r="G895" s="2" t="s">
        <v>9</v>
      </c>
      <c r="H895" s="2">
        <v>15</v>
      </c>
    </row>
    <row r="896" spans="1:8" x14ac:dyDescent="0.25">
      <c r="A896" s="2" t="s">
        <v>49</v>
      </c>
      <c r="B896" s="2" t="s">
        <v>9</v>
      </c>
      <c r="C896" s="2">
        <v>0.5</v>
      </c>
      <c r="D896" s="2"/>
      <c r="E896" s="3"/>
      <c r="F896" s="2" t="s">
        <v>40</v>
      </c>
      <c r="G896" s="2" t="s">
        <v>9</v>
      </c>
      <c r="H896" s="2">
        <v>4.5</v>
      </c>
    </row>
    <row r="897" spans="1:8" x14ac:dyDescent="0.25">
      <c r="A897" s="2" t="s">
        <v>49</v>
      </c>
      <c r="B897" s="2" t="s">
        <v>9</v>
      </c>
      <c r="C897" s="2">
        <v>0.5</v>
      </c>
      <c r="D897" s="2"/>
      <c r="E897" s="3"/>
      <c r="F897" s="2" t="s">
        <v>40</v>
      </c>
      <c r="G897" s="2" t="s">
        <v>9</v>
      </c>
      <c r="H897" s="2">
        <v>3.5</v>
      </c>
    </row>
    <row r="898" spans="1:8" x14ac:dyDescent="0.25">
      <c r="A898" s="2" t="s">
        <v>49</v>
      </c>
      <c r="B898" s="2" t="s">
        <v>9</v>
      </c>
      <c r="C898" s="2">
        <v>1</v>
      </c>
      <c r="D898" s="2"/>
      <c r="E898" s="3"/>
      <c r="F898" s="2" t="s">
        <v>40</v>
      </c>
      <c r="G898" s="2" t="s">
        <v>9</v>
      </c>
      <c r="H898" s="2">
        <v>1.75</v>
      </c>
    </row>
    <row r="899" spans="1:8" x14ac:dyDescent="0.25">
      <c r="A899" s="2" t="s">
        <v>49</v>
      </c>
      <c r="B899" s="2" t="s">
        <v>9</v>
      </c>
      <c r="C899" s="2">
        <v>1</v>
      </c>
      <c r="D899" s="2"/>
      <c r="E899" s="3"/>
      <c r="F899" s="2" t="s">
        <v>40</v>
      </c>
      <c r="G899" s="2" t="s">
        <v>9</v>
      </c>
      <c r="H899" s="2">
        <v>1.7</v>
      </c>
    </row>
    <row r="900" spans="1:8" x14ac:dyDescent="0.25">
      <c r="A900" s="2" t="s">
        <v>49</v>
      </c>
      <c r="B900" s="2" t="s">
        <v>9</v>
      </c>
      <c r="C900" s="2">
        <v>1</v>
      </c>
      <c r="D900" s="2"/>
      <c r="E900" s="3"/>
      <c r="F900" s="2" t="s">
        <v>40</v>
      </c>
      <c r="G900" s="2" t="s">
        <v>9</v>
      </c>
      <c r="H900" s="2">
        <v>1.7</v>
      </c>
    </row>
    <row r="901" spans="1:8" x14ac:dyDescent="0.25">
      <c r="A901" s="2" t="s">
        <v>49</v>
      </c>
      <c r="B901" s="2" t="s">
        <v>9</v>
      </c>
      <c r="C901" s="2">
        <v>1</v>
      </c>
      <c r="D901" s="2"/>
      <c r="E901" s="3"/>
      <c r="F901" s="2" t="s">
        <v>40</v>
      </c>
      <c r="G901" s="2" t="s">
        <v>9</v>
      </c>
      <c r="H901" s="2">
        <v>5</v>
      </c>
    </row>
    <row r="902" spans="1:8" x14ac:dyDescent="0.25">
      <c r="A902" s="2" t="s">
        <v>49</v>
      </c>
      <c r="B902" s="2" t="s">
        <v>9</v>
      </c>
      <c r="C902" s="2">
        <v>1</v>
      </c>
      <c r="D902" s="2"/>
      <c r="E902" s="3"/>
      <c r="F902" s="2" t="s">
        <v>40</v>
      </c>
      <c r="G902" s="2" t="s">
        <v>9</v>
      </c>
      <c r="H902" s="2">
        <v>1</v>
      </c>
    </row>
    <row r="903" spans="1:8" x14ac:dyDescent="0.25">
      <c r="A903" s="2" t="s">
        <v>49</v>
      </c>
      <c r="B903" s="2" t="s">
        <v>9</v>
      </c>
      <c r="C903" s="2">
        <v>0.8</v>
      </c>
      <c r="D903" s="2"/>
      <c r="E903" s="3"/>
      <c r="F903" s="2" t="s">
        <v>40</v>
      </c>
      <c r="G903" s="2" t="s">
        <v>9</v>
      </c>
      <c r="H903" s="2">
        <v>1</v>
      </c>
    </row>
    <row r="904" spans="1:8" x14ac:dyDescent="0.25">
      <c r="A904" s="2" t="s">
        <v>49</v>
      </c>
      <c r="B904" s="2" t="s">
        <v>9</v>
      </c>
      <c r="C904" s="2">
        <v>1</v>
      </c>
      <c r="D904" s="2"/>
      <c r="E904" s="3"/>
      <c r="F904" s="2" t="s">
        <v>40</v>
      </c>
      <c r="G904" s="2" t="s">
        <v>9</v>
      </c>
      <c r="H904" s="2">
        <v>3</v>
      </c>
    </row>
    <row r="905" spans="1:8" x14ac:dyDescent="0.25">
      <c r="A905" s="2" t="s">
        <v>49</v>
      </c>
      <c r="B905" s="2" t="s">
        <v>9</v>
      </c>
      <c r="C905" s="2">
        <v>0.7</v>
      </c>
      <c r="D905" s="2"/>
      <c r="E905" s="3"/>
      <c r="F905" s="2" t="s">
        <v>40</v>
      </c>
      <c r="G905" s="2" t="s">
        <v>9</v>
      </c>
      <c r="H905" s="2">
        <v>3</v>
      </c>
    </row>
    <row r="906" spans="1:8" x14ac:dyDescent="0.25">
      <c r="A906" s="2" t="s">
        <v>49</v>
      </c>
      <c r="B906" s="2" t="s">
        <v>9</v>
      </c>
      <c r="C906" s="2">
        <v>1.1000000000000001</v>
      </c>
      <c r="D906" s="2"/>
      <c r="E906" s="3"/>
      <c r="F906" s="2" t="s">
        <v>40</v>
      </c>
      <c r="G906" s="2" t="s">
        <v>9</v>
      </c>
      <c r="H906" s="2">
        <v>4</v>
      </c>
    </row>
    <row r="907" spans="1:8" x14ac:dyDescent="0.25">
      <c r="A907" s="2" t="s">
        <v>49</v>
      </c>
      <c r="B907" s="2" t="s">
        <v>9</v>
      </c>
      <c r="C907" s="2">
        <v>0.2</v>
      </c>
      <c r="D907" s="2"/>
      <c r="E907" s="3"/>
      <c r="F907" s="2" t="s">
        <v>40</v>
      </c>
      <c r="G907" s="2" t="s">
        <v>9</v>
      </c>
      <c r="H907" s="2">
        <v>4</v>
      </c>
    </row>
    <row r="908" spans="1:8" x14ac:dyDescent="0.25">
      <c r="A908" s="2" t="s">
        <v>49</v>
      </c>
      <c r="B908" s="2" t="s">
        <v>9</v>
      </c>
      <c r="C908" s="2">
        <v>1</v>
      </c>
      <c r="D908" s="2"/>
      <c r="E908" s="3"/>
      <c r="F908" s="2" t="s">
        <v>40</v>
      </c>
      <c r="G908" s="2" t="s">
        <v>9</v>
      </c>
      <c r="H908" s="2">
        <v>10.5</v>
      </c>
    </row>
    <row r="909" spans="1:8" x14ac:dyDescent="0.25">
      <c r="A909" s="2" t="s">
        <v>49</v>
      </c>
      <c r="B909" s="2" t="s">
        <v>9</v>
      </c>
      <c r="C909" s="2">
        <v>2</v>
      </c>
      <c r="D909" s="2"/>
      <c r="E909" s="3"/>
      <c r="F909" s="2" t="s">
        <v>40</v>
      </c>
      <c r="G909" s="2" t="s">
        <v>9</v>
      </c>
      <c r="H909" s="2">
        <v>10</v>
      </c>
    </row>
    <row r="910" spans="1:8" x14ac:dyDescent="0.25">
      <c r="A910" s="2" t="s">
        <v>49</v>
      </c>
      <c r="B910" s="2" t="s">
        <v>9</v>
      </c>
      <c r="C910" s="2">
        <v>1.5</v>
      </c>
      <c r="D910" s="2"/>
      <c r="E910" s="3"/>
      <c r="F910" s="2" t="s">
        <v>40</v>
      </c>
      <c r="G910" s="2" t="s">
        <v>9</v>
      </c>
      <c r="H910" s="2">
        <v>5</v>
      </c>
    </row>
    <row r="911" spans="1:8" x14ac:dyDescent="0.25">
      <c r="A911" s="2" t="s">
        <v>49</v>
      </c>
      <c r="B911" s="2" t="s">
        <v>9</v>
      </c>
      <c r="C911" s="2">
        <v>2</v>
      </c>
      <c r="D911" s="2"/>
      <c r="E911" s="3"/>
      <c r="F911" s="2" t="s">
        <v>40</v>
      </c>
      <c r="G911" s="2" t="s">
        <v>9</v>
      </c>
      <c r="H911" s="2">
        <v>10</v>
      </c>
    </row>
    <row r="912" spans="1:8" x14ac:dyDescent="0.25">
      <c r="A912" s="2" t="s">
        <v>49</v>
      </c>
      <c r="B912" s="2" t="s">
        <v>9</v>
      </c>
      <c r="C912" s="2">
        <v>2</v>
      </c>
      <c r="D912" s="2"/>
      <c r="E912" s="3"/>
      <c r="F912" s="2" t="s">
        <v>40</v>
      </c>
      <c r="G912" s="2" t="s">
        <v>9</v>
      </c>
      <c r="H912" s="2">
        <v>3</v>
      </c>
    </row>
    <row r="913" spans="1:8" x14ac:dyDescent="0.25">
      <c r="A913" s="2" t="s">
        <v>49</v>
      </c>
      <c r="B913" s="2" t="s">
        <v>9</v>
      </c>
      <c r="C913" s="2">
        <v>2</v>
      </c>
      <c r="D913" s="2"/>
      <c r="E913" s="3"/>
      <c r="F913" s="2" t="s">
        <v>40</v>
      </c>
      <c r="G913" s="2" t="s">
        <v>9</v>
      </c>
      <c r="H913" s="2">
        <v>8</v>
      </c>
    </row>
    <row r="914" spans="1:8" x14ac:dyDescent="0.25">
      <c r="A914" s="2" t="s">
        <v>49</v>
      </c>
      <c r="B914" s="2" t="s">
        <v>9</v>
      </c>
      <c r="C914" s="2">
        <v>3</v>
      </c>
      <c r="D914" s="2"/>
      <c r="E914" s="3"/>
      <c r="F914" s="2" t="s">
        <v>40</v>
      </c>
      <c r="G914" s="2" t="s">
        <v>9</v>
      </c>
      <c r="H914" s="2">
        <v>15</v>
      </c>
    </row>
    <row r="915" spans="1:8" x14ac:dyDescent="0.25">
      <c r="A915" s="2" t="s">
        <v>49</v>
      </c>
      <c r="B915" s="2" t="s">
        <v>9</v>
      </c>
      <c r="C915" s="2">
        <v>3</v>
      </c>
      <c r="D915" s="2"/>
      <c r="E915" s="3"/>
      <c r="F915" s="2" t="s">
        <v>40</v>
      </c>
      <c r="G915" s="2" t="s">
        <v>9</v>
      </c>
      <c r="H915" s="2">
        <v>3</v>
      </c>
    </row>
    <row r="916" spans="1:8" x14ac:dyDescent="0.25">
      <c r="A916" s="2" t="s">
        <v>49</v>
      </c>
      <c r="B916" s="2" t="s">
        <v>9</v>
      </c>
      <c r="C916" s="2">
        <v>2.5</v>
      </c>
      <c r="D916" s="2"/>
      <c r="E916" s="3"/>
      <c r="F916" s="2" t="s">
        <v>40</v>
      </c>
      <c r="G916" s="2" t="s">
        <v>9</v>
      </c>
      <c r="H916" s="2">
        <v>7</v>
      </c>
    </row>
    <row r="917" spans="1:8" x14ac:dyDescent="0.25">
      <c r="A917" s="2" t="s">
        <v>49</v>
      </c>
      <c r="B917" s="2" t="s">
        <v>9</v>
      </c>
      <c r="C917" s="2">
        <v>4</v>
      </c>
      <c r="D917" s="2"/>
      <c r="E917" s="3"/>
      <c r="F917" s="2" t="s">
        <v>40</v>
      </c>
      <c r="G917" s="2" t="s">
        <v>9</v>
      </c>
      <c r="H917" s="2">
        <v>3</v>
      </c>
    </row>
    <row r="918" spans="1:8" x14ac:dyDescent="0.25">
      <c r="A918" s="2" t="s">
        <v>49</v>
      </c>
      <c r="B918" s="2" t="s">
        <v>9</v>
      </c>
      <c r="C918" s="2">
        <v>4</v>
      </c>
      <c r="D918" s="2"/>
      <c r="E918" s="3"/>
      <c r="F918" s="2" t="s">
        <v>40</v>
      </c>
      <c r="G918" s="2" t="s">
        <v>9</v>
      </c>
      <c r="H918" s="2">
        <v>8</v>
      </c>
    </row>
    <row r="919" spans="1:8" x14ac:dyDescent="0.25">
      <c r="A919" s="2" t="s">
        <v>49</v>
      </c>
      <c r="B919" s="2" t="s">
        <v>9</v>
      </c>
      <c r="C919" s="2">
        <v>3</v>
      </c>
      <c r="D919" s="2"/>
      <c r="E919" s="3"/>
      <c r="F919" s="2" t="s">
        <v>40</v>
      </c>
      <c r="G919" s="2" t="s">
        <v>9</v>
      </c>
      <c r="H919" s="2">
        <v>30</v>
      </c>
    </row>
    <row r="920" spans="1:8" x14ac:dyDescent="0.25">
      <c r="A920" s="2" t="s">
        <v>49</v>
      </c>
      <c r="B920" s="2" t="s">
        <v>9</v>
      </c>
      <c r="C920" s="2">
        <v>2.5</v>
      </c>
      <c r="D920" s="2"/>
      <c r="E920" s="3"/>
      <c r="F920" s="2" t="s">
        <v>40</v>
      </c>
      <c r="G920" s="2" t="s">
        <v>9</v>
      </c>
      <c r="H920" s="2">
        <v>7.5</v>
      </c>
    </row>
    <row r="921" spans="1:8" x14ac:dyDescent="0.25">
      <c r="A921" s="2" t="s">
        <v>49</v>
      </c>
      <c r="B921" s="2" t="s">
        <v>9</v>
      </c>
      <c r="C921" s="2">
        <v>2.5</v>
      </c>
      <c r="D921" s="2"/>
      <c r="E921" s="3"/>
      <c r="F921" s="2" t="s">
        <v>40</v>
      </c>
      <c r="G921" s="2" t="s">
        <v>9</v>
      </c>
      <c r="H921" s="2">
        <v>34.5</v>
      </c>
    </row>
    <row r="922" spans="1:8" x14ac:dyDescent="0.25">
      <c r="A922" s="2" t="s">
        <v>49</v>
      </c>
      <c r="B922" s="2" t="s">
        <v>9</v>
      </c>
      <c r="C922" s="2">
        <v>3</v>
      </c>
      <c r="D922" s="2"/>
      <c r="E922" s="3"/>
      <c r="F922" s="2" t="s">
        <v>40</v>
      </c>
      <c r="G922" s="2" t="s">
        <v>9</v>
      </c>
      <c r="H922" s="2">
        <v>33</v>
      </c>
    </row>
    <row r="923" spans="1:8" x14ac:dyDescent="0.25">
      <c r="A923" s="2" t="s">
        <v>49</v>
      </c>
      <c r="B923" s="2" t="s">
        <v>9</v>
      </c>
      <c r="C923" s="2">
        <v>2</v>
      </c>
      <c r="D923" s="2"/>
      <c r="E923" s="3"/>
      <c r="F923" s="2" t="s">
        <v>40</v>
      </c>
      <c r="G923" s="2" t="s">
        <v>9</v>
      </c>
      <c r="H923" s="2">
        <v>21</v>
      </c>
    </row>
    <row r="924" spans="1:8" x14ac:dyDescent="0.25">
      <c r="A924" s="2" t="s">
        <v>49</v>
      </c>
      <c r="B924" s="2" t="s">
        <v>9</v>
      </c>
      <c r="C924" s="2">
        <v>2</v>
      </c>
      <c r="D924" s="2"/>
      <c r="E924" s="3"/>
      <c r="F924" s="2" t="s">
        <v>40</v>
      </c>
      <c r="G924" s="2" t="s">
        <v>9</v>
      </c>
      <c r="H924" s="2">
        <v>8</v>
      </c>
    </row>
    <row r="925" spans="1:8" x14ac:dyDescent="0.25">
      <c r="A925" s="2" t="s">
        <v>49</v>
      </c>
      <c r="B925" s="2" t="s">
        <v>9</v>
      </c>
      <c r="C925" s="2">
        <v>3</v>
      </c>
      <c r="D925" s="2"/>
      <c r="E925" s="3"/>
      <c r="F925" s="2" t="s">
        <v>40</v>
      </c>
      <c r="G925" s="2" t="s">
        <v>9</v>
      </c>
      <c r="H925" s="2">
        <v>12</v>
      </c>
    </row>
    <row r="926" spans="1:8" x14ac:dyDescent="0.25">
      <c r="A926" s="2" t="s">
        <v>49</v>
      </c>
      <c r="B926" s="2" t="s">
        <v>9</v>
      </c>
      <c r="C926" s="2">
        <v>3</v>
      </c>
      <c r="D926" s="2"/>
      <c r="E926" s="3"/>
      <c r="F926" s="2" t="s">
        <v>40</v>
      </c>
      <c r="G926" s="2" t="s">
        <v>9</v>
      </c>
      <c r="H926" s="2">
        <v>10</v>
      </c>
    </row>
    <row r="927" spans="1:8" x14ac:dyDescent="0.25">
      <c r="A927" s="2" t="s">
        <v>49</v>
      </c>
      <c r="B927" s="2" t="s">
        <v>9</v>
      </c>
      <c r="C927" s="2">
        <v>2</v>
      </c>
      <c r="D927" s="2"/>
      <c r="E927" s="3"/>
      <c r="F927" s="2" t="s">
        <v>40</v>
      </c>
      <c r="G927" s="2" t="s">
        <v>9</v>
      </c>
      <c r="H927" s="2">
        <v>26</v>
      </c>
    </row>
    <row r="928" spans="1:8" x14ac:dyDescent="0.25">
      <c r="A928" s="2" t="s">
        <v>49</v>
      </c>
      <c r="B928" s="2" t="s">
        <v>9</v>
      </c>
      <c r="C928" s="2">
        <v>2.5</v>
      </c>
      <c r="D928" s="2"/>
      <c r="E928" s="3"/>
      <c r="F928" s="2" t="s">
        <v>41</v>
      </c>
      <c r="G928" s="2" t="s">
        <v>9</v>
      </c>
      <c r="H928" s="2">
        <v>15</v>
      </c>
    </row>
    <row r="929" spans="1:8" x14ac:dyDescent="0.25">
      <c r="A929" s="2" t="s">
        <v>49</v>
      </c>
      <c r="B929" s="2" t="s">
        <v>9</v>
      </c>
      <c r="C929" s="2">
        <v>2.5</v>
      </c>
      <c r="D929" s="2"/>
      <c r="E929" s="3"/>
      <c r="F929" s="2" t="s">
        <v>41</v>
      </c>
      <c r="G929" s="2" t="s">
        <v>9</v>
      </c>
      <c r="H929" s="2">
        <v>15</v>
      </c>
    </row>
    <row r="930" spans="1:8" x14ac:dyDescent="0.25">
      <c r="A930" s="2" t="s">
        <v>49</v>
      </c>
      <c r="B930" s="2" t="s">
        <v>9</v>
      </c>
      <c r="C930" s="2">
        <v>2.5</v>
      </c>
      <c r="D930" s="2"/>
      <c r="E930" s="3"/>
      <c r="F930" s="2" t="s">
        <v>41</v>
      </c>
      <c r="G930" s="2" t="s">
        <v>9</v>
      </c>
      <c r="H930" s="2">
        <v>6</v>
      </c>
    </row>
    <row r="931" spans="1:8" x14ac:dyDescent="0.25">
      <c r="A931" s="2" t="s">
        <v>49</v>
      </c>
      <c r="B931" s="2" t="s">
        <v>9</v>
      </c>
      <c r="C931" s="2">
        <v>2.5</v>
      </c>
      <c r="D931" s="2"/>
      <c r="E931" s="3"/>
      <c r="F931" s="2" t="s">
        <v>41</v>
      </c>
      <c r="G931" s="2" t="s">
        <v>9</v>
      </c>
      <c r="H931" s="2">
        <v>7</v>
      </c>
    </row>
    <row r="932" spans="1:8" x14ac:dyDescent="0.25">
      <c r="A932" s="2" t="s">
        <v>49</v>
      </c>
      <c r="B932" s="2" t="s">
        <v>9</v>
      </c>
      <c r="C932" s="2">
        <v>2.5</v>
      </c>
      <c r="D932" s="2"/>
      <c r="E932" s="3"/>
      <c r="F932" s="2" t="s">
        <v>41</v>
      </c>
      <c r="G932" s="2" t="s">
        <v>9</v>
      </c>
      <c r="H932" s="2">
        <v>4</v>
      </c>
    </row>
    <row r="933" spans="1:8" x14ac:dyDescent="0.25">
      <c r="A933" s="2" t="s">
        <v>49</v>
      </c>
      <c r="B933" s="2" t="s">
        <v>9</v>
      </c>
      <c r="C933" s="2">
        <v>2</v>
      </c>
      <c r="D933" s="2"/>
      <c r="E933" s="3"/>
      <c r="F933" s="2" t="s">
        <v>41</v>
      </c>
      <c r="G933" s="2" t="s">
        <v>9</v>
      </c>
      <c r="H933" s="2">
        <v>1.5</v>
      </c>
    </row>
    <row r="934" spans="1:8" x14ac:dyDescent="0.25">
      <c r="A934" s="2" t="s">
        <v>49</v>
      </c>
      <c r="B934" s="2" t="s">
        <v>9</v>
      </c>
      <c r="C934" s="2">
        <v>2</v>
      </c>
      <c r="D934" s="2"/>
      <c r="E934" s="3"/>
      <c r="F934" s="2" t="s">
        <v>41</v>
      </c>
      <c r="G934" s="2" t="s">
        <v>9</v>
      </c>
      <c r="H934" s="2">
        <v>1</v>
      </c>
    </row>
    <row r="935" spans="1:8" x14ac:dyDescent="0.25">
      <c r="A935" s="2" t="s">
        <v>49</v>
      </c>
      <c r="B935" s="2" t="s">
        <v>9</v>
      </c>
      <c r="C935" s="2">
        <v>2</v>
      </c>
      <c r="D935" s="2"/>
      <c r="E935" s="3"/>
      <c r="F935" s="2" t="s">
        <v>41</v>
      </c>
      <c r="G935" s="2" t="s">
        <v>9</v>
      </c>
      <c r="H935" s="2">
        <v>3</v>
      </c>
    </row>
    <row r="936" spans="1:8" x14ac:dyDescent="0.25">
      <c r="A936" s="2" t="s">
        <v>49</v>
      </c>
      <c r="B936" s="2" t="s">
        <v>9</v>
      </c>
      <c r="C936" s="2">
        <v>2</v>
      </c>
      <c r="D936" s="2"/>
      <c r="E936" s="3"/>
      <c r="F936" s="2" t="s">
        <v>41</v>
      </c>
      <c r="G936" s="2" t="s">
        <v>9</v>
      </c>
      <c r="H936" s="2">
        <v>3</v>
      </c>
    </row>
    <row r="937" spans="1:8" x14ac:dyDescent="0.25">
      <c r="A937" s="2" t="s">
        <v>49</v>
      </c>
      <c r="B937" s="2" t="s">
        <v>9</v>
      </c>
      <c r="C937" s="2">
        <v>2</v>
      </c>
      <c r="D937" s="2"/>
      <c r="E937" s="3"/>
      <c r="F937" s="2" t="s">
        <v>41</v>
      </c>
      <c r="G937" s="2" t="s">
        <v>9</v>
      </c>
      <c r="H937" s="2">
        <v>4</v>
      </c>
    </row>
    <row r="938" spans="1:8" x14ac:dyDescent="0.25">
      <c r="A938" s="2" t="s">
        <v>49</v>
      </c>
      <c r="B938" s="2" t="s">
        <v>9</v>
      </c>
      <c r="C938" s="2">
        <v>2</v>
      </c>
      <c r="D938" s="2"/>
      <c r="E938" s="3"/>
      <c r="F938" s="2" t="s">
        <v>41</v>
      </c>
      <c r="G938" s="2" t="s">
        <v>9</v>
      </c>
      <c r="H938" s="2">
        <v>0.45</v>
      </c>
    </row>
    <row r="939" spans="1:8" x14ac:dyDescent="0.25">
      <c r="A939" s="2" t="s">
        <v>49</v>
      </c>
      <c r="B939" s="2" t="s">
        <v>9</v>
      </c>
      <c r="C939" s="2">
        <v>1.5</v>
      </c>
      <c r="D939" s="2"/>
      <c r="E939" s="3"/>
      <c r="F939" s="2" t="s">
        <v>41</v>
      </c>
      <c r="G939" s="2" t="s">
        <v>9</v>
      </c>
      <c r="H939" s="2">
        <v>3.25</v>
      </c>
    </row>
    <row r="940" spans="1:8" x14ac:dyDescent="0.25">
      <c r="A940" s="2" t="s">
        <v>49</v>
      </c>
      <c r="B940" s="2" t="s">
        <v>9</v>
      </c>
      <c r="C940" s="2">
        <v>1.5</v>
      </c>
      <c r="D940" s="2"/>
      <c r="E940" s="3"/>
      <c r="F940" s="2" t="s">
        <v>41</v>
      </c>
      <c r="G940" s="2" t="s">
        <v>9</v>
      </c>
      <c r="H940" s="2">
        <v>4</v>
      </c>
    </row>
    <row r="941" spans="1:8" x14ac:dyDescent="0.25">
      <c r="A941" s="2" t="s">
        <v>49</v>
      </c>
      <c r="B941" s="2" t="s">
        <v>9</v>
      </c>
      <c r="C941" s="2">
        <v>2</v>
      </c>
      <c r="D941" s="2"/>
      <c r="E941" s="3"/>
      <c r="F941" s="2" t="s">
        <v>41</v>
      </c>
      <c r="G941" s="2" t="s">
        <v>9</v>
      </c>
      <c r="H941" s="2">
        <v>20</v>
      </c>
    </row>
    <row r="942" spans="1:8" x14ac:dyDescent="0.25">
      <c r="A942" s="2" t="s">
        <v>49</v>
      </c>
      <c r="B942" s="2" t="s">
        <v>9</v>
      </c>
      <c r="C942" s="2">
        <v>3.5</v>
      </c>
      <c r="D942" s="2"/>
      <c r="E942" s="3"/>
      <c r="F942" s="2" t="s">
        <v>41</v>
      </c>
      <c r="G942" s="2" t="s">
        <v>9</v>
      </c>
      <c r="H942" s="2">
        <v>10</v>
      </c>
    </row>
    <row r="943" spans="1:8" x14ac:dyDescent="0.25">
      <c r="A943" s="2" t="s">
        <v>49</v>
      </c>
      <c r="B943" s="2" t="s">
        <v>9</v>
      </c>
      <c r="C943" s="2">
        <v>1</v>
      </c>
      <c r="D943" s="2"/>
      <c r="E943" s="3"/>
      <c r="F943" s="2" t="s">
        <v>41</v>
      </c>
      <c r="G943" s="2" t="s">
        <v>9</v>
      </c>
      <c r="H943" s="2">
        <v>28.75</v>
      </c>
    </row>
    <row r="944" spans="1:8" x14ac:dyDescent="0.25">
      <c r="A944" s="2" t="s">
        <v>49</v>
      </c>
      <c r="B944" s="2" t="s">
        <v>9</v>
      </c>
      <c r="C944" s="2">
        <v>3</v>
      </c>
      <c r="D944" s="2"/>
      <c r="E944" s="3"/>
      <c r="F944" s="2" t="s">
        <v>41</v>
      </c>
      <c r="G944" s="2" t="s">
        <v>9</v>
      </c>
      <c r="H944" s="2">
        <v>30</v>
      </c>
    </row>
    <row r="945" spans="1:8" x14ac:dyDescent="0.25">
      <c r="A945" s="2" t="s">
        <v>49</v>
      </c>
      <c r="B945" s="2" t="s">
        <v>9</v>
      </c>
      <c r="C945" s="2">
        <v>1.5</v>
      </c>
      <c r="D945" s="2"/>
      <c r="E945" s="3"/>
      <c r="F945" s="2" t="s">
        <v>41</v>
      </c>
      <c r="G945" s="2" t="s">
        <v>9</v>
      </c>
      <c r="H945" s="2">
        <v>4</v>
      </c>
    </row>
    <row r="946" spans="1:8" x14ac:dyDescent="0.25">
      <c r="A946" s="2" t="s">
        <v>49</v>
      </c>
      <c r="B946" s="2" t="s">
        <v>9</v>
      </c>
      <c r="C946" s="2">
        <v>3</v>
      </c>
      <c r="D946" s="2"/>
      <c r="E946" s="3"/>
      <c r="F946" s="2" t="s">
        <v>41</v>
      </c>
      <c r="G946" s="2" t="s">
        <v>9</v>
      </c>
      <c r="H946" s="2">
        <v>9</v>
      </c>
    </row>
    <row r="947" spans="1:8" x14ac:dyDescent="0.25">
      <c r="A947" s="2" t="s">
        <v>49</v>
      </c>
      <c r="B947" s="2" t="s">
        <v>9</v>
      </c>
      <c r="C947" s="2">
        <v>1</v>
      </c>
      <c r="D947" s="2"/>
      <c r="E947" s="3"/>
      <c r="F947" s="2" t="s">
        <v>41</v>
      </c>
      <c r="G947" s="2" t="s">
        <v>9</v>
      </c>
      <c r="H947" s="2">
        <v>2.8</v>
      </c>
    </row>
    <row r="948" spans="1:8" x14ac:dyDescent="0.25">
      <c r="A948" s="2" t="s">
        <v>49</v>
      </c>
      <c r="B948" s="2" t="s">
        <v>9</v>
      </c>
      <c r="C948" s="2">
        <v>2.5</v>
      </c>
      <c r="D948" s="2"/>
      <c r="E948" s="3"/>
      <c r="F948" s="2" t="s">
        <v>41</v>
      </c>
      <c r="G948" s="2" t="s">
        <v>9</v>
      </c>
      <c r="H948" s="2">
        <v>3</v>
      </c>
    </row>
    <row r="949" spans="1:8" x14ac:dyDescent="0.25">
      <c r="A949" s="2" t="s">
        <v>49</v>
      </c>
      <c r="B949" s="2" t="s">
        <v>9</v>
      </c>
      <c r="C949" s="2">
        <v>1.5</v>
      </c>
      <c r="D949" s="2"/>
      <c r="E949" s="3"/>
      <c r="F949" s="2" t="s">
        <v>41</v>
      </c>
      <c r="G949" s="2" t="s">
        <v>9</v>
      </c>
      <c r="H949" s="2">
        <v>3</v>
      </c>
    </row>
    <row r="950" spans="1:8" x14ac:dyDescent="0.25">
      <c r="A950" s="2" t="s">
        <v>49</v>
      </c>
      <c r="B950" s="2" t="s">
        <v>9</v>
      </c>
      <c r="C950" s="2">
        <v>1.5</v>
      </c>
      <c r="D950" s="2"/>
      <c r="E950" s="3"/>
      <c r="F950" s="2" t="s">
        <v>41</v>
      </c>
      <c r="G950" s="2" t="s">
        <v>9</v>
      </c>
      <c r="H950" s="2">
        <v>3</v>
      </c>
    </row>
    <row r="951" spans="1:8" x14ac:dyDescent="0.25">
      <c r="A951" s="2" t="s">
        <v>49</v>
      </c>
      <c r="B951" s="2" t="s">
        <v>9</v>
      </c>
      <c r="C951" s="2">
        <v>2</v>
      </c>
      <c r="D951" s="2"/>
      <c r="E951" s="3"/>
      <c r="F951" s="2" t="s">
        <v>41</v>
      </c>
      <c r="G951" s="2" t="s">
        <v>9</v>
      </c>
      <c r="H951" s="2">
        <v>1</v>
      </c>
    </row>
    <row r="952" spans="1:8" x14ac:dyDescent="0.25">
      <c r="A952" s="2" t="s">
        <v>49</v>
      </c>
      <c r="B952" s="2" t="s">
        <v>9</v>
      </c>
      <c r="C952" s="2">
        <v>2</v>
      </c>
      <c r="D952" s="2"/>
      <c r="E952" s="3"/>
      <c r="F952" s="2" t="s">
        <v>41</v>
      </c>
      <c r="G952" s="2" t="s">
        <v>9</v>
      </c>
      <c r="H952" s="2">
        <v>1</v>
      </c>
    </row>
    <row r="953" spans="1:8" x14ac:dyDescent="0.25">
      <c r="A953" s="2" t="s">
        <v>49</v>
      </c>
      <c r="B953" s="2" t="s">
        <v>9</v>
      </c>
      <c r="C953" s="2">
        <v>2</v>
      </c>
      <c r="D953" s="2"/>
      <c r="E953" s="3"/>
      <c r="F953" s="2" t="s">
        <v>41</v>
      </c>
      <c r="G953" s="2" t="s">
        <v>9</v>
      </c>
      <c r="H953" s="2">
        <v>2</v>
      </c>
    </row>
    <row r="954" spans="1:8" x14ac:dyDescent="0.25">
      <c r="A954" s="2" t="s">
        <v>49</v>
      </c>
      <c r="B954" s="2" t="s">
        <v>9</v>
      </c>
      <c r="C954" s="2">
        <v>4</v>
      </c>
      <c r="D954" s="2"/>
      <c r="E954" s="3"/>
      <c r="F954" s="2" t="s">
        <v>41</v>
      </c>
      <c r="G954" s="2" t="s">
        <v>9</v>
      </c>
      <c r="H954" s="2">
        <v>0.75</v>
      </c>
    </row>
    <row r="955" spans="1:8" x14ac:dyDescent="0.25">
      <c r="A955" s="2" t="s">
        <v>49</v>
      </c>
      <c r="B955" s="2" t="s">
        <v>9</v>
      </c>
      <c r="C955" s="2">
        <v>3</v>
      </c>
      <c r="D955" s="2"/>
      <c r="E955" s="3"/>
      <c r="F955" s="2" t="s">
        <v>41</v>
      </c>
      <c r="G955" s="2" t="s">
        <v>9</v>
      </c>
      <c r="H955" s="2">
        <v>2</v>
      </c>
    </row>
    <row r="956" spans="1:8" x14ac:dyDescent="0.25">
      <c r="A956" s="2" t="s">
        <v>49</v>
      </c>
      <c r="B956" s="2" t="s">
        <v>9</v>
      </c>
      <c r="C956" s="2">
        <v>4</v>
      </c>
      <c r="D956" s="2"/>
      <c r="E956" s="3"/>
      <c r="F956" s="2" t="s">
        <v>41</v>
      </c>
      <c r="G956" s="2" t="s">
        <v>9</v>
      </c>
      <c r="H956" s="2">
        <v>20</v>
      </c>
    </row>
    <row r="957" spans="1:8" x14ac:dyDescent="0.25">
      <c r="A957" s="2" t="s">
        <v>49</v>
      </c>
      <c r="B957" s="2" t="s">
        <v>9</v>
      </c>
      <c r="C957" s="2">
        <v>3</v>
      </c>
      <c r="D957" s="2"/>
      <c r="E957" s="3"/>
      <c r="F957" s="2" t="s">
        <v>41</v>
      </c>
      <c r="G957" s="2" t="s">
        <v>9</v>
      </c>
      <c r="H957" s="2">
        <v>1</v>
      </c>
    </row>
    <row r="958" spans="1:8" x14ac:dyDescent="0.25">
      <c r="A958" s="2" t="s">
        <v>49</v>
      </c>
      <c r="B958" s="2" t="s">
        <v>9</v>
      </c>
      <c r="C958" s="2">
        <v>4</v>
      </c>
      <c r="D958" s="2"/>
      <c r="E958" s="3"/>
      <c r="F958" s="2" t="s">
        <v>41</v>
      </c>
      <c r="G958" s="2" t="s">
        <v>9</v>
      </c>
      <c r="H958" s="2">
        <v>3</v>
      </c>
    </row>
    <row r="959" spans="1:8" x14ac:dyDescent="0.25">
      <c r="A959" s="2" t="s">
        <v>49</v>
      </c>
      <c r="B959" s="2" t="s">
        <v>9</v>
      </c>
      <c r="C959" s="2">
        <v>2</v>
      </c>
      <c r="D959" s="2"/>
      <c r="E959" s="3"/>
      <c r="F959" s="2" t="s">
        <v>41</v>
      </c>
      <c r="G959" s="2" t="s">
        <v>9</v>
      </c>
      <c r="H959" s="2">
        <v>6</v>
      </c>
    </row>
    <row r="960" spans="1:8" x14ac:dyDescent="0.25">
      <c r="A960" s="2" t="s">
        <v>49</v>
      </c>
      <c r="B960" s="2" t="s">
        <v>9</v>
      </c>
      <c r="C960" s="2">
        <v>2</v>
      </c>
      <c r="D960" s="2"/>
      <c r="E960" s="3"/>
      <c r="F960" s="2" t="s">
        <v>41</v>
      </c>
      <c r="G960" s="2" t="s">
        <v>9</v>
      </c>
      <c r="H960" s="2">
        <v>4.5</v>
      </c>
    </row>
    <row r="961" spans="1:8" x14ac:dyDescent="0.25">
      <c r="A961" s="2" t="s">
        <v>49</v>
      </c>
      <c r="B961" s="2" t="s">
        <v>9</v>
      </c>
      <c r="C961" s="2">
        <v>2</v>
      </c>
      <c r="D961" s="2"/>
      <c r="E961" s="3"/>
      <c r="F961" s="2" t="s">
        <v>41</v>
      </c>
      <c r="G961" s="2" t="s">
        <v>9</v>
      </c>
      <c r="H961" s="2">
        <v>3</v>
      </c>
    </row>
    <row r="962" spans="1:8" x14ac:dyDescent="0.25">
      <c r="A962" s="2" t="s">
        <v>49</v>
      </c>
      <c r="B962" s="2" t="s">
        <v>9</v>
      </c>
      <c r="C962" s="2">
        <v>2</v>
      </c>
      <c r="D962" s="2"/>
      <c r="E962" s="3"/>
      <c r="F962" s="2" t="s">
        <v>41</v>
      </c>
      <c r="G962" s="2" t="s">
        <v>9</v>
      </c>
      <c r="H962" s="2">
        <v>5.5</v>
      </c>
    </row>
    <row r="963" spans="1:8" x14ac:dyDescent="0.25">
      <c r="A963" s="2" t="s">
        <v>49</v>
      </c>
      <c r="B963" s="2" t="s">
        <v>9</v>
      </c>
      <c r="C963" s="2">
        <v>3</v>
      </c>
      <c r="D963" s="2"/>
      <c r="E963" s="3"/>
      <c r="F963" s="2" t="s">
        <v>42</v>
      </c>
      <c r="G963" s="2" t="s">
        <v>9</v>
      </c>
      <c r="H963" s="2">
        <v>2</v>
      </c>
    </row>
    <row r="964" spans="1:8" x14ac:dyDescent="0.25">
      <c r="A964" s="2" t="s">
        <v>49</v>
      </c>
      <c r="B964" s="2" t="s">
        <v>9</v>
      </c>
      <c r="C964" s="2">
        <v>4</v>
      </c>
      <c r="D964" s="2"/>
      <c r="E964" s="3"/>
      <c r="F964" s="2" t="s">
        <v>42</v>
      </c>
      <c r="G964" s="2" t="s">
        <v>9</v>
      </c>
      <c r="H964" s="2">
        <v>1</v>
      </c>
    </row>
    <row r="965" spans="1:8" x14ac:dyDescent="0.25">
      <c r="A965" s="2" t="s">
        <v>49</v>
      </c>
      <c r="B965" s="2" t="s">
        <v>9</v>
      </c>
      <c r="C965" s="2">
        <v>3</v>
      </c>
      <c r="D965" s="2"/>
      <c r="E965" s="3"/>
      <c r="F965" s="2" t="s">
        <v>42</v>
      </c>
      <c r="G965" s="2" t="s">
        <v>9</v>
      </c>
      <c r="H965" s="2">
        <v>2</v>
      </c>
    </row>
    <row r="966" spans="1:8" x14ac:dyDescent="0.25">
      <c r="A966" s="2" t="s">
        <v>49</v>
      </c>
      <c r="B966" s="2" t="s">
        <v>9</v>
      </c>
      <c r="C966" s="2">
        <v>2</v>
      </c>
      <c r="D966" s="2"/>
      <c r="E966" s="3"/>
      <c r="F966" s="2" t="s">
        <v>42</v>
      </c>
      <c r="G966" s="2" t="s">
        <v>9</v>
      </c>
      <c r="H966" s="2">
        <v>2</v>
      </c>
    </row>
    <row r="967" spans="1:8" x14ac:dyDescent="0.25">
      <c r="A967" s="2" t="s">
        <v>49</v>
      </c>
      <c r="B967" s="2" t="s">
        <v>9</v>
      </c>
      <c r="C967" s="2">
        <v>2</v>
      </c>
      <c r="D967" s="2"/>
      <c r="E967" s="3"/>
      <c r="F967" s="2" t="s">
        <v>42</v>
      </c>
      <c r="G967" s="2" t="s">
        <v>9</v>
      </c>
      <c r="H967" s="2">
        <v>2</v>
      </c>
    </row>
    <row r="968" spans="1:8" x14ac:dyDescent="0.25">
      <c r="A968" s="2" t="s">
        <v>49</v>
      </c>
      <c r="B968" s="2" t="s">
        <v>9</v>
      </c>
      <c r="C968" s="2">
        <v>2</v>
      </c>
      <c r="D968" s="2"/>
      <c r="E968" s="3"/>
      <c r="F968" s="2" t="s">
        <v>42</v>
      </c>
      <c r="G968" s="2" t="s">
        <v>9</v>
      </c>
      <c r="H968" s="2">
        <v>1</v>
      </c>
    </row>
    <row r="969" spans="1:8" x14ac:dyDescent="0.25">
      <c r="A969" s="2" t="s">
        <v>49</v>
      </c>
      <c r="B969" s="2" t="s">
        <v>9</v>
      </c>
      <c r="C969" s="2">
        <v>2</v>
      </c>
      <c r="D969" s="2"/>
      <c r="E969" s="3"/>
      <c r="F969" s="2" t="s">
        <v>42</v>
      </c>
      <c r="G969" s="2" t="s">
        <v>9</v>
      </c>
      <c r="H969" s="2">
        <v>1</v>
      </c>
    </row>
    <row r="970" spans="1:8" x14ac:dyDescent="0.25">
      <c r="A970" s="2" t="s">
        <v>49</v>
      </c>
      <c r="B970" s="2" t="s">
        <v>9</v>
      </c>
      <c r="C970" s="2">
        <v>1</v>
      </c>
      <c r="D970" s="2"/>
      <c r="E970" s="3"/>
      <c r="F970" s="2" t="s">
        <v>42</v>
      </c>
      <c r="G970" s="2" t="s">
        <v>9</v>
      </c>
      <c r="H970" s="2">
        <v>4</v>
      </c>
    </row>
    <row r="971" spans="1:8" x14ac:dyDescent="0.25">
      <c r="A971" s="2" t="s">
        <v>49</v>
      </c>
      <c r="B971" s="2" t="s">
        <v>9</v>
      </c>
      <c r="C971" s="2">
        <v>2</v>
      </c>
      <c r="D971" s="2"/>
      <c r="E971" s="3"/>
      <c r="F971" s="2" t="s">
        <v>42</v>
      </c>
      <c r="G971" s="2" t="s">
        <v>9</v>
      </c>
      <c r="H971" s="2">
        <v>3</v>
      </c>
    </row>
    <row r="972" spans="1:8" x14ac:dyDescent="0.25">
      <c r="A972" s="2" t="s">
        <v>49</v>
      </c>
      <c r="B972" s="2" t="s">
        <v>9</v>
      </c>
      <c r="C972" s="2">
        <v>2</v>
      </c>
      <c r="D972" s="2"/>
      <c r="E972" s="3"/>
      <c r="F972" s="2" t="s">
        <v>42</v>
      </c>
      <c r="G972" s="2" t="s">
        <v>9</v>
      </c>
      <c r="H972" s="2">
        <v>4</v>
      </c>
    </row>
    <row r="973" spans="1:8" x14ac:dyDescent="0.25">
      <c r="A973" s="2" t="s">
        <v>49</v>
      </c>
      <c r="B973" s="2" t="s">
        <v>9</v>
      </c>
      <c r="C973" s="2">
        <v>1</v>
      </c>
      <c r="D973" s="2"/>
      <c r="E973" s="3"/>
      <c r="F973" s="2" t="s">
        <v>42</v>
      </c>
      <c r="G973" s="2" t="s">
        <v>9</v>
      </c>
      <c r="H973" s="2">
        <v>4</v>
      </c>
    </row>
    <row r="974" spans="1:8" x14ac:dyDescent="0.25">
      <c r="A974" s="2" t="s">
        <v>49</v>
      </c>
      <c r="B974" s="2" t="s">
        <v>9</v>
      </c>
      <c r="C974" s="2">
        <v>1.5</v>
      </c>
      <c r="D974" s="2"/>
      <c r="E974" s="3"/>
      <c r="F974" s="2" t="s">
        <v>42</v>
      </c>
      <c r="G974" s="2" t="s">
        <v>9</v>
      </c>
      <c r="H974" s="2">
        <v>1</v>
      </c>
    </row>
    <row r="975" spans="1:8" x14ac:dyDescent="0.25">
      <c r="A975" s="2" t="s">
        <v>49</v>
      </c>
      <c r="B975" s="2" t="s">
        <v>9</v>
      </c>
      <c r="C975" s="2">
        <v>1.5</v>
      </c>
      <c r="D975" s="2"/>
      <c r="E975" s="3"/>
      <c r="F975" s="2" t="s">
        <v>42</v>
      </c>
      <c r="G975" s="2" t="s">
        <v>9</v>
      </c>
      <c r="H975" s="2">
        <v>0.75</v>
      </c>
    </row>
    <row r="976" spans="1:8" x14ac:dyDescent="0.25">
      <c r="A976" s="2" t="s">
        <v>49</v>
      </c>
      <c r="B976" s="2" t="s">
        <v>9</v>
      </c>
      <c r="C976" s="2">
        <v>1.5</v>
      </c>
      <c r="D976" s="2"/>
      <c r="E976" s="3"/>
      <c r="F976" s="2" t="s">
        <v>42</v>
      </c>
      <c r="G976" s="2" t="s">
        <v>9</v>
      </c>
      <c r="H976" s="2">
        <v>4</v>
      </c>
    </row>
    <row r="977" spans="1:8" x14ac:dyDescent="0.25">
      <c r="A977" s="2" t="s">
        <v>49</v>
      </c>
      <c r="B977" s="2" t="s">
        <v>9</v>
      </c>
      <c r="C977" s="2">
        <v>1.5</v>
      </c>
      <c r="D977" s="2"/>
      <c r="E977" s="3"/>
      <c r="F977" s="2" t="s">
        <v>42</v>
      </c>
      <c r="G977" s="2" t="s">
        <v>9</v>
      </c>
      <c r="H977" s="2">
        <v>4</v>
      </c>
    </row>
    <row r="978" spans="1:8" x14ac:dyDescent="0.25">
      <c r="A978" s="2" t="s">
        <v>49</v>
      </c>
      <c r="B978" s="2" t="s">
        <v>9</v>
      </c>
      <c r="C978" s="2">
        <v>1</v>
      </c>
      <c r="D978" s="2"/>
      <c r="E978" s="3"/>
      <c r="F978" s="2" t="s">
        <v>42</v>
      </c>
      <c r="G978" s="2" t="s">
        <v>9</v>
      </c>
      <c r="H978" s="2">
        <v>1</v>
      </c>
    </row>
    <row r="979" spans="1:8" x14ac:dyDescent="0.25">
      <c r="A979" s="2" t="s">
        <v>49</v>
      </c>
      <c r="B979" s="2" t="s">
        <v>9</v>
      </c>
      <c r="C979" s="2">
        <v>1.5</v>
      </c>
      <c r="D979" s="2"/>
      <c r="E979" s="3"/>
      <c r="F979" s="2" t="s">
        <v>42</v>
      </c>
      <c r="G979" s="2" t="s">
        <v>9</v>
      </c>
      <c r="H979" s="2">
        <v>1</v>
      </c>
    </row>
    <row r="980" spans="1:8" x14ac:dyDescent="0.25">
      <c r="A980" s="2" t="s">
        <v>49</v>
      </c>
      <c r="B980" s="2" t="s">
        <v>9</v>
      </c>
      <c r="C980" s="2">
        <v>1.5</v>
      </c>
      <c r="D980" s="2"/>
      <c r="E980" s="3"/>
      <c r="F980" s="2" t="s">
        <v>42</v>
      </c>
      <c r="G980" s="2" t="s">
        <v>9</v>
      </c>
      <c r="H980" s="2">
        <v>1</v>
      </c>
    </row>
    <row r="981" spans="1:8" x14ac:dyDescent="0.25">
      <c r="A981" s="2" t="s">
        <v>49</v>
      </c>
      <c r="B981" s="2" t="s">
        <v>9</v>
      </c>
      <c r="C981" s="2">
        <v>2</v>
      </c>
      <c r="D981" s="2"/>
      <c r="E981" s="3"/>
      <c r="F981" s="2" t="s">
        <v>42</v>
      </c>
      <c r="G981" s="2" t="s">
        <v>9</v>
      </c>
      <c r="H981" s="2">
        <v>1.25</v>
      </c>
    </row>
    <row r="982" spans="1:8" x14ac:dyDescent="0.25">
      <c r="A982" s="2" t="s">
        <v>49</v>
      </c>
      <c r="B982" s="2" t="s">
        <v>9</v>
      </c>
      <c r="C982" s="2">
        <v>1.5</v>
      </c>
      <c r="D982" s="2"/>
      <c r="E982" s="3"/>
      <c r="F982" s="2" t="s">
        <v>42</v>
      </c>
      <c r="G982" s="2" t="s">
        <v>9</v>
      </c>
      <c r="H982" s="2">
        <v>0.25</v>
      </c>
    </row>
    <row r="983" spans="1:8" x14ac:dyDescent="0.25">
      <c r="A983" s="2" t="s">
        <v>49</v>
      </c>
      <c r="B983" s="2" t="s">
        <v>9</v>
      </c>
      <c r="C983" s="2">
        <v>1.5</v>
      </c>
      <c r="D983" s="2"/>
      <c r="E983" s="3"/>
      <c r="F983" s="2" t="s">
        <v>42</v>
      </c>
      <c r="G983" s="2" t="s">
        <v>9</v>
      </c>
      <c r="H983" s="2">
        <v>0.25</v>
      </c>
    </row>
    <row r="984" spans="1:8" x14ac:dyDescent="0.25">
      <c r="A984" s="2" t="s">
        <v>49</v>
      </c>
      <c r="B984" s="2" t="s">
        <v>9</v>
      </c>
      <c r="C984" s="2">
        <v>1.5</v>
      </c>
      <c r="D984" s="2"/>
      <c r="E984" s="3"/>
      <c r="F984" s="2" t="s">
        <v>42</v>
      </c>
      <c r="G984" s="2" t="s">
        <v>9</v>
      </c>
      <c r="H984" s="2">
        <v>0.25</v>
      </c>
    </row>
    <row r="985" spans="1:8" x14ac:dyDescent="0.25">
      <c r="A985" s="2" t="s">
        <v>49</v>
      </c>
      <c r="B985" s="2" t="s">
        <v>9</v>
      </c>
      <c r="C985" s="2">
        <v>1.5</v>
      </c>
      <c r="D985" s="2"/>
      <c r="E985" s="3"/>
      <c r="F985" s="2" t="s">
        <v>42</v>
      </c>
      <c r="G985" s="2" t="s">
        <v>9</v>
      </c>
      <c r="H985" s="2">
        <v>0.75</v>
      </c>
    </row>
    <row r="986" spans="1:8" x14ac:dyDescent="0.25">
      <c r="A986" s="2" t="s">
        <v>49</v>
      </c>
      <c r="B986" s="2" t="s">
        <v>9</v>
      </c>
      <c r="C986" s="2">
        <v>0.6</v>
      </c>
      <c r="D986" s="2"/>
      <c r="E986" s="3"/>
      <c r="F986" s="2" t="s">
        <v>42</v>
      </c>
      <c r="G986" s="2" t="s">
        <v>9</v>
      </c>
      <c r="H986" s="2">
        <v>2</v>
      </c>
    </row>
    <row r="987" spans="1:8" x14ac:dyDescent="0.25">
      <c r="A987" s="2" t="s">
        <v>49</v>
      </c>
      <c r="B987" s="2" t="s">
        <v>9</v>
      </c>
      <c r="C987" s="2">
        <v>0.4</v>
      </c>
      <c r="D987" s="2"/>
      <c r="E987" s="3"/>
      <c r="F987" s="2" t="s">
        <v>42</v>
      </c>
      <c r="G987" s="2" t="s">
        <v>9</v>
      </c>
      <c r="H987" s="2">
        <v>4</v>
      </c>
    </row>
    <row r="988" spans="1:8" x14ac:dyDescent="0.25">
      <c r="A988" s="2" t="s">
        <v>49</v>
      </c>
      <c r="B988" s="2" t="s">
        <v>9</v>
      </c>
      <c r="C988" s="2">
        <v>1</v>
      </c>
      <c r="D988" s="2"/>
      <c r="E988" s="3"/>
      <c r="F988" s="2" t="s">
        <v>42</v>
      </c>
      <c r="G988" s="2" t="s">
        <v>9</v>
      </c>
      <c r="H988" s="2">
        <v>5</v>
      </c>
    </row>
    <row r="989" spans="1:8" x14ac:dyDescent="0.25">
      <c r="A989" s="2" t="s">
        <v>49</v>
      </c>
      <c r="B989" s="2" t="s">
        <v>9</v>
      </c>
      <c r="C989" s="2">
        <v>1</v>
      </c>
      <c r="D989" s="2"/>
      <c r="E989" s="3"/>
      <c r="F989" s="2" t="s">
        <v>42</v>
      </c>
      <c r="G989" s="2" t="s">
        <v>9</v>
      </c>
      <c r="H989" s="2">
        <v>5</v>
      </c>
    </row>
    <row r="990" spans="1:8" x14ac:dyDescent="0.25">
      <c r="A990" s="2" t="s">
        <v>49</v>
      </c>
      <c r="B990" s="2" t="s">
        <v>9</v>
      </c>
      <c r="C990" s="2">
        <v>1.5</v>
      </c>
      <c r="D990" s="2"/>
      <c r="E990" s="3"/>
      <c r="F990" s="2" t="s">
        <v>42</v>
      </c>
      <c r="G990" s="2" t="s">
        <v>9</v>
      </c>
      <c r="H990" s="2">
        <v>5</v>
      </c>
    </row>
    <row r="991" spans="1:8" x14ac:dyDescent="0.25">
      <c r="A991" s="2" t="s">
        <v>49</v>
      </c>
      <c r="B991" s="2" t="s">
        <v>9</v>
      </c>
      <c r="C991" s="2">
        <v>1.5</v>
      </c>
      <c r="D991" s="2"/>
      <c r="E991" s="3"/>
      <c r="F991" s="2" t="s">
        <v>42</v>
      </c>
      <c r="G991" s="2" t="s">
        <v>9</v>
      </c>
      <c r="H991" s="2">
        <v>1.2</v>
      </c>
    </row>
    <row r="992" spans="1:8" x14ac:dyDescent="0.25">
      <c r="A992" s="2" t="s">
        <v>49</v>
      </c>
      <c r="B992" s="2" t="s">
        <v>9</v>
      </c>
      <c r="C992" s="2">
        <v>0.5</v>
      </c>
      <c r="D992" s="2"/>
      <c r="E992" s="3"/>
      <c r="F992" s="2" t="s">
        <v>42</v>
      </c>
      <c r="G992" s="2" t="s">
        <v>9</v>
      </c>
      <c r="H992" s="2">
        <v>2.6</v>
      </c>
    </row>
    <row r="993" spans="1:8" x14ac:dyDescent="0.25">
      <c r="A993" s="2" t="s">
        <v>49</v>
      </c>
      <c r="B993" s="2" t="s">
        <v>9</v>
      </c>
      <c r="C993" s="2">
        <v>0.5</v>
      </c>
      <c r="D993" s="2"/>
      <c r="E993" s="3"/>
      <c r="F993" s="2" t="s">
        <v>42</v>
      </c>
      <c r="G993" s="2" t="s">
        <v>9</v>
      </c>
      <c r="H993" s="2">
        <v>2</v>
      </c>
    </row>
    <row r="994" spans="1:8" x14ac:dyDescent="0.25">
      <c r="A994" s="2" t="s">
        <v>49</v>
      </c>
      <c r="B994" s="2" t="s">
        <v>9</v>
      </c>
      <c r="C994" s="2">
        <v>1</v>
      </c>
      <c r="D994" s="2"/>
      <c r="E994" s="3"/>
      <c r="F994" s="2" t="s">
        <v>42</v>
      </c>
      <c r="G994" s="2" t="s">
        <v>9</v>
      </c>
      <c r="H994" s="2">
        <v>0.8</v>
      </c>
    </row>
    <row r="995" spans="1:8" x14ac:dyDescent="0.25">
      <c r="A995" s="2" t="s">
        <v>49</v>
      </c>
      <c r="B995" s="2" t="s">
        <v>9</v>
      </c>
      <c r="C995" s="2">
        <v>1</v>
      </c>
      <c r="D995" s="2"/>
      <c r="E995" s="3"/>
      <c r="F995" s="2" t="s">
        <v>42</v>
      </c>
      <c r="G995" s="2" t="s">
        <v>9</v>
      </c>
      <c r="H995" s="2">
        <v>0.8</v>
      </c>
    </row>
    <row r="996" spans="1:8" x14ac:dyDescent="0.25">
      <c r="A996" s="2" t="s">
        <v>49</v>
      </c>
      <c r="B996" s="2" t="s">
        <v>9</v>
      </c>
      <c r="C996" s="2">
        <v>1</v>
      </c>
      <c r="D996" s="2"/>
      <c r="E996" s="3"/>
      <c r="F996" s="2" t="s">
        <v>42</v>
      </c>
      <c r="G996" s="2" t="s">
        <v>9</v>
      </c>
      <c r="H996" s="2">
        <v>1.6</v>
      </c>
    </row>
    <row r="997" spans="1:8" x14ac:dyDescent="0.25">
      <c r="A997" s="2" t="s">
        <v>49</v>
      </c>
      <c r="B997" s="2" t="s">
        <v>9</v>
      </c>
      <c r="C997" s="2">
        <v>1.5</v>
      </c>
      <c r="D997" s="2"/>
      <c r="E997" s="3"/>
      <c r="F997" s="2" t="s">
        <v>42</v>
      </c>
      <c r="G997" s="2" t="s">
        <v>9</v>
      </c>
      <c r="H997" s="2">
        <v>2.8</v>
      </c>
    </row>
    <row r="998" spans="1:8" x14ac:dyDescent="0.25">
      <c r="A998" s="2" t="s">
        <v>49</v>
      </c>
      <c r="B998" s="2" t="s">
        <v>9</v>
      </c>
      <c r="C998" s="2">
        <v>1.5</v>
      </c>
      <c r="D998" s="2"/>
      <c r="E998" s="3"/>
      <c r="F998" s="2" t="s">
        <v>42</v>
      </c>
      <c r="G998" s="2" t="s">
        <v>9</v>
      </c>
      <c r="H998" s="2">
        <v>0.25</v>
      </c>
    </row>
    <row r="999" spans="1:8" x14ac:dyDescent="0.25">
      <c r="A999" s="2" t="s">
        <v>49</v>
      </c>
      <c r="B999" s="2" t="s">
        <v>9</v>
      </c>
      <c r="C999" s="2">
        <v>2</v>
      </c>
      <c r="D999" s="2"/>
      <c r="E999" s="3"/>
      <c r="F999" s="2" t="s">
        <v>42</v>
      </c>
      <c r="G999" s="2" t="s">
        <v>9</v>
      </c>
      <c r="H999" s="2">
        <v>0.25</v>
      </c>
    </row>
    <row r="1000" spans="1:8" x14ac:dyDescent="0.25">
      <c r="A1000" s="2" t="s">
        <v>49</v>
      </c>
      <c r="B1000" s="2" t="s">
        <v>9</v>
      </c>
      <c r="C1000" s="2">
        <v>3</v>
      </c>
      <c r="D1000" s="2"/>
      <c r="E1000" s="3"/>
      <c r="F1000" s="2" t="s">
        <v>42</v>
      </c>
      <c r="G1000" s="2" t="s">
        <v>9</v>
      </c>
      <c r="H1000" s="2">
        <v>0.25</v>
      </c>
    </row>
    <row r="1001" spans="1:8" x14ac:dyDescent="0.25">
      <c r="A1001" s="2" t="s">
        <v>49</v>
      </c>
      <c r="B1001" s="2" t="s">
        <v>9</v>
      </c>
      <c r="C1001" s="2">
        <v>4.5</v>
      </c>
      <c r="D1001" s="2"/>
      <c r="E1001" s="3"/>
      <c r="F1001" s="2" t="s">
        <v>42</v>
      </c>
      <c r="G1001" s="2" t="s">
        <v>9</v>
      </c>
      <c r="H1001" s="2">
        <v>1.6</v>
      </c>
    </row>
    <row r="1002" spans="1:8" x14ac:dyDescent="0.25">
      <c r="A1002" s="2" t="s">
        <v>49</v>
      </c>
      <c r="B1002" s="2" t="s">
        <v>9</v>
      </c>
      <c r="C1002" s="2">
        <v>4</v>
      </c>
      <c r="D1002" s="2"/>
      <c r="E1002" s="3"/>
      <c r="F1002" s="2" t="s">
        <v>42</v>
      </c>
      <c r="G1002" s="2" t="s">
        <v>9</v>
      </c>
      <c r="H1002" s="2">
        <v>1.6</v>
      </c>
    </row>
    <row r="1003" spans="1:8" x14ac:dyDescent="0.25">
      <c r="A1003" s="2" t="s">
        <v>49</v>
      </c>
      <c r="B1003" s="2" t="s">
        <v>9</v>
      </c>
      <c r="C1003" s="2">
        <v>3.5</v>
      </c>
      <c r="D1003" s="2"/>
      <c r="E1003" s="3"/>
      <c r="F1003" s="2" t="s">
        <v>42</v>
      </c>
      <c r="G1003" s="2" t="s">
        <v>9</v>
      </c>
      <c r="H1003" s="2">
        <v>0.6</v>
      </c>
    </row>
    <row r="1004" spans="1:8" x14ac:dyDescent="0.25">
      <c r="A1004" s="2" t="s">
        <v>49</v>
      </c>
      <c r="B1004" s="2" t="s">
        <v>9</v>
      </c>
      <c r="C1004" s="2">
        <v>3</v>
      </c>
      <c r="D1004" s="2"/>
      <c r="E1004" s="3"/>
      <c r="F1004" s="2" t="s">
        <v>42</v>
      </c>
      <c r="G1004" s="2" t="s">
        <v>9</v>
      </c>
      <c r="H1004" s="2">
        <v>1.2</v>
      </c>
    </row>
    <row r="1005" spans="1:8" x14ac:dyDescent="0.25">
      <c r="A1005" s="2" t="s">
        <v>49</v>
      </c>
      <c r="B1005" s="2" t="s">
        <v>9</v>
      </c>
      <c r="C1005" s="2">
        <v>2</v>
      </c>
      <c r="D1005" s="2"/>
      <c r="E1005" s="3"/>
      <c r="F1005" s="2" t="s">
        <v>42</v>
      </c>
      <c r="G1005" s="2" t="s">
        <v>9</v>
      </c>
      <c r="H1005" s="2">
        <v>4</v>
      </c>
    </row>
    <row r="1006" spans="1:8" x14ac:dyDescent="0.25">
      <c r="A1006" s="2" t="s">
        <v>49</v>
      </c>
      <c r="B1006" s="2" t="s">
        <v>9</v>
      </c>
      <c r="C1006" s="2">
        <v>3</v>
      </c>
      <c r="D1006" s="2"/>
      <c r="E1006" s="3"/>
      <c r="F1006" s="2" t="s">
        <v>42</v>
      </c>
      <c r="G1006" s="2" t="s">
        <v>9</v>
      </c>
      <c r="H1006" s="2">
        <v>3</v>
      </c>
    </row>
    <row r="1007" spans="1:8" x14ac:dyDescent="0.25">
      <c r="D1007" s="2"/>
      <c r="E1007" s="3"/>
      <c r="F1007" s="2" t="s">
        <v>42</v>
      </c>
      <c r="G1007" s="2" t="s">
        <v>9</v>
      </c>
      <c r="H1007" s="2">
        <v>8</v>
      </c>
    </row>
    <row r="1008" spans="1:8" x14ac:dyDescent="0.25">
      <c r="A1008" t="s">
        <v>63</v>
      </c>
      <c r="D1008" s="2"/>
      <c r="E1008" s="3"/>
      <c r="F1008" s="2" t="s">
        <v>42</v>
      </c>
      <c r="G1008" s="2" t="s">
        <v>9</v>
      </c>
      <c r="H1008" s="2">
        <v>1.5</v>
      </c>
    </row>
    <row r="1009" spans="4:8" x14ac:dyDescent="0.25">
      <c r="D1009" s="2"/>
      <c r="E1009" s="3"/>
      <c r="F1009" s="2" t="s">
        <v>42</v>
      </c>
      <c r="G1009" s="2" t="s">
        <v>9</v>
      </c>
      <c r="H1009" s="2">
        <v>0.5</v>
      </c>
    </row>
    <row r="1010" spans="4:8" x14ac:dyDescent="0.25">
      <c r="D1010" s="2"/>
      <c r="E1010" s="3"/>
      <c r="F1010" s="2" t="s">
        <v>42</v>
      </c>
      <c r="G1010" s="2" t="s">
        <v>9</v>
      </c>
      <c r="H1010" s="2">
        <v>1</v>
      </c>
    </row>
    <row r="1011" spans="4:8" x14ac:dyDescent="0.25">
      <c r="D1011" s="2"/>
      <c r="E1011" s="3"/>
      <c r="F1011" s="2" t="s">
        <v>42</v>
      </c>
      <c r="G1011" s="2" t="s">
        <v>9</v>
      </c>
      <c r="H1011" s="2">
        <v>1.5</v>
      </c>
    </row>
    <row r="1012" spans="4:8" x14ac:dyDescent="0.25">
      <c r="D1012" s="2"/>
      <c r="E1012" s="3"/>
      <c r="F1012" s="2" t="s">
        <v>42</v>
      </c>
      <c r="G1012" s="2" t="s">
        <v>9</v>
      </c>
      <c r="H1012" s="2">
        <v>3.5</v>
      </c>
    </row>
    <row r="1013" spans="4:8" x14ac:dyDescent="0.25">
      <c r="D1013" s="2"/>
      <c r="E1013" s="3"/>
      <c r="F1013" s="2" t="s">
        <v>42</v>
      </c>
      <c r="G1013" s="2" t="s">
        <v>9</v>
      </c>
      <c r="H1013" s="2">
        <v>0.5</v>
      </c>
    </row>
    <row r="1014" spans="4:8" x14ac:dyDescent="0.25">
      <c r="D1014" s="2"/>
      <c r="E1014" s="3"/>
      <c r="F1014" s="2" t="s">
        <v>42</v>
      </c>
      <c r="G1014" s="2" t="s">
        <v>9</v>
      </c>
      <c r="H1014" s="2">
        <v>4</v>
      </c>
    </row>
    <row r="1015" spans="4:8" x14ac:dyDescent="0.25">
      <c r="D1015" s="2"/>
      <c r="E1015" s="3"/>
      <c r="F1015" s="2" t="s">
        <v>42</v>
      </c>
      <c r="G1015" s="2" t="s">
        <v>9</v>
      </c>
      <c r="H1015" s="2">
        <v>1.5</v>
      </c>
    </row>
    <row r="1016" spans="4:8" x14ac:dyDescent="0.25">
      <c r="D1016" s="2"/>
      <c r="E1016" s="3"/>
      <c r="F1016" s="2" t="s">
        <v>42</v>
      </c>
      <c r="G1016" s="2" t="s">
        <v>9</v>
      </c>
      <c r="H1016" s="2">
        <v>0.45</v>
      </c>
    </row>
    <row r="1017" spans="4:8" x14ac:dyDescent="0.25">
      <c r="D1017" s="2"/>
      <c r="E1017" s="3"/>
      <c r="F1017" s="2" t="s">
        <v>42</v>
      </c>
      <c r="G1017" s="2" t="s">
        <v>9</v>
      </c>
      <c r="H1017" s="2">
        <v>0.45</v>
      </c>
    </row>
    <row r="1018" spans="4:8" x14ac:dyDescent="0.25">
      <c r="D1018" s="2"/>
      <c r="E1018" s="3"/>
      <c r="F1018" s="2" t="s">
        <v>42</v>
      </c>
      <c r="G1018" s="2" t="s">
        <v>9</v>
      </c>
      <c r="H1018" s="2">
        <v>0.35</v>
      </c>
    </row>
    <row r="1019" spans="4:8" x14ac:dyDescent="0.25">
      <c r="D1019" s="2"/>
      <c r="E1019" s="3"/>
      <c r="F1019" s="2" t="s">
        <v>42</v>
      </c>
      <c r="G1019" s="2" t="s">
        <v>9</v>
      </c>
      <c r="H1019" s="2">
        <v>0.35</v>
      </c>
    </row>
    <row r="1020" spans="4:8" x14ac:dyDescent="0.25">
      <c r="D1020" s="2"/>
      <c r="E1020" s="3"/>
      <c r="F1020" s="2" t="s">
        <v>42</v>
      </c>
      <c r="G1020" s="2" t="s">
        <v>9</v>
      </c>
      <c r="H1020" s="2">
        <v>0.25</v>
      </c>
    </row>
    <row r="1021" spans="4:8" x14ac:dyDescent="0.25">
      <c r="D1021" s="2"/>
      <c r="E1021" s="3"/>
      <c r="F1021" s="2" t="s">
        <v>42</v>
      </c>
      <c r="G1021" s="2" t="s">
        <v>9</v>
      </c>
      <c r="H1021" s="2">
        <v>0.25</v>
      </c>
    </row>
    <row r="1022" spans="4:8" x14ac:dyDescent="0.25">
      <c r="D1022" s="2"/>
      <c r="E1022" s="3"/>
      <c r="F1022" s="2" t="s">
        <v>42</v>
      </c>
      <c r="G1022" s="2" t="s">
        <v>9</v>
      </c>
      <c r="H1022" s="2">
        <v>0.1</v>
      </c>
    </row>
    <row r="1023" spans="4:8" x14ac:dyDescent="0.25">
      <c r="D1023" s="2"/>
      <c r="E1023" s="3"/>
      <c r="F1023" s="2" t="s">
        <v>42</v>
      </c>
      <c r="G1023" s="2" t="s">
        <v>9</v>
      </c>
      <c r="H1023" s="2">
        <v>0.25</v>
      </c>
    </row>
    <row r="1024" spans="4:8" x14ac:dyDescent="0.25">
      <c r="D1024" s="2"/>
      <c r="E1024" s="3"/>
      <c r="F1024" s="2" t="s">
        <v>42</v>
      </c>
      <c r="G1024" s="2" t="s">
        <v>9</v>
      </c>
      <c r="H1024" s="2">
        <v>0.25</v>
      </c>
    </row>
    <row r="1025" spans="4:8" x14ac:dyDescent="0.25">
      <c r="D1025" s="2"/>
      <c r="E1025" s="3"/>
      <c r="F1025" s="2" t="s">
        <v>42</v>
      </c>
      <c r="G1025" s="2" t="s">
        <v>9</v>
      </c>
      <c r="H1025" s="2">
        <v>0.25</v>
      </c>
    </row>
    <row r="1026" spans="4:8" x14ac:dyDescent="0.25">
      <c r="D1026" s="2"/>
      <c r="E1026" s="3"/>
      <c r="F1026" s="2" t="s">
        <v>42</v>
      </c>
      <c r="G1026" s="2" t="s">
        <v>9</v>
      </c>
      <c r="H1026" s="2">
        <v>0.25</v>
      </c>
    </row>
    <row r="1027" spans="4:8" x14ac:dyDescent="0.25">
      <c r="D1027" s="2"/>
      <c r="E1027" s="3"/>
      <c r="F1027" s="2" t="s">
        <v>42</v>
      </c>
      <c r="G1027" s="2" t="s">
        <v>9</v>
      </c>
      <c r="H1027" s="2">
        <v>8</v>
      </c>
    </row>
    <row r="1028" spans="4:8" x14ac:dyDescent="0.25">
      <c r="D1028" s="2"/>
      <c r="E1028" s="3"/>
      <c r="F1028" s="2" t="s">
        <v>42</v>
      </c>
      <c r="G1028" s="2" t="s">
        <v>9</v>
      </c>
      <c r="H1028" s="2">
        <v>2</v>
      </c>
    </row>
    <row r="1029" spans="4:8" x14ac:dyDescent="0.25">
      <c r="D1029" s="2"/>
      <c r="E1029" s="3"/>
      <c r="F1029" s="2" t="s">
        <v>42</v>
      </c>
      <c r="G1029" s="2" t="s">
        <v>9</v>
      </c>
      <c r="H1029" s="2">
        <v>10</v>
      </c>
    </row>
    <row r="1030" spans="4:8" x14ac:dyDescent="0.25">
      <c r="D1030" s="2"/>
      <c r="E1030" s="3"/>
      <c r="F1030" s="2" t="s">
        <v>42</v>
      </c>
      <c r="G1030" s="2" t="s">
        <v>9</v>
      </c>
      <c r="H1030" s="2">
        <v>15</v>
      </c>
    </row>
    <row r="1031" spans="4:8" x14ac:dyDescent="0.25">
      <c r="D1031" s="2"/>
      <c r="E1031" s="3"/>
      <c r="F1031" s="2" t="s">
        <v>42</v>
      </c>
      <c r="G1031" s="2" t="s">
        <v>9</v>
      </c>
      <c r="H1031" s="2">
        <v>10</v>
      </c>
    </row>
    <row r="1032" spans="4:8" x14ac:dyDescent="0.25">
      <c r="D1032" s="2"/>
      <c r="E1032" s="3"/>
      <c r="F1032" s="2" t="s">
        <v>42</v>
      </c>
      <c r="G1032" s="2" t="s">
        <v>9</v>
      </c>
      <c r="H1032" s="2">
        <v>1.25</v>
      </c>
    </row>
    <row r="1033" spans="4:8" x14ac:dyDescent="0.25">
      <c r="D1033" s="2"/>
      <c r="E1033" s="3"/>
      <c r="F1033" s="2" t="s">
        <v>42</v>
      </c>
      <c r="G1033" s="2" t="s">
        <v>9</v>
      </c>
      <c r="H1033" s="2">
        <v>1</v>
      </c>
    </row>
    <row r="1034" spans="4:8" x14ac:dyDescent="0.25">
      <c r="D1034" s="2"/>
      <c r="E1034" s="3"/>
      <c r="F1034" s="2" t="s">
        <v>42</v>
      </c>
      <c r="G1034" s="2" t="s">
        <v>9</v>
      </c>
      <c r="H1034" s="2">
        <v>0.8</v>
      </c>
    </row>
    <row r="1035" spans="4:8" x14ac:dyDescent="0.25">
      <c r="D1035" s="2"/>
      <c r="E1035" s="3"/>
      <c r="F1035" s="2" t="s">
        <v>42</v>
      </c>
      <c r="G1035" s="2" t="s">
        <v>9</v>
      </c>
      <c r="H1035" s="2">
        <v>1</v>
      </c>
    </row>
    <row r="1036" spans="4:8" x14ac:dyDescent="0.25">
      <c r="D1036" s="2"/>
      <c r="E1036" s="3"/>
      <c r="F1036" s="2" t="s">
        <v>42</v>
      </c>
      <c r="G1036" s="2" t="s">
        <v>9</v>
      </c>
      <c r="H1036" s="2">
        <v>0.25</v>
      </c>
    </row>
    <row r="1037" spans="4:8" x14ac:dyDescent="0.25">
      <c r="F1037" s="2" t="s">
        <v>42</v>
      </c>
      <c r="G1037" s="2" t="s">
        <v>9</v>
      </c>
      <c r="H1037" s="2">
        <v>0.6</v>
      </c>
    </row>
    <row r="1038" spans="4:8" x14ac:dyDescent="0.25">
      <c r="F1038" s="2" t="s">
        <v>42</v>
      </c>
      <c r="G1038" s="2" t="s">
        <v>9</v>
      </c>
      <c r="H1038" s="2">
        <v>0.25</v>
      </c>
    </row>
    <row r="1039" spans="4:8" x14ac:dyDescent="0.25">
      <c r="F1039" s="2" t="s">
        <v>42</v>
      </c>
      <c r="G1039" s="2" t="s">
        <v>9</v>
      </c>
      <c r="H1039" s="2">
        <v>0.25</v>
      </c>
    </row>
    <row r="1040" spans="4:8" x14ac:dyDescent="0.25">
      <c r="F1040" s="2" t="s">
        <v>42</v>
      </c>
      <c r="G1040" s="2" t="s">
        <v>9</v>
      </c>
      <c r="H1040" s="2">
        <v>5</v>
      </c>
    </row>
    <row r="1041" spans="6:8" x14ac:dyDescent="0.25">
      <c r="F1041" s="2" t="s">
        <v>42</v>
      </c>
      <c r="G1041" s="2" t="s">
        <v>9</v>
      </c>
      <c r="H1041" s="2">
        <v>5</v>
      </c>
    </row>
    <row r="1042" spans="6:8" x14ac:dyDescent="0.25">
      <c r="F1042" s="2" t="s">
        <v>42</v>
      </c>
      <c r="G1042" s="2" t="s">
        <v>9</v>
      </c>
      <c r="H1042" s="2">
        <v>2.5</v>
      </c>
    </row>
    <row r="1043" spans="6:8" x14ac:dyDescent="0.25">
      <c r="F1043" s="2" t="s">
        <v>42</v>
      </c>
      <c r="G1043" s="2" t="s">
        <v>9</v>
      </c>
      <c r="H1043" s="2">
        <v>2.5</v>
      </c>
    </row>
    <row r="1044" spans="6:8" x14ac:dyDescent="0.25">
      <c r="F1044" s="2" t="s">
        <v>42</v>
      </c>
      <c r="G1044" s="2" t="s">
        <v>9</v>
      </c>
      <c r="H1044" s="2">
        <v>2.5</v>
      </c>
    </row>
    <row r="1045" spans="6:8" x14ac:dyDescent="0.25">
      <c r="F1045" s="2" t="s">
        <v>42</v>
      </c>
      <c r="G1045" s="2" t="s">
        <v>9</v>
      </c>
      <c r="H1045" s="2">
        <v>4</v>
      </c>
    </row>
    <row r="1046" spans="6:8" x14ac:dyDescent="0.25">
      <c r="F1046" s="2" t="s">
        <v>42</v>
      </c>
      <c r="G1046" s="2" t="s">
        <v>9</v>
      </c>
      <c r="H1046" s="2">
        <v>3</v>
      </c>
    </row>
    <row r="1047" spans="6:8" x14ac:dyDescent="0.25">
      <c r="F1047" s="2" t="s">
        <v>42</v>
      </c>
      <c r="G1047" s="2" t="s">
        <v>9</v>
      </c>
      <c r="H1047" s="2">
        <v>5.5</v>
      </c>
    </row>
    <row r="1048" spans="6:8" x14ac:dyDescent="0.25">
      <c r="F1048" s="2" t="s">
        <v>42</v>
      </c>
      <c r="G1048" s="2" t="s">
        <v>9</v>
      </c>
      <c r="H1048" s="2">
        <v>7</v>
      </c>
    </row>
    <row r="1049" spans="6:8" x14ac:dyDescent="0.25">
      <c r="F1049" s="2" t="s">
        <v>42</v>
      </c>
      <c r="G1049" s="2" t="s">
        <v>9</v>
      </c>
      <c r="H1049" s="2">
        <v>3</v>
      </c>
    </row>
    <row r="1050" spans="6:8" x14ac:dyDescent="0.25">
      <c r="F1050" s="2" t="s">
        <v>42</v>
      </c>
      <c r="G1050" s="2" t="s">
        <v>9</v>
      </c>
      <c r="H1050" s="2">
        <v>3</v>
      </c>
    </row>
    <row r="1051" spans="6:8" x14ac:dyDescent="0.25">
      <c r="F1051" s="2" t="s">
        <v>52</v>
      </c>
      <c r="G1051" s="2" t="s">
        <v>9</v>
      </c>
      <c r="H1051" s="2">
        <v>34.5</v>
      </c>
    </row>
    <row r="1052" spans="6:8" x14ac:dyDescent="0.25">
      <c r="F1052" s="2" t="s">
        <v>52</v>
      </c>
      <c r="G1052" s="2" t="s">
        <v>9</v>
      </c>
      <c r="H1052" s="2">
        <v>34.5</v>
      </c>
    </row>
    <row r="1053" spans="6:8" x14ac:dyDescent="0.25">
      <c r="F1053" s="2" t="s">
        <v>52</v>
      </c>
      <c r="G1053" s="2" t="s">
        <v>9</v>
      </c>
      <c r="H1053" s="2">
        <v>35</v>
      </c>
    </row>
    <row r="1054" spans="6:8" x14ac:dyDescent="0.25">
      <c r="F1054" s="2" t="s">
        <v>52</v>
      </c>
      <c r="G1054" s="2" t="s">
        <v>9</v>
      </c>
      <c r="H1054" s="2">
        <v>20</v>
      </c>
    </row>
    <row r="1055" spans="6:8" x14ac:dyDescent="0.25">
      <c r="F1055" s="2" t="s">
        <v>52</v>
      </c>
      <c r="G1055" s="2" t="s">
        <v>9</v>
      </c>
      <c r="H1055" s="2">
        <v>15</v>
      </c>
    </row>
    <row r="1056" spans="6:8" x14ac:dyDescent="0.25">
      <c r="F1056" s="2" t="s">
        <v>52</v>
      </c>
      <c r="G1056" s="2" t="s">
        <v>9</v>
      </c>
      <c r="H1056" s="2">
        <v>5</v>
      </c>
    </row>
    <row r="1057" spans="6:8" x14ac:dyDescent="0.25">
      <c r="F1057" s="2" t="s">
        <v>52</v>
      </c>
      <c r="G1057" s="2" t="s">
        <v>9</v>
      </c>
      <c r="H1057" s="2">
        <v>5</v>
      </c>
    </row>
    <row r="1058" spans="6:8" x14ac:dyDescent="0.25">
      <c r="F1058" s="2" t="s">
        <v>52</v>
      </c>
      <c r="G1058" s="2" t="s">
        <v>9</v>
      </c>
      <c r="H1058" s="2">
        <v>5</v>
      </c>
    </row>
    <row r="1059" spans="6:8" x14ac:dyDescent="0.25">
      <c r="F1059" s="2" t="s">
        <v>52</v>
      </c>
      <c r="G1059" s="2" t="s">
        <v>9</v>
      </c>
      <c r="H1059" s="2">
        <v>6.25</v>
      </c>
    </row>
    <row r="1060" spans="6:8" x14ac:dyDescent="0.25">
      <c r="F1060" s="2" t="s">
        <v>52</v>
      </c>
      <c r="G1060" s="2" t="s">
        <v>9</v>
      </c>
      <c r="H1060" s="2">
        <v>20</v>
      </c>
    </row>
    <row r="1061" spans="6:8" x14ac:dyDescent="0.25">
      <c r="F1061" s="2" t="s">
        <v>52</v>
      </c>
      <c r="G1061" s="2" t="s">
        <v>9</v>
      </c>
      <c r="H1061" s="2">
        <v>18</v>
      </c>
    </row>
    <row r="1062" spans="6:8" x14ac:dyDescent="0.25">
      <c r="F1062" s="2" t="s">
        <v>52</v>
      </c>
      <c r="G1062" s="2" t="s">
        <v>9</v>
      </c>
      <c r="H1062" s="2">
        <v>3.75</v>
      </c>
    </row>
    <row r="1063" spans="6:8" x14ac:dyDescent="0.25">
      <c r="F1063" s="2" t="s">
        <v>64</v>
      </c>
      <c r="G1063" s="2" t="s">
        <v>9</v>
      </c>
      <c r="H1063" s="2">
        <v>2</v>
      </c>
    </row>
    <row r="1064" spans="6:8" x14ac:dyDescent="0.25">
      <c r="F1064" s="2" t="s">
        <v>64</v>
      </c>
      <c r="G1064" s="2" t="s">
        <v>9</v>
      </c>
      <c r="H1064" s="2">
        <v>1.5</v>
      </c>
    </row>
    <row r="1065" spans="6:8" x14ac:dyDescent="0.25">
      <c r="F1065" s="2" t="s">
        <v>64</v>
      </c>
      <c r="G1065" s="2" t="s">
        <v>9</v>
      </c>
      <c r="H1065" s="2">
        <v>2</v>
      </c>
    </row>
    <row r="1066" spans="6:8" x14ac:dyDescent="0.25">
      <c r="F1066" s="2" t="s">
        <v>64</v>
      </c>
      <c r="G1066" s="2" t="s">
        <v>9</v>
      </c>
      <c r="H1066" s="2">
        <v>1</v>
      </c>
    </row>
    <row r="1067" spans="6:8" x14ac:dyDescent="0.25">
      <c r="F1067" s="2" t="s">
        <v>64</v>
      </c>
      <c r="G1067" s="2" t="s">
        <v>9</v>
      </c>
      <c r="H1067" s="2">
        <v>2</v>
      </c>
    </row>
    <row r="1068" spans="6:8" x14ac:dyDescent="0.25">
      <c r="F1068" s="2" t="s">
        <v>64</v>
      </c>
      <c r="G1068" s="2" t="s">
        <v>9</v>
      </c>
      <c r="H1068" s="2">
        <v>3.5</v>
      </c>
    </row>
    <row r="1069" spans="6:8" x14ac:dyDescent="0.25">
      <c r="F1069" s="2" t="s">
        <v>64</v>
      </c>
      <c r="G1069" s="2" t="s">
        <v>9</v>
      </c>
      <c r="H1069" s="2">
        <v>1</v>
      </c>
    </row>
    <row r="1070" spans="6:8" x14ac:dyDescent="0.25">
      <c r="F1070" s="2" t="s">
        <v>64</v>
      </c>
      <c r="G1070" s="2" t="s">
        <v>9</v>
      </c>
      <c r="H1070" s="2">
        <v>3</v>
      </c>
    </row>
    <row r="1071" spans="6:8" x14ac:dyDescent="0.25">
      <c r="F1071" s="2" t="s">
        <v>64</v>
      </c>
      <c r="G1071" s="2" t="s">
        <v>9</v>
      </c>
      <c r="H1071" s="2">
        <v>4</v>
      </c>
    </row>
    <row r="1072" spans="6:8" x14ac:dyDescent="0.25">
      <c r="F1072" s="2" t="s">
        <v>64</v>
      </c>
      <c r="G1072" s="2" t="s">
        <v>9</v>
      </c>
      <c r="H1072" s="2">
        <v>2</v>
      </c>
    </row>
    <row r="1073" spans="6:8" x14ac:dyDescent="0.25">
      <c r="F1073" s="2" t="s">
        <v>64</v>
      </c>
      <c r="G1073" s="2" t="s">
        <v>9</v>
      </c>
      <c r="H1073" s="2">
        <v>3</v>
      </c>
    </row>
    <row r="1074" spans="6:8" x14ac:dyDescent="0.25">
      <c r="F1074" s="2" t="s">
        <v>64</v>
      </c>
      <c r="G1074" s="2" t="s">
        <v>9</v>
      </c>
      <c r="H1074" s="2">
        <v>3</v>
      </c>
    </row>
    <row r="1075" spans="6:8" x14ac:dyDescent="0.25">
      <c r="F1075" s="2" t="s">
        <v>64</v>
      </c>
      <c r="G1075" s="2" t="s">
        <v>9</v>
      </c>
      <c r="H1075" s="2">
        <v>5</v>
      </c>
    </row>
    <row r="1076" spans="6:8" x14ac:dyDescent="0.25">
      <c r="F1076" s="2" t="s">
        <v>64</v>
      </c>
      <c r="G1076" s="2" t="s">
        <v>9</v>
      </c>
      <c r="H1076" s="2">
        <v>3.5</v>
      </c>
    </row>
    <row r="1077" spans="6:8" x14ac:dyDescent="0.25">
      <c r="F1077" s="2" t="s">
        <v>64</v>
      </c>
      <c r="G1077" s="2" t="s">
        <v>9</v>
      </c>
      <c r="H1077" s="2">
        <v>0.25</v>
      </c>
    </row>
    <row r="1078" spans="6:8" x14ac:dyDescent="0.25">
      <c r="F1078" s="2" t="s">
        <v>64</v>
      </c>
      <c r="G1078" s="2" t="s">
        <v>9</v>
      </c>
      <c r="H1078" s="2">
        <v>2.5</v>
      </c>
    </row>
    <row r="1079" spans="6:8" x14ac:dyDescent="0.25">
      <c r="F1079" s="2" t="s">
        <v>64</v>
      </c>
      <c r="G1079" s="2" t="s">
        <v>9</v>
      </c>
      <c r="H1079" s="2">
        <v>22.2</v>
      </c>
    </row>
    <row r="1080" spans="6:8" x14ac:dyDescent="0.25">
      <c r="F1080" s="2" t="s">
        <v>64</v>
      </c>
      <c r="G1080" s="2" t="s">
        <v>9</v>
      </c>
      <c r="H1080" s="2">
        <v>0.25</v>
      </c>
    </row>
    <row r="1081" spans="6:8" x14ac:dyDescent="0.25">
      <c r="F1081" s="2" t="s">
        <v>64</v>
      </c>
      <c r="G1081" s="2" t="s">
        <v>9</v>
      </c>
      <c r="H1081" s="2">
        <v>0.25</v>
      </c>
    </row>
    <row r="1082" spans="6:8" x14ac:dyDescent="0.25">
      <c r="F1082" s="2" t="s">
        <v>64</v>
      </c>
      <c r="G1082" s="2" t="s">
        <v>9</v>
      </c>
      <c r="H1082" s="2">
        <v>1.5</v>
      </c>
    </row>
    <row r="1083" spans="6:8" x14ac:dyDescent="0.25">
      <c r="F1083" s="2" t="s">
        <v>64</v>
      </c>
      <c r="G1083" s="2" t="s">
        <v>9</v>
      </c>
      <c r="H1083" s="2">
        <v>3</v>
      </c>
    </row>
    <row r="1084" spans="6:8" x14ac:dyDescent="0.25">
      <c r="F1084" s="2" t="s">
        <v>64</v>
      </c>
      <c r="G1084" s="2" t="s">
        <v>9</v>
      </c>
      <c r="H1084" s="2">
        <v>3</v>
      </c>
    </row>
    <row r="1085" spans="6:8" x14ac:dyDescent="0.25">
      <c r="F1085" s="2" t="s">
        <v>64</v>
      </c>
      <c r="G1085" s="2" t="s">
        <v>9</v>
      </c>
      <c r="H1085" s="2">
        <v>0.75</v>
      </c>
    </row>
    <row r="1086" spans="6:8" x14ac:dyDescent="0.25">
      <c r="F1086" s="2" t="s">
        <v>64</v>
      </c>
      <c r="G1086" s="2" t="s">
        <v>9</v>
      </c>
      <c r="H1086" s="2">
        <v>2</v>
      </c>
    </row>
    <row r="1087" spans="6:8" x14ac:dyDescent="0.25">
      <c r="F1087" s="2" t="s">
        <v>65</v>
      </c>
      <c r="G1087" s="2" t="s">
        <v>9</v>
      </c>
      <c r="H1087" s="2">
        <v>6</v>
      </c>
    </row>
    <row r="1088" spans="6:8" x14ac:dyDescent="0.25">
      <c r="F1088" s="2" t="s">
        <v>65</v>
      </c>
      <c r="G1088" s="2" t="s">
        <v>9</v>
      </c>
      <c r="H1088" s="2">
        <v>5</v>
      </c>
    </row>
    <row r="1089" spans="6:8" x14ac:dyDescent="0.25">
      <c r="F1089" s="2" t="s">
        <v>65</v>
      </c>
      <c r="G1089" s="2" t="s">
        <v>9</v>
      </c>
      <c r="H1089" s="2">
        <v>20</v>
      </c>
    </row>
    <row r="1090" spans="6:8" x14ac:dyDescent="0.25">
      <c r="F1090" s="2" t="s">
        <v>65</v>
      </c>
      <c r="G1090" s="2" t="s">
        <v>9</v>
      </c>
      <c r="H1090" s="2">
        <v>6</v>
      </c>
    </row>
    <row r="1091" spans="6:8" x14ac:dyDescent="0.25">
      <c r="F1091" s="2" t="s">
        <v>65</v>
      </c>
      <c r="G1091" s="2" t="s">
        <v>9</v>
      </c>
      <c r="H1091" s="2">
        <v>5</v>
      </c>
    </row>
    <row r="1092" spans="6:8" x14ac:dyDescent="0.25">
      <c r="F1092" s="2" t="s">
        <v>65</v>
      </c>
      <c r="G1092" s="2" t="s">
        <v>9</v>
      </c>
      <c r="H1092" s="2">
        <v>16</v>
      </c>
    </row>
    <row r="1093" spans="6:8" x14ac:dyDescent="0.25">
      <c r="F1093" s="2" t="s">
        <v>65</v>
      </c>
      <c r="G1093" s="2" t="s">
        <v>9</v>
      </c>
      <c r="H1093" s="2">
        <v>12.5</v>
      </c>
    </row>
    <row r="1094" spans="6:8" x14ac:dyDescent="0.25">
      <c r="F1094" s="2" t="s">
        <v>65</v>
      </c>
      <c r="G1094" s="2" t="s">
        <v>9</v>
      </c>
      <c r="H1094" s="2">
        <v>20</v>
      </c>
    </row>
    <row r="1095" spans="6:8" x14ac:dyDescent="0.25">
      <c r="F1095" s="2" t="s">
        <v>65</v>
      </c>
      <c r="G1095" s="2" t="s">
        <v>9</v>
      </c>
      <c r="H1095" s="2">
        <v>12.5</v>
      </c>
    </row>
    <row r="1096" spans="6:8" x14ac:dyDescent="0.25">
      <c r="F1096" s="2" t="s">
        <v>65</v>
      </c>
      <c r="G1096" s="2" t="s">
        <v>9</v>
      </c>
      <c r="H1096" s="2">
        <v>7</v>
      </c>
    </row>
    <row r="1097" spans="6:8" x14ac:dyDescent="0.25">
      <c r="F1097" s="2" t="s">
        <v>65</v>
      </c>
      <c r="G1097" s="2" t="s">
        <v>9</v>
      </c>
      <c r="H1097" s="2">
        <v>2.5</v>
      </c>
    </row>
    <row r="1098" spans="6:8" x14ac:dyDescent="0.25">
      <c r="F1098" s="2" t="s">
        <v>65</v>
      </c>
      <c r="G1098" s="2" t="s">
        <v>9</v>
      </c>
      <c r="H1098" s="2">
        <v>12.5</v>
      </c>
    </row>
    <row r="1099" spans="6:8" x14ac:dyDescent="0.25">
      <c r="F1099" s="2" t="s">
        <v>65</v>
      </c>
      <c r="G1099" s="2" t="s">
        <v>9</v>
      </c>
      <c r="H1099" s="2">
        <v>7</v>
      </c>
    </row>
    <row r="1100" spans="6:8" x14ac:dyDescent="0.25">
      <c r="F1100" s="2" t="s">
        <v>65</v>
      </c>
      <c r="G1100" s="2" t="s">
        <v>9</v>
      </c>
      <c r="H1100" s="2">
        <v>3</v>
      </c>
    </row>
    <row r="1101" spans="6:8" x14ac:dyDescent="0.25">
      <c r="F1101" s="2" t="s">
        <v>65</v>
      </c>
      <c r="G1101" s="2" t="s">
        <v>9</v>
      </c>
      <c r="H1101" s="2">
        <v>9</v>
      </c>
    </row>
    <row r="1102" spans="6:8" x14ac:dyDescent="0.25">
      <c r="F1102" s="2" t="s">
        <v>65</v>
      </c>
      <c r="G1102" s="2" t="s">
        <v>9</v>
      </c>
      <c r="H1102" s="2">
        <v>15</v>
      </c>
    </row>
    <row r="1103" spans="6:8" x14ac:dyDescent="0.25">
      <c r="F1103" s="2" t="s">
        <v>65</v>
      </c>
      <c r="G1103" s="2" t="s">
        <v>9</v>
      </c>
      <c r="H1103" s="2">
        <v>8</v>
      </c>
    </row>
    <row r="1104" spans="6:8" x14ac:dyDescent="0.25">
      <c r="F1104" s="2" t="s">
        <v>65</v>
      </c>
      <c r="G1104" s="2" t="s">
        <v>9</v>
      </c>
      <c r="H1104" s="2">
        <v>5</v>
      </c>
    </row>
    <row r="1105" spans="6:8" x14ac:dyDescent="0.25">
      <c r="F1105" s="2" t="s">
        <v>65</v>
      </c>
      <c r="G1105" s="2" t="s">
        <v>9</v>
      </c>
      <c r="H1105" s="2">
        <v>14</v>
      </c>
    </row>
    <row r="1106" spans="6:8" x14ac:dyDescent="0.25">
      <c r="F1106" s="2" t="s">
        <v>65</v>
      </c>
      <c r="G1106" s="2" t="s">
        <v>9</v>
      </c>
      <c r="H1106" s="2">
        <v>6</v>
      </c>
    </row>
    <row r="1107" spans="6:8" x14ac:dyDescent="0.25">
      <c r="F1107" s="2" t="s">
        <v>65</v>
      </c>
      <c r="G1107" s="2" t="s">
        <v>9</v>
      </c>
      <c r="H1107" s="2">
        <v>12.5</v>
      </c>
    </row>
    <row r="1108" spans="6:8" x14ac:dyDescent="0.25">
      <c r="F1108" s="2" t="s">
        <v>65</v>
      </c>
      <c r="G1108" s="2" t="s">
        <v>9</v>
      </c>
      <c r="H1108" s="2">
        <v>4</v>
      </c>
    </row>
    <row r="1109" spans="6:8" x14ac:dyDescent="0.25">
      <c r="F1109" s="2" t="s">
        <v>65</v>
      </c>
      <c r="G1109" s="2" t="s">
        <v>9</v>
      </c>
      <c r="H1109" s="2">
        <v>2.5</v>
      </c>
    </row>
    <row r="1110" spans="6:8" x14ac:dyDescent="0.25">
      <c r="F1110" s="2" t="s">
        <v>65</v>
      </c>
      <c r="G1110" s="2" t="s">
        <v>9</v>
      </c>
      <c r="H1110" s="2">
        <v>0.5</v>
      </c>
    </row>
    <row r="1111" spans="6:8" x14ac:dyDescent="0.25">
      <c r="F1111" s="2" t="s">
        <v>65</v>
      </c>
      <c r="G1111" s="2" t="s">
        <v>9</v>
      </c>
      <c r="H1111" s="2">
        <v>7.5</v>
      </c>
    </row>
    <row r="1112" spans="6:8" x14ac:dyDescent="0.25">
      <c r="F1112" s="2" t="s">
        <v>65</v>
      </c>
      <c r="G1112" s="2" t="s">
        <v>9</v>
      </c>
      <c r="H1112" s="2">
        <v>20</v>
      </c>
    </row>
    <row r="1113" spans="6:8" x14ac:dyDescent="0.25">
      <c r="F1113" s="2" t="s">
        <v>65</v>
      </c>
      <c r="G1113" s="2" t="s">
        <v>9</v>
      </c>
      <c r="H1113" s="2">
        <v>1.5</v>
      </c>
    </row>
    <row r="1114" spans="6:8" x14ac:dyDescent="0.25">
      <c r="F1114" s="2" t="s">
        <v>65</v>
      </c>
      <c r="G1114" s="2" t="s">
        <v>9</v>
      </c>
      <c r="H1114" s="2">
        <v>10</v>
      </c>
    </row>
    <row r="1115" spans="6:8" x14ac:dyDescent="0.25">
      <c r="F1115" s="2" t="s">
        <v>65</v>
      </c>
      <c r="G1115" s="2" t="s">
        <v>9</v>
      </c>
      <c r="H1115" s="2">
        <v>7</v>
      </c>
    </row>
    <row r="1116" spans="6:8" x14ac:dyDescent="0.25">
      <c r="F1116" s="2" t="s">
        <v>65</v>
      </c>
      <c r="G1116" s="2" t="s">
        <v>9</v>
      </c>
      <c r="H1116" s="2">
        <v>2.5</v>
      </c>
    </row>
    <row r="1117" spans="6:8" x14ac:dyDescent="0.25">
      <c r="F1117" s="2" t="s">
        <v>65</v>
      </c>
      <c r="G1117" s="2" t="s">
        <v>9</v>
      </c>
      <c r="H1117" s="2">
        <v>10</v>
      </c>
    </row>
    <row r="1118" spans="6:8" x14ac:dyDescent="0.25">
      <c r="F1118" s="2" t="s">
        <v>65</v>
      </c>
      <c r="G1118" s="2" t="s">
        <v>9</v>
      </c>
      <c r="H1118" s="2">
        <v>1</v>
      </c>
    </row>
    <row r="1119" spans="6:8" x14ac:dyDescent="0.25">
      <c r="F1119" s="2" t="s">
        <v>65</v>
      </c>
      <c r="G1119" s="2" t="s">
        <v>9</v>
      </c>
      <c r="H1119" s="2">
        <v>1</v>
      </c>
    </row>
    <row r="1120" spans="6:8" x14ac:dyDescent="0.25">
      <c r="F1120" s="2" t="s">
        <v>65</v>
      </c>
      <c r="G1120" s="2" t="s">
        <v>9</v>
      </c>
      <c r="H1120" s="2">
        <v>8</v>
      </c>
    </row>
    <row r="1121" spans="6:8" x14ac:dyDescent="0.25">
      <c r="F1121" s="2" t="s">
        <v>65</v>
      </c>
      <c r="G1121" s="2" t="s">
        <v>9</v>
      </c>
      <c r="H1121" s="2">
        <v>2</v>
      </c>
    </row>
    <row r="1122" spans="6:8" x14ac:dyDescent="0.25">
      <c r="F1122" s="2" t="s">
        <v>65</v>
      </c>
      <c r="G1122" s="2" t="s">
        <v>9</v>
      </c>
      <c r="H1122" s="2">
        <v>2</v>
      </c>
    </row>
    <row r="1123" spans="6:8" x14ac:dyDescent="0.25">
      <c r="F1123" s="2" t="s">
        <v>65</v>
      </c>
      <c r="G1123" s="2" t="s">
        <v>9</v>
      </c>
      <c r="H1123" s="2">
        <v>7</v>
      </c>
    </row>
    <row r="1124" spans="6:8" x14ac:dyDescent="0.25">
      <c r="F1124" s="2" t="s">
        <v>65</v>
      </c>
      <c r="G1124" s="2" t="s">
        <v>9</v>
      </c>
      <c r="H1124" s="2">
        <v>7</v>
      </c>
    </row>
    <row r="1125" spans="6:8" x14ac:dyDescent="0.25">
      <c r="F1125" s="2" t="s">
        <v>65</v>
      </c>
      <c r="G1125" s="2" t="s">
        <v>9</v>
      </c>
      <c r="H1125" s="2">
        <v>4</v>
      </c>
    </row>
    <row r="1126" spans="6:8" x14ac:dyDescent="0.25">
      <c r="F1126" s="2" t="s">
        <v>65</v>
      </c>
      <c r="G1126" s="2" t="s">
        <v>9</v>
      </c>
      <c r="H1126" s="2">
        <v>7</v>
      </c>
    </row>
    <row r="1127" spans="6:8" x14ac:dyDescent="0.25">
      <c r="F1127" s="2" t="s">
        <v>65</v>
      </c>
      <c r="G1127" s="2" t="s">
        <v>9</v>
      </c>
      <c r="H1127" s="2">
        <v>3</v>
      </c>
    </row>
    <row r="1128" spans="6:8" x14ac:dyDescent="0.25">
      <c r="F1128" s="2" t="s">
        <v>65</v>
      </c>
      <c r="G1128" s="2" t="s">
        <v>9</v>
      </c>
      <c r="H1128" s="2">
        <v>6</v>
      </c>
    </row>
    <row r="1129" spans="6:8" x14ac:dyDescent="0.25">
      <c r="F1129" s="2" t="s">
        <v>65</v>
      </c>
      <c r="G1129" s="2" t="s">
        <v>9</v>
      </c>
      <c r="H1129" s="2">
        <v>7</v>
      </c>
    </row>
    <row r="1130" spans="6:8" x14ac:dyDescent="0.25">
      <c r="F1130" s="2" t="s">
        <v>65</v>
      </c>
      <c r="G1130" s="2" t="s">
        <v>9</v>
      </c>
      <c r="H1130" s="2">
        <v>4</v>
      </c>
    </row>
    <row r="1131" spans="6:8" x14ac:dyDescent="0.25">
      <c r="F1131" s="2" t="s">
        <v>65</v>
      </c>
      <c r="G1131" s="2" t="s">
        <v>9</v>
      </c>
      <c r="H1131" s="2">
        <v>8</v>
      </c>
    </row>
    <row r="1132" spans="6:8" x14ac:dyDescent="0.25">
      <c r="F1132" s="2" t="s">
        <v>65</v>
      </c>
      <c r="G1132" s="2" t="s">
        <v>9</v>
      </c>
      <c r="H1132" s="2">
        <v>2</v>
      </c>
    </row>
    <row r="1133" spans="6:8" x14ac:dyDescent="0.25">
      <c r="F1133" s="2" t="s">
        <v>65</v>
      </c>
      <c r="G1133" s="2" t="s">
        <v>9</v>
      </c>
      <c r="H1133" s="2">
        <v>4</v>
      </c>
    </row>
    <row r="1134" spans="6:8" x14ac:dyDescent="0.25">
      <c r="F1134" s="2" t="s">
        <v>65</v>
      </c>
      <c r="G1134" s="2" t="s">
        <v>9</v>
      </c>
      <c r="H1134" s="2">
        <v>4.5</v>
      </c>
    </row>
    <row r="1135" spans="6:8" x14ac:dyDescent="0.25">
      <c r="F1135" s="2" t="s">
        <v>65</v>
      </c>
      <c r="G1135" s="2" t="s">
        <v>9</v>
      </c>
      <c r="H1135" s="2">
        <v>2</v>
      </c>
    </row>
    <row r="1136" spans="6:8" x14ac:dyDescent="0.25">
      <c r="F1136" s="2" t="s">
        <v>65</v>
      </c>
      <c r="G1136" s="2" t="s">
        <v>9</v>
      </c>
      <c r="H1136" s="2">
        <v>1</v>
      </c>
    </row>
    <row r="1137" spans="6:8" x14ac:dyDescent="0.25">
      <c r="F1137" s="2" t="s">
        <v>65</v>
      </c>
      <c r="G1137" s="2" t="s">
        <v>9</v>
      </c>
      <c r="H1137" s="2">
        <v>4</v>
      </c>
    </row>
    <row r="1138" spans="6:8" x14ac:dyDescent="0.25">
      <c r="F1138" s="2" t="s">
        <v>65</v>
      </c>
      <c r="G1138" s="2" t="s">
        <v>9</v>
      </c>
      <c r="H1138" s="2">
        <v>1</v>
      </c>
    </row>
    <row r="1139" spans="6:8" x14ac:dyDescent="0.25">
      <c r="F1139" s="2" t="s">
        <v>65</v>
      </c>
      <c r="G1139" s="2" t="s">
        <v>9</v>
      </c>
      <c r="H1139" s="2">
        <v>3</v>
      </c>
    </row>
    <row r="1140" spans="6:8" x14ac:dyDescent="0.25">
      <c r="F1140" s="2" t="s">
        <v>65</v>
      </c>
      <c r="G1140" s="2" t="s">
        <v>9</v>
      </c>
      <c r="H1140" s="2">
        <v>2</v>
      </c>
    </row>
    <row r="1141" spans="6:8" x14ac:dyDescent="0.25">
      <c r="F1141" s="2" t="s">
        <v>65</v>
      </c>
      <c r="G1141" s="2" t="s">
        <v>9</v>
      </c>
      <c r="H1141" s="2">
        <v>5</v>
      </c>
    </row>
    <row r="1142" spans="6:8" x14ac:dyDescent="0.25">
      <c r="F1142" s="2" t="s">
        <v>65</v>
      </c>
      <c r="G1142" s="2" t="s">
        <v>9</v>
      </c>
      <c r="H1142" s="2">
        <v>2</v>
      </c>
    </row>
    <row r="1143" spans="6:8" x14ac:dyDescent="0.25">
      <c r="F1143" s="2" t="s">
        <v>65</v>
      </c>
      <c r="G1143" s="2" t="s">
        <v>9</v>
      </c>
      <c r="H1143" s="2">
        <v>2</v>
      </c>
    </row>
    <row r="1144" spans="6:8" x14ac:dyDescent="0.25">
      <c r="F1144" s="2" t="s">
        <v>65</v>
      </c>
      <c r="G1144" s="2" t="s">
        <v>9</v>
      </c>
      <c r="H1144" s="2">
        <v>0.5</v>
      </c>
    </row>
    <row r="1145" spans="6:8" x14ac:dyDescent="0.25">
      <c r="F1145" s="2" t="s">
        <v>65</v>
      </c>
      <c r="G1145" s="2" t="s">
        <v>9</v>
      </c>
      <c r="H1145" s="2">
        <v>2</v>
      </c>
    </row>
    <row r="1146" spans="6:8" x14ac:dyDescent="0.25">
      <c r="F1146" s="2" t="s">
        <v>65</v>
      </c>
      <c r="G1146" s="2" t="s">
        <v>9</v>
      </c>
      <c r="H1146" s="2">
        <v>4</v>
      </c>
    </row>
    <row r="1147" spans="6:8" x14ac:dyDescent="0.25">
      <c r="F1147" s="2" t="s">
        <v>65</v>
      </c>
      <c r="G1147" s="2" t="s">
        <v>9</v>
      </c>
      <c r="H1147" s="2">
        <v>2</v>
      </c>
    </row>
    <row r="1148" spans="6:8" x14ac:dyDescent="0.25">
      <c r="F1148" s="2" t="s">
        <v>65</v>
      </c>
      <c r="G1148" s="2" t="s">
        <v>9</v>
      </c>
      <c r="H1148" s="2">
        <v>2</v>
      </c>
    </row>
    <row r="1149" spans="6:8" x14ac:dyDescent="0.25">
      <c r="F1149" s="2" t="s">
        <v>65</v>
      </c>
      <c r="G1149" s="2" t="s">
        <v>9</v>
      </c>
      <c r="H1149" s="2">
        <v>3</v>
      </c>
    </row>
    <row r="1150" spans="6:8" x14ac:dyDescent="0.25">
      <c r="F1150" s="2" t="s">
        <v>65</v>
      </c>
      <c r="G1150" s="2" t="s">
        <v>9</v>
      </c>
      <c r="H1150" s="2">
        <v>3</v>
      </c>
    </row>
    <row r="1151" spans="6:8" x14ac:dyDescent="0.25">
      <c r="F1151" s="2" t="s">
        <v>65</v>
      </c>
      <c r="G1151" s="2" t="s">
        <v>9</v>
      </c>
      <c r="H1151" s="2">
        <v>1</v>
      </c>
    </row>
    <row r="1152" spans="6:8" x14ac:dyDescent="0.25">
      <c r="F1152" s="2" t="s">
        <v>65</v>
      </c>
      <c r="G1152" s="2" t="s">
        <v>9</v>
      </c>
      <c r="H1152" s="2">
        <v>1</v>
      </c>
    </row>
    <row r="1153" spans="6:14" x14ac:dyDescent="0.25">
      <c r="F1153" s="2" t="s">
        <v>66</v>
      </c>
      <c r="G1153" s="2" t="s">
        <v>9</v>
      </c>
      <c r="H1153" s="2">
        <v>2</v>
      </c>
      <c r="N1153">
        <v>270</v>
      </c>
    </row>
    <row r="1154" spans="6:14" x14ac:dyDescent="0.25">
      <c r="F1154" s="2" t="s">
        <v>66</v>
      </c>
      <c r="G1154" s="2" t="s">
        <v>9</v>
      </c>
      <c r="H1154" s="2">
        <v>1.75</v>
      </c>
    </row>
    <row r="1155" spans="6:14" x14ac:dyDescent="0.25">
      <c r="F1155" s="2" t="s">
        <v>66</v>
      </c>
      <c r="G1155" s="2" t="s">
        <v>9</v>
      </c>
      <c r="H1155" s="2">
        <v>1.75</v>
      </c>
    </row>
    <row r="1156" spans="6:14" x14ac:dyDescent="0.25">
      <c r="F1156" s="2" t="s">
        <v>67</v>
      </c>
      <c r="G1156" s="2" t="s">
        <v>9</v>
      </c>
      <c r="H1156" s="2">
        <v>4.75</v>
      </c>
    </row>
    <row r="1157" spans="6:14" x14ac:dyDescent="0.25">
      <c r="F1157" s="2" t="s">
        <v>67</v>
      </c>
      <c r="G1157" s="2" t="s">
        <v>34</v>
      </c>
      <c r="H1157" s="2">
        <v>2</v>
      </c>
    </row>
    <row r="1158" spans="6:14" x14ac:dyDescent="0.25">
      <c r="F1158" s="2" t="s">
        <v>67</v>
      </c>
      <c r="G1158" s="2" t="s">
        <v>34</v>
      </c>
      <c r="H1158" s="2">
        <v>1.2</v>
      </c>
    </row>
    <row r="1159" spans="6:14" x14ac:dyDescent="0.25">
      <c r="F1159" s="2" t="s">
        <v>67</v>
      </c>
      <c r="G1159" s="2" t="s">
        <v>34</v>
      </c>
      <c r="H1159" s="2">
        <v>4.2</v>
      </c>
    </row>
    <row r="1160" spans="6:14" x14ac:dyDescent="0.25">
      <c r="F1160" s="2" t="s">
        <v>46</v>
      </c>
      <c r="G1160" s="2" t="s">
        <v>9</v>
      </c>
      <c r="H1160" s="2">
        <v>1</v>
      </c>
    </row>
    <row r="1161" spans="6:14" x14ac:dyDescent="0.25">
      <c r="F1161" s="2" t="s">
        <v>46</v>
      </c>
      <c r="G1161" s="2" t="s">
        <v>9</v>
      </c>
      <c r="H1161" s="2">
        <v>2</v>
      </c>
    </row>
    <row r="1162" spans="6:14" x14ac:dyDescent="0.25">
      <c r="F1162" s="2" t="s">
        <v>46</v>
      </c>
      <c r="G1162" s="2" t="s">
        <v>9</v>
      </c>
      <c r="H1162" s="2">
        <v>1</v>
      </c>
    </row>
    <row r="1163" spans="6:14" x14ac:dyDescent="0.25">
      <c r="F1163" s="2" t="s">
        <v>46</v>
      </c>
      <c r="G1163" s="2" t="s">
        <v>9</v>
      </c>
      <c r="H1163" s="2">
        <v>1</v>
      </c>
    </row>
    <row r="1164" spans="6:14" x14ac:dyDescent="0.25">
      <c r="F1164" s="2" t="s">
        <v>46</v>
      </c>
      <c r="G1164" s="2" t="s">
        <v>9</v>
      </c>
      <c r="H1164" s="2">
        <v>1</v>
      </c>
    </row>
    <row r="1165" spans="6:14" x14ac:dyDescent="0.25">
      <c r="F1165" s="2" t="s">
        <v>46</v>
      </c>
      <c r="G1165" s="2" t="s">
        <v>9</v>
      </c>
      <c r="H1165" s="2">
        <v>0.5</v>
      </c>
    </row>
    <row r="1166" spans="6:14" x14ac:dyDescent="0.25">
      <c r="F1166" s="2" t="s">
        <v>46</v>
      </c>
      <c r="G1166" s="2" t="s">
        <v>9</v>
      </c>
      <c r="H1166" s="2">
        <v>0.5</v>
      </c>
    </row>
    <row r="1167" spans="6:14" x14ac:dyDescent="0.25">
      <c r="F1167" s="2" t="s">
        <v>46</v>
      </c>
      <c r="G1167" s="2" t="s">
        <v>9</v>
      </c>
      <c r="H1167" s="2">
        <v>0.5</v>
      </c>
    </row>
    <row r="1168" spans="6:14" x14ac:dyDescent="0.25">
      <c r="F1168" s="2" t="s">
        <v>46</v>
      </c>
      <c r="G1168" s="2" t="s">
        <v>9</v>
      </c>
      <c r="H1168" s="2">
        <v>1</v>
      </c>
    </row>
    <row r="1169" spans="6:8" x14ac:dyDescent="0.25">
      <c r="F1169" s="2" t="s">
        <v>46</v>
      </c>
      <c r="G1169" s="2" t="s">
        <v>9</v>
      </c>
      <c r="H1169" s="2">
        <v>1</v>
      </c>
    </row>
    <row r="1170" spans="6:8" x14ac:dyDescent="0.25">
      <c r="F1170" s="2" t="s">
        <v>46</v>
      </c>
      <c r="G1170" s="2" t="s">
        <v>9</v>
      </c>
      <c r="H1170" s="2">
        <v>1</v>
      </c>
    </row>
    <row r="1171" spans="6:8" x14ac:dyDescent="0.25">
      <c r="F1171" s="2" t="s">
        <v>46</v>
      </c>
      <c r="G1171" s="2" t="s">
        <v>9</v>
      </c>
      <c r="H1171" s="2">
        <v>1</v>
      </c>
    </row>
    <row r="1172" spans="6:8" x14ac:dyDescent="0.25">
      <c r="F1172" s="2" t="s">
        <v>46</v>
      </c>
      <c r="G1172" s="2" t="s">
        <v>9</v>
      </c>
      <c r="H1172" s="2">
        <v>0.5</v>
      </c>
    </row>
    <row r="1173" spans="6:8" x14ac:dyDescent="0.25">
      <c r="F1173" s="2" t="s">
        <v>46</v>
      </c>
      <c r="G1173" s="2" t="s">
        <v>9</v>
      </c>
      <c r="H1173" s="2">
        <v>0.5</v>
      </c>
    </row>
    <row r="1174" spans="6:8" x14ac:dyDescent="0.25">
      <c r="F1174" s="2" t="s">
        <v>46</v>
      </c>
      <c r="G1174" s="2" t="s">
        <v>9</v>
      </c>
      <c r="H1174" s="2">
        <v>1</v>
      </c>
    </row>
    <row r="1175" spans="6:8" x14ac:dyDescent="0.25">
      <c r="F1175" s="2" t="s">
        <v>46</v>
      </c>
      <c r="G1175" s="2" t="s">
        <v>9</v>
      </c>
      <c r="H1175" s="2">
        <v>0.5</v>
      </c>
    </row>
    <row r="1176" spans="6:8" x14ac:dyDescent="0.25">
      <c r="F1176" s="2" t="s">
        <v>46</v>
      </c>
      <c r="G1176" s="2" t="s">
        <v>9</v>
      </c>
      <c r="H1176" s="2">
        <v>0.5</v>
      </c>
    </row>
    <row r="1177" spans="6:8" x14ac:dyDescent="0.25">
      <c r="F1177" s="2" t="s">
        <v>46</v>
      </c>
      <c r="G1177" s="2" t="s">
        <v>9</v>
      </c>
      <c r="H1177" s="2">
        <v>0.5</v>
      </c>
    </row>
    <row r="1178" spans="6:8" x14ac:dyDescent="0.25">
      <c r="F1178" s="2" t="s">
        <v>46</v>
      </c>
      <c r="G1178" s="2" t="s">
        <v>9</v>
      </c>
      <c r="H1178" s="2">
        <v>1</v>
      </c>
    </row>
    <row r="1179" spans="6:8" x14ac:dyDescent="0.25">
      <c r="F1179" s="2" t="s">
        <v>46</v>
      </c>
      <c r="G1179" s="2" t="s">
        <v>9</v>
      </c>
      <c r="H1179" s="2">
        <v>0.5</v>
      </c>
    </row>
    <row r="1180" spans="6:8" x14ac:dyDescent="0.25">
      <c r="F1180" s="2" t="s">
        <v>46</v>
      </c>
      <c r="G1180" s="2" t="s">
        <v>9</v>
      </c>
      <c r="H1180" s="2">
        <v>0.75</v>
      </c>
    </row>
    <row r="1181" spans="6:8" x14ac:dyDescent="0.25">
      <c r="F1181" s="2" t="s">
        <v>46</v>
      </c>
      <c r="G1181" s="2" t="s">
        <v>9</v>
      </c>
      <c r="H1181" s="2">
        <v>0.2</v>
      </c>
    </row>
    <row r="1182" spans="6:8" x14ac:dyDescent="0.25">
      <c r="F1182" s="2" t="s">
        <v>46</v>
      </c>
      <c r="G1182" s="2" t="s">
        <v>9</v>
      </c>
      <c r="H1182" s="2">
        <v>0.3</v>
      </c>
    </row>
    <row r="1183" spans="6:8" x14ac:dyDescent="0.25">
      <c r="F1183" s="2" t="s">
        <v>46</v>
      </c>
      <c r="G1183" s="2" t="s">
        <v>9</v>
      </c>
      <c r="H1183" s="2">
        <v>0.3</v>
      </c>
    </row>
    <row r="1184" spans="6:8" x14ac:dyDescent="0.25">
      <c r="F1184" s="2" t="s">
        <v>46</v>
      </c>
      <c r="G1184" s="2" t="s">
        <v>9</v>
      </c>
      <c r="H1184" s="2">
        <v>0.9</v>
      </c>
    </row>
    <row r="1185" spans="6:8" x14ac:dyDescent="0.25">
      <c r="F1185" s="2" t="s">
        <v>46</v>
      </c>
      <c r="G1185" s="2" t="s">
        <v>9</v>
      </c>
      <c r="H1185" s="2">
        <v>0.6</v>
      </c>
    </row>
    <row r="1186" spans="6:8" x14ac:dyDescent="0.25">
      <c r="F1186" s="2" t="s">
        <v>46</v>
      </c>
      <c r="G1186" s="2" t="s">
        <v>9</v>
      </c>
      <c r="H1186" s="2">
        <v>7.5</v>
      </c>
    </row>
    <row r="1187" spans="6:8" x14ac:dyDescent="0.25">
      <c r="F1187" s="2" t="s">
        <v>46</v>
      </c>
      <c r="G1187" s="2" t="s">
        <v>9</v>
      </c>
      <c r="H1187" s="2">
        <v>0.5</v>
      </c>
    </row>
    <row r="1188" spans="6:8" x14ac:dyDescent="0.25">
      <c r="F1188" s="2" t="s">
        <v>46</v>
      </c>
      <c r="G1188" s="2" t="s">
        <v>9</v>
      </c>
      <c r="H1188" s="2">
        <v>0.5</v>
      </c>
    </row>
    <row r="1189" spans="6:8" x14ac:dyDescent="0.25">
      <c r="F1189" s="2" t="s">
        <v>46</v>
      </c>
      <c r="G1189" s="2" t="s">
        <v>9</v>
      </c>
      <c r="H1189" s="2">
        <v>0.5</v>
      </c>
    </row>
    <row r="1190" spans="6:8" x14ac:dyDescent="0.25">
      <c r="F1190" s="2" t="s">
        <v>46</v>
      </c>
      <c r="G1190" s="2" t="s">
        <v>9</v>
      </c>
      <c r="H1190" s="2">
        <v>0.5</v>
      </c>
    </row>
    <row r="1191" spans="6:8" x14ac:dyDescent="0.25">
      <c r="F1191" s="2" t="s">
        <v>46</v>
      </c>
      <c r="G1191" s="2" t="s">
        <v>9</v>
      </c>
      <c r="H1191" s="2">
        <v>0.1</v>
      </c>
    </row>
    <row r="1192" spans="6:8" x14ac:dyDescent="0.25">
      <c r="F1192" s="2" t="s">
        <v>46</v>
      </c>
      <c r="G1192" s="2" t="s">
        <v>9</v>
      </c>
      <c r="H1192" s="2">
        <v>0.1</v>
      </c>
    </row>
    <row r="1193" spans="6:8" x14ac:dyDescent="0.25">
      <c r="F1193" s="2" t="s">
        <v>46</v>
      </c>
      <c r="G1193" s="2" t="s">
        <v>9</v>
      </c>
      <c r="H1193" s="2">
        <v>0.25</v>
      </c>
    </row>
    <row r="1194" spans="6:8" x14ac:dyDescent="0.25">
      <c r="F1194" s="2" t="s">
        <v>46</v>
      </c>
      <c r="G1194" s="2" t="s">
        <v>9</v>
      </c>
      <c r="H1194" s="2">
        <v>0.25</v>
      </c>
    </row>
    <row r="1195" spans="6:8" x14ac:dyDescent="0.25">
      <c r="F1195" s="2" t="s">
        <v>46</v>
      </c>
      <c r="G1195" s="2" t="s">
        <v>9</v>
      </c>
      <c r="H1195" s="2">
        <v>0.25</v>
      </c>
    </row>
    <row r="1196" spans="6:8" x14ac:dyDescent="0.25">
      <c r="F1196" s="2" t="s">
        <v>46</v>
      </c>
      <c r="G1196" s="2" t="s">
        <v>9</v>
      </c>
      <c r="H1196" s="2">
        <v>0.2</v>
      </c>
    </row>
    <row r="1197" spans="6:8" x14ac:dyDescent="0.25">
      <c r="F1197" s="2" t="s">
        <v>46</v>
      </c>
      <c r="G1197" s="2" t="s">
        <v>9</v>
      </c>
      <c r="H1197" s="2">
        <v>0.2</v>
      </c>
    </row>
    <row r="1198" spans="6:8" x14ac:dyDescent="0.25">
      <c r="F1198" s="2" t="s">
        <v>46</v>
      </c>
      <c r="G1198" s="2" t="s">
        <v>9</v>
      </c>
      <c r="H1198" s="2">
        <v>0.2</v>
      </c>
    </row>
    <row r="1199" spans="6:8" x14ac:dyDescent="0.25">
      <c r="F1199" s="2" t="s">
        <v>46</v>
      </c>
      <c r="G1199" s="2" t="s">
        <v>9</v>
      </c>
      <c r="H1199" s="2">
        <v>0.2</v>
      </c>
    </row>
    <row r="1200" spans="6:8" x14ac:dyDescent="0.25">
      <c r="F1200" s="2" t="s">
        <v>46</v>
      </c>
      <c r="G1200" s="2" t="s">
        <v>9</v>
      </c>
      <c r="H1200" s="2">
        <v>0.25</v>
      </c>
    </row>
    <row r="1201" spans="6:8" x14ac:dyDescent="0.25">
      <c r="F1201" s="2" t="s">
        <v>46</v>
      </c>
      <c r="G1201" s="2" t="s">
        <v>9</v>
      </c>
      <c r="H1201" s="2">
        <v>0.25</v>
      </c>
    </row>
    <row r="1202" spans="6:8" x14ac:dyDescent="0.25">
      <c r="F1202" s="2" t="s">
        <v>46</v>
      </c>
      <c r="G1202" s="2" t="s">
        <v>9</v>
      </c>
      <c r="H1202" s="2">
        <v>0.25</v>
      </c>
    </row>
    <row r="1203" spans="6:8" x14ac:dyDescent="0.25">
      <c r="F1203" s="2" t="s">
        <v>46</v>
      </c>
      <c r="G1203" s="2" t="s">
        <v>9</v>
      </c>
      <c r="H1203" s="2">
        <v>0.1</v>
      </c>
    </row>
    <row r="1204" spans="6:8" x14ac:dyDescent="0.25">
      <c r="F1204" s="2" t="s">
        <v>46</v>
      </c>
      <c r="G1204" s="2" t="s">
        <v>9</v>
      </c>
      <c r="H1204" s="2">
        <v>1</v>
      </c>
    </row>
    <row r="1205" spans="6:8" x14ac:dyDescent="0.25">
      <c r="F1205" s="2" t="s">
        <v>46</v>
      </c>
      <c r="G1205" s="2" t="s">
        <v>9</v>
      </c>
      <c r="H1205" s="2">
        <v>1.6</v>
      </c>
    </row>
    <row r="1206" spans="6:8" x14ac:dyDescent="0.25">
      <c r="F1206" s="2" t="s">
        <v>46</v>
      </c>
      <c r="G1206" s="2" t="s">
        <v>9</v>
      </c>
      <c r="H1206" s="2">
        <v>2</v>
      </c>
    </row>
    <row r="1207" spans="6:8" x14ac:dyDescent="0.25">
      <c r="F1207" s="2" t="s">
        <v>46</v>
      </c>
      <c r="G1207" s="2" t="s">
        <v>9</v>
      </c>
      <c r="H1207" s="2">
        <v>2</v>
      </c>
    </row>
    <row r="1208" spans="6:8" x14ac:dyDescent="0.25">
      <c r="F1208" s="2" t="s">
        <v>54</v>
      </c>
      <c r="G1208" s="2" t="s">
        <v>9</v>
      </c>
      <c r="H1208" s="2">
        <v>10</v>
      </c>
    </row>
    <row r="1209" spans="6:8" x14ac:dyDescent="0.25">
      <c r="F1209" s="2" t="s">
        <v>54</v>
      </c>
      <c r="G1209" s="2" t="s">
        <v>9</v>
      </c>
      <c r="H1209" s="2">
        <v>0.5</v>
      </c>
    </row>
    <row r="1210" spans="6:8" x14ac:dyDescent="0.25">
      <c r="F1210" s="2" t="s">
        <v>54</v>
      </c>
      <c r="G1210" s="2" t="s">
        <v>9</v>
      </c>
      <c r="H1210" s="2">
        <v>0.5</v>
      </c>
    </row>
    <row r="1211" spans="6:8" x14ac:dyDescent="0.25">
      <c r="F1211" s="2" t="s">
        <v>54</v>
      </c>
      <c r="G1211" s="2" t="s">
        <v>9</v>
      </c>
      <c r="H1211" s="2">
        <v>0.4</v>
      </c>
    </row>
    <row r="1212" spans="6:8" x14ac:dyDescent="0.25">
      <c r="F1212" s="2" t="s">
        <v>54</v>
      </c>
      <c r="G1212" s="2" t="s">
        <v>9</v>
      </c>
      <c r="H1212" s="2">
        <v>2</v>
      </c>
    </row>
    <row r="1213" spans="6:8" x14ac:dyDescent="0.25">
      <c r="F1213" s="2" t="s">
        <v>54</v>
      </c>
      <c r="G1213" s="2" t="s">
        <v>9</v>
      </c>
      <c r="H1213" s="2">
        <v>2</v>
      </c>
    </row>
    <row r="1214" spans="6:8" x14ac:dyDescent="0.25">
      <c r="F1214" s="2" t="s">
        <v>54</v>
      </c>
      <c r="G1214" s="2" t="s">
        <v>9</v>
      </c>
      <c r="H1214" s="2">
        <v>1.5</v>
      </c>
    </row>
    <row r="1215" spans="6:8" x14ac:dyDescent="0.25">
      <c r="F1215" s="2" t="s">
        <v>54</v>
      </c>
      <c r="G1215" s="2" t="s">
        <v>9</v>
      </c>
      <c r="H1215" s="2">
        <v>2.5</v>
      </c>
    </row>
    <row r="1216" spans="6:8" x14ac:dyDescent="0.25">
      <c r="F1216" s="2" t="s">
        <v>54</v>
      </c>
      <c r="G1216" s="2" t="s">
        <v>9</v>
      </c>
      <c r="H1216" s="2">
        <v>1.4</v>
      </c>
    </row>
    <row r="1217" spans="6:8" x14ac:dyDescent="0.25">
      <c r="F1217" s="2" t="s">
        <v>54</v>
      </c>
      <c r="G1217" s="2" t="s">
        <v>9</v>
      </c>
      <c r="H1217" s="2">
        <v>2.75</v>
      </c>
    </row>
    <row r="1218" spans="6:8" x14ac:dyDescent="0.25">
      <c r="F1218" s="2" t="s">
        <v>54</v>
      </c>
      <c r="G1218" s="2" t="s">
        <v>9</v>
      </c>
      <c r="H1218" s="2">
        <v>2</v>
      </c>
    </row>
    <row r="1219" spans="6:8" x14ac:dyDescent="0.25">
      <c r="F1219" s="2" t="s">
        <v>54</v>
      </c>
      <c r="G1219" s="2" t="s">
        <v>9</v>
      </c>
      <c r="H1219" s="2">
        <v>1</v>
      </c>
    </row>
    <row r="1220" spans="6:8" x14ac:dyDescent="0.25">
      <c r="F1220" s="2" t="s">
        <v>54</v>
      </c>
      <c r="G1220" s="2" t="s">
        <v>9</v>
      </c>
      <c r="H1220" s="2">
        <v>0.2</v>
      </c>
    </row>
    <row r="1221" spans="6:8" x14ac:dyDescent="0.25">
      <c r="F1221" s="2" t="s">
        <v>54</v>
      </c>
      <c r="G1221" s="2" t="s">
        <v>9</v>
      </c>
      <c r="H1221" s="2">
        <v>0.2</v>
      </c>
    </row>
    <row r="1222" spans="6:8" x14ac:dyDescent="0.25">
      <c r="F1222" s="2" t="s">
        <v>54</v>
      </c>
      <c r="G1222" s="2" t="s">
        <v>9</v>
      </c>
      <c r="H1222" s="2">
        <v>0.1</v>
      </c>
    </row>
    <row r="1223" spans="6:8" x14ac:dyDescent="0.25">
      <c r="F1223" s="2" t="s">
        <v>54</v>
      </c>
      <c r="G1223" s="2" t="s">
        <v>9</v>
      </c>
      <c r="H1223" s="2">
        <v>0.1</v>
      </c>
    </row>
    <row r="1224" spans="6:8" x14ac:dyDescent="0.25">
      <c r="F1224" s="2" t="s">
        <v>54</v>
      </c>
      <c r="G1224" s="2" t="s">
        <v>9</v>
      </c>
      <c r="H1224" s="2">
        <v>0.2</v>
      </c>
    </row>
    <row r="1225" spans="6:8" x14ac:dyDescent="0.25">
      <c r="F1225" s="2" t="s">
        <v>54</v>
      </c>
      <c r="G1225" s="2" t="s">
        <v>9</v>
      </c>
      <c r="H1225" s="2">
        <v>0.1</v>
      </c>
    </row>
    <row r="1226" spans="6:8" x14ac:dyDescent="0.25">
      <c r="F1226" s="2" t="s">
        <v>54</v>
      </c>
      <c r="G1226" s="2" t="s">
        <v>9</v>
      </c>
      <c r="H1226" s="2">
        <v>0.2</v>
      </c>
    </row>
    <row r="1227" spans="6:8" x14ac:dyDescent="0.25">
      <c r="F1227" s="2" t="s">
        <v>54</v>
      </c>
      <c r="G1227" s="2" t="s">
        <v>9</v>
      </c>
      <c r="H1227" s="2">
        <v>0.25</v>
      </c>
    </row>
    <row r="1228" spans="6:8" x14ac:dyDescent="0.25">
      <c r="F1228" s="2" t="s">
        <v>54</v>
      </c>
      <c r="G1228" s="2" t="s">
        <v>9</v>
      </c>
      <c r="H1228" s="2">
        <v>0.15</v>
      </c>
    </row>
    <row r="1229" spans="6:8" x14ac:dyDescent="0.25">
      <c r="F1229" s="2" t="s">
        <v>54</v>
      </c>
      <c r="G1229" s="2" t="s">
        <v>9</v>
      </c>
      <c r="H1229" s="2">
        <v>0.05</v>
      </c>
    </row>
    <row r="1230" spans="6:8" x14ac:dyDescent="0.25">
      <c r="F1230" s="2" t="s">
        <v>54</v>
      </c>
      <c r="G1230" s="2" t="s">
        <v>9</v>
      </c>
      <c r="H1230" s="2">
        <v>0.05</v>
      </c>
    </row>
    <row r="1231" spans="6:8" x14ac:dyDescent="0.25">
      <c r="F1231" s="2" t="s">
        <v>54</v>
      </c>
      <c r="G1231" s="2" t="s">
        <v>9</v>
      </c>
      <c r="H1231" s="2">
        <v>0.1</v>
      </c>
    </row>
    <row r="1232" spans="6:8" x14ac:dyDescent="0.25">
      <c r="F1232" s="2" t="s">
        <v>54</v>
      </c>
      <c r="G1232" s="2" t="s">
        <v>9</v>
      </c>
      <c r="H1232" s="2">
        <v>0.2</v>
      </c>
    </row>
    <row r="1233" spans="6:8" x14ac:dyDescent="0.25">
      <c r="F1233" s="2" t="s">
        <v>54</v>
      </c>
      <c r="G1233" s="2" t="s">
        <v>9</v>
      </c>
      <c r="H1233" s="2">
        <v>0.15</v>
      </c>
    </row>
    <row r="1234" spans="6:8" x14ac:dyDescent="0.25">
      <c r="F1234" s="2" t="s">
        <v>54</v>
      </c>
      <c r="G1234" s="2" t="s">
        <v>9</v>
      </c>
      <c r="H1234" s="2">
        <v>0.01</v>
      </c>
    </row>
    <row r="1235" spans="6:8" x14ac:dyDescent="0.25">
      <c r="F1235" s="2" t="s">
        <v>54</v>
      </c>
      <c r="G1235" s="2" t="s">
        <v>9</v>
      </c>
      <c r="H1235" s="2">
        <v>0.04</v>
      </c>
    </row>
    <row r="1236" spans="6:8" x14ac:dyDescent="0.25">
      <c r="F1236" s="2" t="s">
        <v>54</v>
      </c>
      <c r="G1236" s="2" t="s">
        <v>9</v>
      </c>
      <c r="H1236" s="2">
        <v>0.2</v>
      </c>
    </row>
    <row r="1237" spans="6:8" x14ac:dyDescent="0.25">
      <c r="F1237" s="2" t="s">
        <v>54</v>
      </c>
      <c r="G1237" s="2" t="s">
        <v>9</v>
      </c>
      <c r="H1237" s="2">
        <v>0.2</v>
      </c>
    </row>
    <row r="1238" spans="6:8" x14ac:dyDescent="0.25">
      <c r="F1238" s="2" t="s">
        <v>54</v>
      </c>
      <c r="G1238" s="2" t="s">
        <v>9</v>
      </c>
      <c r="H1238" s="2">
        <v>7.4999999999999997E-2</v>
      </c>
    </row>
    <row r="1239" spans="6:8" x14ac:dyDescent="0.25">
      <c r="F1239" s="2" t="s">
        <v>54</v>
      </c>
      <c r="G1239" s="2" t="s">
        <v>9</v>
      </c>
      <c r="H1239" s="2">
        <v>0.05</v>
      </c>
    </row>
    <row r="1240" spans="6:8" x14ac:dyDescent="0.25">
      <c r="F1240" s="2" t="s">
        <v>54</v>
      </c>
      <c r="G1240" s="2" t="s">
        <v>9</v>
      </c>
      <c r="H1240" s="2">
        <v>0.3</v>
      </c>
    </row>
    <row r="1241" spans="6:8" x14ac:dyDescent="0.25">
      <c r="F1241" s="2" t="s">
        <v>54</v>
      </c>
      <c r="G1241" s="2" t="s">
        <v>9</v>
      </c>
      <c r="H1241" s="2">
        <v>0.1</v>
      </c>
    </row>
    <row r="1242" spans="6:8" x14ac:dyDescent="0.25">
      <c r="F1242" s="2" t="s">
        <v>54</v>
      </c>
      <c r="G1242" s="2" t="s">
        <v>9</v>
      </c>
      <c r="H1242" s="2">
        <v>0.6</v>
      </c>
    </row>
    <row r="1243" spans="6:8" x14ac:dyDescent="0.25">
      <c r="F1243" s="2" t="s">
        <v>54</v>
      </c>
      <c r="G1243" s="2" t="s">
        <v>9</v>
      </c>
      <c r="H1243" s="2">
        <v>0.15</v>
      </c>
    </row>
    <row r="1244" spans="6:8" x14ac:dyDescent="0.25">
      <c r="F1244" s="2" t="s">
        <v>54</v>
      </c>
      <c r="G1244" s="2" t="s">
        <v>9</v>
      </c>
      <c r="H1244" s="2">
        <v>0.9</v>
      </c>
    </row>
    <row r="1245" spans="6:8" x14ac:dyDescent="0.25">
      <c r="F1245" s="2" t="s">
        <v>54</v>
      </c>
      <c r="G1245" s="2" t="s">
        <v>9</v>
      </c>
      <c r="H1245" s="2">
        <v>0.15</v>
      </c>
    </row>
    <row r="1246" spans="6:8" x14ac:dyDescent="0.25">
      <c r="F1246" s="2" t="s">
        <v>54</v>
      </c>
      <c r="G1246" s="2" t="s">
        <v>9</v>
      </c>
      <c r="H1246" s="2">
        <v>0.15</v>
      </c>
    </row>
    <row r="1247" spans="6:8" x14ac:dyDescent="0.25">
      <c r="F1247" s="2" t="s">
        <v>54</v>
      </c>
      <c r="G1247" s="2" t="s">
        <v>9</v>
      </c>
      <c r="H1247" s="2">
        <v>2</v>
      </c>
    </row>
    <row r="1248" spans="6:8" x14ac:dyDescent="0.25">
      <c r="F1248" s="2" t="s">
        <v>54</v>
      </c>
      <c r="G1248" s="2" t="s">
        <v>9</v>
      </c>
      <c r="H1248" s="2">
        <v>1</v>
      </c>
    </row>
    <row r="1249" spans="6:8" x14ac:dyDescent="0.25">
      <c r="F1249" s="2" t="s">
        <v>54</v>
      </c>
      <c r="G1249" s="2" t="s">
        <v>9</v>
      </c>
      <c r="H1249" s="2">
        <v>12</v>
      </c>
    </row>
    <row r="1250" spans="6:8" x14ac:dyDescent="0.25">
      <c r="F1250" s="2" t="s">
        <v>54</v>
      </c>
      <c r="G1250" s="2" t="s">
        <v>9</v>
      </c>
      <c r="H1250" s="2">
        <v>7</v>
      </c>
    </row>
    <row r="1251" spans="6:8" x14ac:dyDescent="0.25">
      <c r="F1251" s="2" t="s">
        <v>54</v>
      </c>
      <c r="G1251" s="2" t="s">
        <v>9</v>
      </c>
      <c r="H1251" s="2">
        <v>6</v>
      </c>
    </row>
    <row r="1252" spans="6:8" x14ac:dyDescent="0.25">
      <c r="F1252" s="2" t="s">
        <v>68</v>
      </c>
      <c r="G1252" s="2" t="s">
        <v>9</v>
      </c>
      <c r="H1252" s="2">
        <v>10</v>
      </c>
    </row>
    <row r="1253" spans="6:8" x14ac:dyDescent="0.25">
      <c r="F1253" s="2" t="s">
        <v>68</v>
      </c>
      <c r="G1253" s="2" t="s">
        <v>9</v>
      </c>
      <c r="H1253" s="2">
        <v>0.5</v>
      </c>
    </row>
    <row r="1254" spans="6:8" x14ac:dyDescent="0.25">
      <c r="F1254" s="2" t="s">
        <v>68</v>
      </c>
      <c r="G1254" s="2" t="s">
        <v>9</v>
      </c>
      <c r="H1254" s="2">
        <v>0.5</v>
      </c>
    </row>
    <row r="1255" spans="6:8" x14ac:dyDescent="0.25">
      <c r="F1255" s="2" t="s">
        <v>68</v>
      </c>
      <c r="G1255" s="2" t="s">
        <v>9</v>
      </c>
      <c r="H1255" s="2">
        <v>1</v>
      </c>
    </row>
    <row r="1256" spans="6:8" x14ac:dyDescent="0.25">
      <c r="F1256" s="2" t="s">
        <v>68</v>
      </c>
      <c r="G1256" s="2" t="s">
        <v>9</v>
      </c>
      <c r="H1256" s="2">
        <v>2</v>
      </c>
    </row>
    <row r="1257" spans="6:8" x14ac:dyDescent="0.25">
      <c r="F1257" s="2" t="s">
        <v>68</v>
      </c>
      <c r="G1257" s="2" t="s">
        <v>9</v>
      </c>
      <c r="H1257" s="2">
        <v>2</v>
      </c>
    </row>
    <row r="1258" spans="6:8" x14ac:dyDescent="0.25">
      <c r="F1258" s="2" t="s">
        <v>47</v>
      </c>
      <c r="G1258" s="2" t="s">
        <v>9</v>
      </c>
      <c r="H1258" s="2">
        <v>0.5</v>
      </c>
    </row>
    <row r="1259" spans="6:8" x14ac:dyDescent="0.25">
      <c r="F1259" s="2" t="s">
        <v>47</v>
      </c>
      <c r="G1259" s="2" t="s">
        <v>9</v>
      </c>
      <c r="H1259" s="2">
        <v>0.5</v>
      </c>
    </row>
    <row r="1260" spans="6:8" x14ac:dyDescent="0.25">
      <c r="F1260" s="2" t="s">
        <v>47</v>
      </c>
      <c r="G1260" s="2" t="s">
        <v>9</v>
      </c>
      <c r="H1260" s="2">
        <v>0.25</v>
      </c>
    </row>
    <row r="1261" spans="6:8" x14ac:dyDescent="0.25">
      <c r="F1261" s="2" t="s">
        <v>47</v>
      </c>
      <c r="G1261" s="2" t="s">
        <v>9</v>
      </c>
      <c r="H1261" s="2">
        <v>0.25</v>
      </c>
    </row>
    <row r="1262" spans="6:8" x14ac:dyDescent="0.25">
      <c r="F1262" s="2" t="s">
        <v>47</v>
      </c>
      <c r="G1262" s="2" t="s">
        <v>9</v>
      </c>
      <c r="H1262" s="2">
        <v>0.25</v>
      </c>
    </row>
    <row r="1263" spans="6:8" x14ac:dyDescent="0.25">
      <c r="F1263" s="2" t="s">
        <v>47</v>
      </c>
      <c r="G1263" s="2" t="s">
        <v>9</v>
      </c>
      <c r="H1263" s="2">
        <v>2</v>
      </c>
    </row>
    <row r="1264" spans="6:8" x14ac:dyDescent="0.25">
      <c r="F1264" s="2" t="s">
        <v>47</v>
      </c>
      <c r="G1264" s="2" t="s">
        <v>9</v>
      </c>
      <c r="H1264" s="2">
        <v>0.75</v>
      </c>
    </row>
    <row r="1265" spans="6:8" x14ac:dyDescent="0.25">
      <c r="F1265" s="2" t="s">
        <v>47</v>
      </c>
      <c r="G1265" s="2" t="s">
        <v>9</v>
      </c>
      <c r="H1265" s="2">
        <v>0.5</v>
      </c>
    </row>
    <row r="1266" spans="6:8" x14ac:dyDescent="0.25">
      <c r="F1266" s="2" t="s">
        <v>47</v>
      </c>
      <c r="G1266" s="2" t="s">
        <v>9</v>
      </c>
      <c r="H1266" s="2">
        <v>2</v>
      </c>
    </row>
    <row r="1267" spans="6:8" x14ac:dyDescent="0.25">
      <c r="F1267" s="2" t="s">
        <v>47</v>
      </c>
      <c r="G1267" s="2" t="s">
        <v>9</v>
      </c>
      <c r="H1267" s="2">
        <v>0.1</v>
      </c>
    </row>
    <row r="1268" spans="6:8" x14ac:dyDescent="0.25">
      <c r="F1268" s="2" t="s">
        <v>47</v>
      </c>
      <c r="G1268" s="2" t="s">
        <v>9</v>
      </c>
      <c r="H1268" s="2">
        <v>0.5</v>
      </c>
    </row>
    <row r="1269" spans="6:8" x14ac:dyDescent="0.25">
      <c r="F1269" s="2" t="s">
        <v>47</v>
      </c>
      <c r="G1269" s="2" t="s">
        <v>9</v>
      </c>
      <c r="H1269" s="2">
        <v>1.5</v>
      </c>
    </row>
    <row r="1270" spans="6:8" x14ac:dyDescent="0.25">
      <c r="F1270" s="2" t="s">
        <v>47</v>
      </c>
      <c r="G1270" s="2" t="s">
        <v>9</v>
      </c>
      <c r="H1270" s="2">
        <v>2.5</v>
      </c>
    </row>
    <row r="1271" spans="6:8" x14ac:dyDescent="0.25">
      <c r="F1271" s="2" t="s">
        <v>47</v>
      </c>
      <c r="G1271" s="2" t="s">
        <v>9</v>
      </c>
      <c r="H1271" s="2">
        <v>0.25</v>
      </c>
    </row>
    <row r="1272" spans="6:8" x14ac:dyDescent="0.25">
      <c r="F1272" s="2" t="s">
        <v>47</v>
      </c>
      <c r="G1272" s="2" t="s">
        <v>9</v>
      </c>
      <c r="H1272" s="2">
        <v>0.2</v>
      </c>
    </row>
    <row r="1273" spans="6:8" x14ac:dyDescent="0.25">
      <c r="F1273" s="2" t="s">
        <v>47</v>
      </c>
      <c r="G1273" s="2" t="s">
        <v>9</v>
      </c>
      <c r="H1273" s="2">
        <v>0.2</v>
      </c>
    </row>
    <row r="1274" spans="6:8" x14ac:dyDescent="0.25">
      <c r="F1274" s="2" t="s">
        <v>47</v>
      </c>
      <c r="G1274" s="2" t="s">
        <v>9</v>
      </c>
      <c r="H1274" s="2">
        <v>0.2</v>
      </c>
    </row>
    <row r="1275" spans="6:8" x14ac:dyDescent="0.25">
      <c r="F1275" s="2" t="s">
        <v>47</v>
      </c>
      <c r="G1275" s="2" t="s">
        <v>9</v>
      </c>
      <c r="H1275" s="2">
        <v>0.1</v>
      </c>
    </row>
    <row r="1276" spans="6:8" x14ac:dyDescent="0.25">
      <c r="F1276" s="2" t="s">
        <v>47</v>
      </c>
      <c r="G1276" s="2" t="s">
        <v>9</v>
      </c>
      <c r="H1276" s="2">
        <v>1.5</v>
      </c>
    </row>
    <row r="1277" spans="6:8" x14ac:dyDescent="0.25">
      <c r="F1277" s="2" t="s">
        <v>47</v>
      </c>
      <c r="G1277" s="2" t="s">
        <v>9</v>
      </c>
      <c r="H1277" s="2">
        <v>1</v>
      </c>
    </row>
    <row r="1278" spans="6:8" x14ac:dyDescent="0.25">
      <c r="F1278" s="2" t="s">
        <v>47</v>
      </c>
      <c r="G1278" s="2" t="s">
        <v>9</v>
      </c>
      <c r="H1278" s="2">
        <v>0.1</v>
      </c>
    </row>
    <row r="1279" spans="6:8" x14ac:dyDescent="0.25">
      <c r="F1279" s="2" t="s">
        <v>47</v>
      </c>
      <c r="G1279" s="2" t="s">
        <v>9</v>
      </c>
      <c r="H1279" s="2">
        <v>5</v>
      </c>
    </row>
    <row r="1280" spans="6:8" x14ac:dyDescent="0.25">
      <c r="F1280" s="2" t="s">
        <v>47</v>
      </c>
      <c r="G1280" s="2" t="s">
        <v>9</v>
      </c>
      <c r="H1280" s="2">
        <v>7.5</v>
      </c>
    </row>
    <row r="1281" spans="6:8" x14ac:dyDescent="0.25">
      <c r="F1281" s="2" t="s">
        <v>47</v>
      </c>
      <c r="G1281" s="2" t="s">
        <v>9</v>
      </c>
      <c r="H1281" s="2">
        <v>0.4</v>
      </c>
    </row>
    <row r="1282" spans="6:8" x14ac:dyDescent="0.25">
      <c r="F1282" s="2" t="s">
        <v>47</v>
      </c>
      <c r="G1282" s="2" t="s">
        <v>9</v>
      </c>
      <c r="H1282" s="2">
        <v>1</v>
      </c>
    </row>
    <row r="1283" spans="6:8" x14ac:dyDescent="0.25">
      <c r="F1283" s="2" t="s">
        <v>47</v>
      </c>
      <c r="G1283" s="2" t="s">
        <v>9</v>
      </c>
      <c r="H1283" s="2">
        <v>1.2</v>
      </c>
    </row>
    <row r="1284" spans="6:8" x14ac:dyDescent="0.25">
      <c r="F1284" s="2" t="s">
        <v>47</v>
      </c>
      <c r="G1284" s="2" t="s">
        <v>9</v>
      </c>
      <c r="H1284" s="2">
        <v>2.1</v>
      </c>
    </row>
    <row r="1285" spans="6:8" x14ac:dyDescent="0.25">
      <c r="F1285" s="2" t="s">
        <v>47</v>
      </c>
      <c r="G1285" s="2" t="s">
        <v>9</v>
      </c>
      <c r="H1285" s="2">
        <v>0.3</v>
      </c>
    </row>
    <row r="1286" spans="6:8" x14ac:dyDescent="0.25">
      <c r="F1286" s="2" t="s">
        <v>47</v>
      </c>
      <c r="G1286" s="2" t="s">
        <v>9</v>
      </c>
      <c r="H1286" s="2">
        <v>0.3</v>
      </c>
    </row>
    <row r="1287" spans="6:8" x14ac:dyDescent="0.25">
      <c r="F1287" s="2" t="s">
        <v>47</v>
      </c>
      <c r="G1287" s="2" t="s">
        <v>9</v>
      </c>
      <c r="H1287" s="2">
        <v>0.3</v>
      </c>
    </row>
    <row r="1288" spans="6:8" x14ac:dyDescent="0.25">
      <c r="F1288" s="2" t="s">
        <v>47</v>
      </c>
      <c r="G1288" s="2" t="s">
        <v>9</v>
      </c>
      <c r="H1288" s="2">
        <v>0.3</v>
      </c>
    </row>
    <row r="1289" spans="6:8" x14ac:dyDescent="0.25">
      <c r="F1289" s="2" t="s">
        <v>47</v>
      </c>
      <c r="G1289" s="2" t="s">
        <v>9</v>
      </c>
      <c r="H1289" s="2">
        <v>0.3</v>
      </c>
    </row>
    <row r="1290" spans="6:8" x14ac:dyDescent="0.25">
      <c r="F1290" s="2" t="s">
        <v>47</v>
      </c>
      <c r="G1290" s="2" t="s">
        <v>9</v>
      </c>
      <c r="H1290" s="2">
        <v>4</v>
      </c>
    </row>
    <row r="1291" spans="6:8" x14ac:dyDescent="0.25">
      <c r="F1291" s="2" t="s">
        <v>47</v>
      </c>
      <c r="G1291" s="2" t="s">
        <v>9</v>
      </c>
      <c r="H1291" s="2">
        <v>12</v>
      </c>
    </row>
    <row r="1292" spans="6:8" x14ac:dyDescent="0.25">
      <c r="F1292" s="2" t="s">
        <v>47</v>
      </c>
      <c r="G1292" s="2" t="s">
        <v>9</v>
      </c>
      <c r="H1292" s="2">
        <v>0.1</v>
      </c>
    </row>
    <row r="1293" spans="6:8" x14ac:dyDescent="0.25">
      <c r="F1293" s="2" t="s">
        <v>47</v>
      </c>
      <c r="G1293" s="2" t="s">
        <v>9</v>
      </c>
      <c r="H1293" s="2">
        <v>0.05</v>
      </c>
    </row>
    <row r="1294" spans="6:8" x14ac:dyDescent="0.25">
      <c r="F1294" s="2" t="s">
        <v>47</v>
      </c>
      <c r="G1294" s="2" t="s">
        <v>9</v>
      </c>
      <c r="H1294" s="2">
        <v>0.15</v>
      </c>
    </row>
    <row r="1295" spans="6:8" x14ac:dyDescent="0.25">
      <c r="F1295" s="2" t="s">
        <v>47</v>
      </c>
      <c r="G1295" s="2" t="s">
        <v>9</v>
      </c>
      <c r="H1295" s="2">
        <v>0.1</v>
      </c>
    </row>
    <row r="1296" spans="6:8" x14ac:dyDescent="0.25">
      <c r="F1296" s="2" t="s">
        <v>47</v>
      </c>
      <c r="G1296" s="2" t="s">
        <v>9</v>
      </c>
      <c r="H1296" s="2">
        <v>0.15</v>
      </c>
    </row>
    <row r="1297" spans="6:8" x14ac:dyDescent="0.25">
      <c r="F1297" s="2" t="s">
        <v>47</v>
      </c>
      <c r="G1297" s="2" t="s">
        <v>9</v>
      </c>
      <c r="H1297" s="2">
        <v>0.1</v>
      </c>
    </row>
    <row r="1298" spans="6:8" x14ac:dyDescent="0.25">
      <c r="F1298" s="2" t="s">
        <v>47</v>
      </c>
      <c r="G1298" s="2" t="s">
        <v>9</v>
      </c>
      <c r="H1298" s="2">
        <v>0.2</v>
      </c>
    </row>
    <row r="1299" spans="6:8" x14ac:dyDescent="0.25">
      <c r="F1299" s="2" t="s">
        <v>47</v>
      </c>
      <c r="G1299" s="2" t="s">
        <v>9</v>
      </c>
      <c r="H1299" s="2">
        <v>0.15</v>
      </c>
    </row>
    <row r="1300" spans="6:8" x14ac:dyDescent="0.25">
      <c r="F1300" s="2" t="s">
        <v>47</v>
      </c>
      <c r="G1300" s="2" t="s">
        <v>9</v>
      </c>
      <c r="H1300" s="2">
        <v>0.1</v>
      </c>
    </row>
    <row r="1301" spans="6:8" x14ac:dyDescent="0.25">
      <c r="F1301" s="2" t="s">
        <v>47</v>
      </c>
      <c r="G1301" s="2" t="s">
        <v>9</v>
      </c>
      <c r="H1301" s="2">
        <v>0.1</v>
      </c>
    </row>
    <row r="1302" spans="6:8" x14ac:dyDescent="0.25">
      <c r="F1302" s="2" t="s">
        <v>47</v>
      </c>
      <c r="G1302" s="2" t="s">
        <v>9</v>
      </c>
      <c r="H1302" s="2">
        <v>0.15</v>
      </c>
    </row>
    <row r="1303" spans="6:8" x14ac:dyDescent="0.25">
      <c r="F1303" s="2" t="s">
        <v>47</v>
      </c>
      <c r="G1303" s="2" t="s">
        <v>9</v>
      </c>
      <c r="H1303" s="2">
        <v>0.5</v>
      </c>
    </row>
    <row r="1304" spans="6:8" x14ac:dyDescent="0.25">
      <c r="F1304" s="2" t="s">
        <v>47</v>
      </c>
      <c r="G1304" s="2" t="s">
        <v>9</v>
      </c>
      <c r="H1304" s="2">
        <v>0.5</v>
      </c>
    </row>
    <row r="1305" spans="6:8" x14ac:dyDescent="0.25">
      <c r="F1305" s="2" t="s">
        <v>47</v>
      </c>
      <c r="G1305" s="2" t="s">
        <v>9</v>
      </c>
      <c r="H1305" s="2">
        <v>0.25</v>
      </c>
    </row>
    <row r="1306" spans="6:8" x14ac:dyDescent="0.25">
      <c r="F1306" s="2" t="s">
        <v>47</v>
      </c>
      <c r="G1306" s="2" t="s">
        <v>9</v>
      </c>
      <c r="H1306" s="2">
        <v>0.05</v>
      </c>
    </row>
    <row r="1307" spans="6:8" x14ac:dyDescent="0.25">
      <c r="F1307" s="2" t="s">
        <v>47</v>
      </c>
      <c r="G1307" s="2" t="s">
        <v>9</v>
      </c>
      <c r="H1307" s="2">
        <v>0.05</v>
      </c>
    </row>
    <row r="1308" spans="6:8" x14ac:dyDescent="0.25">
      <c r="F1308" s="2" t="s">
        <v>48</v>
      </c>
      <c r="G1308" s="2" t="s">
        <v>9</v>
      </c>
      <c r="H1308" s="2">
        <v>0.25</v>
      </c>
    </row>
    <row r="1309" spans="6:8" x14ac:dyDescent="0.25">
      <c r="F1309" s="2" t="s">
        <v>48</v>
      </c>
      <c r="G1309" s="2" t="s">
        <v>9</v>
      </c>
      <c r="H1309" s="2">
        <v>1</v>
      </c>
    </row>
    <row r="1310" spans="6:8" x14ac:dyDescent="0.25">
      <c r="F1310" s="2" t="s">
        <v>48</v>
      </c>
      <c r="G1310" s="2" t="s">
        <v>9</v>
      </c>
      <c r="H1310" s="2">
        <v>0.75</v>
      </c>
    </row>
    <row r="1311" spans="6:8" x14ac:dyDescent="0.25">
      <c r="F1311" s="2" t="s">
        <v>48</v>
      </c>
      <c r="G1311" s="2" t="s">
        <v>9</v>
      </c>
      <c r="H1311" s="2">
        <v>0.75</v>
      </c>
    </row>
    <row r="1312" spans="6:8" x14ac:dyDescent="0.25">
      <c r="F1312" s="2" t="s">
        <v>48</v>
      </c>
      <c r="G1312" s="2" t="s">
        <v>9</v>
      </c>
      <c r="H1312" s="2">
        <v>0.75</v>
      </c>
    </row>
    <row r="1313" spans="6:8" x14ac:dyDescent="0.25">
      <c r="F1313" s="2" t="s">
        <v>48</v>
      </c>
      <c r="G1313" s="2" t="s">
        <v>9</v>
      </c>
      <c r="H1313" s="2">
        <v>1</v>
      </c>
    </row>
    <row r="1314" spans="6:8" x14ac:dyDescent="0.25">
      <c r="F1314" s="2" t="s">
        <v>48</v>
      </c>
      <c r="G1314" s="2" t="s">
        <v>9</v>
      </c>
      <c r="H1314" s="2">
        <v>1</v>
      </c>
    </row>
    <row r="1315" spans="6:8" x14ac:dyDescent="0.25">
      <c r="F1315" s="2" t="s">
        <v>48</v>
      </c>
      <c r="G1315" s="2" t="s">
        <v>9</v>
      </c>
      <c r="H1315" s="2">
        <v>0.75</v>
      </c>
    </row>
    <row r="1316" spans="6:8" x14ac:dyDescent="0.25">
      <c r="F1316" s="2" t="s">
        <v>48</v>
      </c>
      <c r="G1316" s="2" t="s">
        <v>9</v>
      </c>
      <c r="H1316" s="2">
        <v>0.5</v>
      </c>
    </row>
    <row r="1317" spans="6:8" x14ac:dyDescent="0.25">
      <c r="F1317" s="2" t="s">
        <v>48</v>
      </c>
      <c r="G1317" s="2" t="s">
        <v>9</v>
      </c>
      <c r="H1317" s="2">
        <v>0.75</v>
      </c>
    </row>
    <row r="1318" spans="6:8" x14ac:dyDescent="0.25">
      <c r="F1318" s="2" t="s">
        <v>48</v>
      </c>
      <c r="G1318" s="2" t="s">
        <v>9</v>
      </c>
      <c r="H1318" s="2">
        <v>0.5</v>
      </c>
    </row>
    <row r="1319" spans="6:8" x14ac:dyDescent="0.25">
      <c r="F1319" s="2" t="s">
        <v>48</v>
      </c>
      <c r="G1319" s="2" t="s">
        <v>9</v>
      </c>
      <c r="H1319" s="2">
        <v>0.5</v>
      </c>
    </row>
    <row r="1320" spans="6:8" x14ac:dyDescent="0.25">
      <c r="F1320" s="2" t="s">
        <v>48</v>
      </c>
      <c r="G1320" s="2" t="s">
        <v>9</v>
      </c>
      <c r="H1320" s="2">
        <v>1.5</v>
      </c>
    </row>
    <row r="1321" spans="6:8" x14ac:dyDescent="0.25">
      <c r="F1321" s="2" t="s">
        <v>48</v>
      </c>
      <c r="G1321" s="2" t="s">
        <v>9</v>
      </c>
      <c r="H1321" s="2">
        <v>1.5</v>
      </c>
    </row>
    <row r="1322" spans="6:8" x14ac:dyDescent="0.25">
      <c r="F1322" s="2" t="s">
        <v>48</v>
      </c>
      <c r="G1322" s="2" t="s">
        <v>9</v>
      </c>
      <c r="H1322" s="2">
        <v>1</v>
      </c>
    </row>
    <row r="1323" spans="6:8" x14ac:dyDescent="0.25">
      <c r="F1323" s="2" t="s">
        <v>48</v>
      </c>
      <c r="G1323" s="2" t="s">
        <v>9</v>
      </c>
      <c r="H1323" s="2">
        <v>1</v>
      </c>
    </row>
    <row r="1324" spans="6:8" x14ac:dyDescent="0.25">
      <c r="F1324" s="2" t="s">
        <v>48</v>
      </c>
      <c r="G1324" s="2" t="s">
        <v>9</v>
      </c>
      <c r="H1324" s="2">
        <v>5</v>
      </c>
    </row>
    <row r="1325" spans="6:8" x14ac:dyDescent="0.25">
      <c r="F1325" s="2" t="s">
        <v>48</v>
      </c>
      <c r="G1325" s="2" t="s">
        <v>9</v>
      </c>
      <c r="H1325" s="2">
        <v>7</v>
      </c>
    </row>
    <row r="1326" spans="6:8" x14ac:dyDescent="0.25">
      <c r="F1326" s="2" t="s">
        <v>48</v>
      </c>
      <c r="G1326" s="2" t="s">
        <v>9</v>
      </c>
      <c r="H1326" s="2">
        <v>0.1</v>
      </c>
    </row>
    <row r="1327" spans="6:8" x14ac:dyDescent="0.25">
      <c r="F1327" s="2" t="s">
        <v>48</v>
      </c>
      <c r="G1327" s="2" t="s">
        <v>69</v>
      </c>
      <c r="H1327" s="2">
        <v>0.1</v>
      </c>
    </row>
    <row r="1328" spans="6:8" x14ac:dyDescent="0.25">
      <c r="F1328" s="2" t="s">
        <v>48</v>
      </c>
      <c r="G1328" s="2" t="s">
        <v>9</v>
      </c>
      <c r="H1328" s="2">
        <v>1</v>
      </c>
    </row>
    <row r="1329" spans="6:8" x14ac:dyDescent="0.25">
      <c r="F1329" s="2" t="s">
        <v>48</v>
      </c>
      <c r="G1329" s="2" t="s">
        <v>9</v>
      </c>
      <c r="H1329" s="2">
        <v>1</v>
      </c>
    </row>
    <row r="1330" spans="6:8" x14ac:dyDescent="0.25">
      <c r="F1330" s="2" t="s">
        <v>48</v>
      </c>
      <c r="G1330" s="2" t="s">
        <v>9</v>
      </c>
      <c r="H1330" s="2">
        <v>6.5</v>
      </c>
    </row>
    <row r="1331" spans="6:8" x14ac:dyDescent="0.25">
      <c r="F1331" s="2" t="s">
        <v>48</v>
      </c>
      <c r="G1331" s="2" t="s">
        <v>9</v>
      </c>
      <c r="H1331" s="2">
        <v>0.9</v>
      </c>
    </row>
    <row r="1332" spans="6:8" x14ac:dyDescent="0.25">
      <c r="F1332" s="2" t="s">
        <v>48</v>
      </c>
      <c r="G1332" s="2" t="s">
        <v>9</v>
      </c>
      <c r="H1332" s="2">
        <v>1.5</v>
      </c>
    </row>
    <row r="1333" spans="6:8" x14ac:dyDescent="0.25">
      <c r="F1333" s="2" t="s">
        <v>48</v>
      </c>
      <c r="G1333" s="2" t="s">
        <v>9</v>
      </c>
      <c r="H1333" s="2">
        <v>1.3</v>
      </c>
    </row>
    <row r="1334" spans="6:8" x14ac:dyDescent="0.25">
      <c r="F1334" s="2" t="s">
        <v>48</v>
      </c>
      <c r="G1334" s="2" t="s">
        <v>9</v>
      </c>
      <c r="H1334" s="2">
        <v>0.5</v>
      </c>
    </row>
    <row r="1335" spans="6:8" x14ac:dyDescent="0.25">
      <c r="F1335" s="2" t="s">
        <v>48</v>
      </c>
      <c r="G1335" s="2" t="s">
        <v>9</v>
      </c>
      <c r="H1335" s="2">
        <v>0.75</v>
      </c>
    </row>
    <row r="1336" spans="6:8" x14ac:dyDescent="0.25">
      <c r="F1336" s="2" t="s">
        <v>48</v>
      </c>
      <c r="G1336" s="2" t="s">
        <v>9</v>
      </c>
      <c r="H1336" s="2">
        <v>0.25</v>
      </c>
    </row>
    <row r="1337" spans="6:8" x14ac:dyDescent="0.25">
      <c r="F1337" s="2" t="s">
        <v>48</v>
      </c>
      <c r="G1337" s="2" t="s">
        <v>9</v>
      </c>
      <c r="H1337" s="2">
        <v>2</v>
      </c>
    </row>
    <row r="1338" spans="6:8" x14ac:dyDescent="0.25">
      <c r="F1338" s="2" t="s">
        <v>48</v>
      </c>
      <c r="G1338" s="2" t="s">
        <v>9</v>
      </c>
      <c r="H1338" s="2">
        <v>0.5</v>
      </c>
    </row>
    <row r="1339" spans="6:8" x14ac:dyDescent="0.25">
      <c r="F1339" s="2" t="s">
        <v>48</v>
      </c>
      <c r="G1339" s="2" t="s">
        <v>9</v>
      </c>
      <c r="H1339" s="2">
        <v>0.2</v>
      </c>
    </row>
    <row r="1340" spans="6:8" x14ac:dyDescent="0.25">
      <c r="F1340" s="2" t="s">
        <v>48</v>
      </c>
      <c r="G1340" s="2" t="s">
        <v>9</v>
      </c>
      <c r="H1340" s="2">
        <v>0.2</v>
      </c>
    </row>
    <row r="1341" spans="6:8" x14ac:dyDescent="0.25">
      <c r="F1341" s="2" t="s">
        <v>48</v>
      </c>
      <c r="G1341" s="2" t="s">
        <v>9</v>
      </c>
      <c r="H1341" s="2">
        <v>0.5</v>
      </c>
    </row>
    <row r="1342" spans="6:8" x14ac:dyDescent="0.25">
      <c r="F1342" s="2" t="s">
        <v>48</v>
      </c>
      <c r="G1342" s="2" t="s">
        <v>9</v>
      </c>
      <c r="H1342" s="2">
        <v>0.2</v>
      </c>
    </row>
    <row r="1343" spans="6:8" x14ac:dyDescent="0.25">
      <c r="F1343" s="2" t="s">
        <v>48</v>
      </c>
      <c r="G1343" s="2" t="s">
        <v>9</v>
      </c>
      <c r="H1343" s="2">
        <v>1.2</v>
      </c>
    </row>
    <row r="1344" spans="6:8" x14ac:dyDescent="0.25">
      <c r="F1344" s="2" t="s">
        <v>48</v>
      </c>
      <c r="G1344" s="2" t="s">
        <v>9</v>
      </c>
      <c r="H1344" s="2">
        <v>2</v>
      </c>
    </row>
    <row r="1345" spans="6:8" x14ac:dyDescent="0.25">
      <c r="F1345" s="2" t="s">
        <v>48</v>
      </c>
      <c r="G1345" s="2" t="s">
        <v>9</v>
      </c>
      <c r="H1345" s="2">
        <v>2</v>
      </c>
    </row>
    <row r="1346" spans="6:8" x14ac:dyDescent="0.25">
      <c r="F1346" s="2" t="s">
        <v>48</v>
      </c>
      <c r="G1346" s="2" t="s">
        <v>9</v>
      </c>
      <c r="H1346" s="2">
        <v>0.2</v>
      </c>
    </row>
    <row r="1347" spans="6:8" x14ac:dyDescent="0.25">
      <c r="F1347" s="2" t="s">
        <v>48</v>
      </c>
      <c r="G1347" s="2" t="s">
        <v>9</v>
      </c>
      <c r="H1347" s="2">
        <v>1.5</v>
      </c>
    </row>
    <row r="1348" spans="6:8" x14ac:dyDescent="0.25">
      <c r="F1348" s="2" t="s">
        <v>48</v>
      </c>
      <c r="G1348" s="2" t="s">
        <v>9</v>
      </c>
      <c r="H1348" s="2">
        <v>1</v>
      </c>
    </row>
    <row r="1349" spans="6:8" x14ac:dyDescent="0.25">
      <c r="F1349" s="2" t="s">
        <v>48</v>
      </c>
      <c r="G1349" s="2" t="s">
        <v>9</v>
      </c>
      <c r="H1349" s="2">
        <v>1.5</v>
      </c>
    </row>
    <row r="1350" spans="6:8" x14ac:dyDescent="0.25">
      <c r="F1350" s="2" t="s">
        <v>48</v>
      </c>
      <c r="G1350" s="2" t="s">
        <v>9</v>
      </c>
      <c r="H1350" s="2">
        <v>2</v>
      </c>
    </row>
    <row r="1351" spans="6:8" x14ac:dyDescent="0.25">
      <c r="F1351" s="2" t="s">
        <v>48</v>
      </c>
      <c r="G1351" s="2" t="s">
        <v>9</v>
      </c>
      <c r="H1351" s="2">
        <v>2</v>
      </c>
    </row>
    <row r="1352" spans="6:8" x14ac:dyDescent="0.25">
      <c r="F1352" s="2" t="s">
        <v>48</v>
      </c>
      <c r="G1352" s="2" t="s">
        <v>9</v>
      </c>
      <c r="H1352" s="2">
        <v>1.5</v>
      </c>
    </row>
    <row r="1353" spans="6:8" x14ac:dyDescent="0.25">
      <c r="F1353" s="2" t="s">
        <v>48</v>
      </c>
      <c r="G1353" s="2" t="s">
        <v>9</v>
      </c>
      <c r="H1353" s="2">
        <v>2</v>
      </c>
    </row>
    <row r="1354" spans="6:8" x14ac:dyDescent="0.25">
      <c r="F1354" s="2" t="s">
        <v>48</v>
      </c>
      <c r="G1354" s="2" t="s">
        <v>9</v>
      </c>
      <c r="H1354" s="2">
        <v>0.75</v>
      </c>
    </row>
    <row r="1355" spans="6:8" x14ac:dyDescent="0.25">
      <c r="F1355" s="2" t="s">
        <v>48</v>
      </c>
      <c r="G1355" s="2" t="s">
        <v>9</v>
      </c>
      <c r="H1355" s="2">
        <v>0.75</v>
      </c>
    </row>
    <row r="1356" spans="6:8" x14ac:dyDescent="0.25">
      <c r="F1356" s="2" t="s">
        <v>48</v>
      </c>
      <c r="G1356" s="2" t="s">
        <v>9</v>
      </c>
      <c r="H1356" s="2">
        <v>4</v>
      </c>
    </row>
    <row r="1357" spans="6:8" x14ac:dyDescent="0.25">
      <c r="F1357" s="2" t="s">
        <v>48</v>
      </c>
      <c r="G1357" s="2" t="s">
        <v>9</v>
      </c>
      <c r="H1357" s="2">
        <v>4</v>
      </c>
    </row>
    <row r="1358" spans="6:8" x14ac:dyDescent="0.25">
      <c r="F1358" s="2" t="s">
        <v>48</v>
      </c>
      <c r="G1358" s="2" t="s">
        <v>9</v>
      </c>
      <c r="H1358" s="2">
        <v>2</v>
      </c>
    </row>
    <row r="1359" spans="6:8" x14ac:dyDescent="0.25">
      <c r="F1359" s="2" t="s">
        <v>48</v>
      </c>
      <c r="G1359" s="2" t="s">
        <v>9</v>
      </c>
      <c r="H1359" s="2">
        <v>3</v>
      </c>
    </row>
    <row r="1360" spans="6:8" x14ac:dyDescent="0.25">
      <c r="F1360" s="2" t="s">
        <v>48</v>
      </c>
      <c r="G1360" s="2" t="s">
        <v>9</v>
      </c>
      <c r="H1360" s="2">
        <v>2</v>
      </c>
    </row>
    <row r="1361" spans="6:8" x14ac:dyDescent="0.25">
      <c r="F1361" s="2" t="s">
        <v>48</v>
      </c>
      <c r="G1361" s="2" t="s">
        <v>9</v>
      </c>
      <c r="H1361" s="2">
        <v>10</v>
      </c>
    </row>
    <row r="1362" spans="6:8" x14ac:dyDescent="0.25">
      <c r="F1362" s="2" t="s">
        <v>48</v>
      </c>
      <c r="G1362" s="2" t="s">
        <v>9</v>
      </c>
      <c r="H1362" s="2">
        <v>1</v>
      </c>
    </row>
    <row r="1363" spans="6:8" x14ac:dyDescent="0.25">
      <c r="F1363" s="2" t="s">
        <v>48</v>
      </c>
      <c r="G1363" s="2" t="s">
        <v>9</v>
      </c>
      <c r="H1363" s="2">
        <v>7</v>
      </c>
    </row>
    <row r="1364" spans="6:8" x14ac:dyDescent="0.25">
      <c r="F1364" s="2" t="s">
        <v>48</v>
      </c>
      <c r="G1364" s="2" t="s">
        <v>9</v>
      </c>
      <c r="H1364" s="2">
        <v>1.5</v>
      </c>
    </row>
    <row r="1365" spans="6:8" x14ac:dyDescent="0.25">
      <c r="F1365" s="2" t="s">
        <v>48</v>
      </c>
      <c r="G1365" s="2" t="s">
        <v>9</v>
      </c>
      <c r="H1365" s="2">
        <v>2</v>
      </c>
    </row>
    <row r="1366" spans="6:8" x14ac:dyDescent="0.25">
      <c r="F1366" s="2" t="s">
        <v>48</v>
      </c>
      <c r="G1366" s="2" t="s">
        <v>9</v>
      </c>
      <c r="H1366" s="2">
        <v>4</v>
      </c>
    </row>
    <row r="1367" spans="6:8" x14ac:dyDescent="0.25">
      <c r="F1367" s="2" t="s">
        <v>48</v>
      </c>
      <c r="G1367" s="2" t="s">
        <v>9</v>
      </c>
      <c r="H1367" s="2">
        <v>0.5</v>
      </c>
    </row>
    <row r="1368" spans="6:8" x14ac:dyDescent="0.25">
      <c r="F1368" s="2" t="s">
        <v>48</v>
      </c>
      <c r="G1368" s="2" t="s">
        <v>9</v>
      </c>
      <c r="H1368" s="2">
        <v>2</v>
      </c>
    </row>
    <row r="1369" spans="6:8" x14ac:dyDescent="0.25">
      <c r="F1369" s="2" t="s">
        <v>48</v>
      </c>
      <c r="G1369" s="2" t="s">
        <v>9</v>
      </c>
      <c r="H1369" s="2">
        <v>2</v>
      </c>
    </row>
    <row r="1370" spans="6:8" x14ac:dyDescent="0.25">
      <c r="F1370" s="2" t="s">
        <v>48</v>
      </c>
      <c r="G1370" s="2" t="s">
        <v>9</v>
      </c>
      <c r="H1370" s="2">
        <v>1</v>
      </c>
    </row>
    <row r="1371" spans="6:8" x14ac:dyDescent="0.25">
      <c r="F1371" s="2" t="s">
        <v>48</v>
      </c>
      <c r="G1371" s="2" t="s">
        <v>9</v>
      </c>
      <c r="H1371" s="2">
        <v>3.8</v>
      </c>
    </row>
    <row r="1372" spans="6:8" x14ac:dyDescent="0.25">
      <c r="F1372" s="2" t="s">
        <v>48</v>
      </c>
      <c r="G1372" s="2" t="s">
        <v>9</v>
      </c>
      <c r="H1372" s="2">
        <v>0.3</v>
      </c>
    </row>
    <row r="1373" spans="6:8" x14ac:dyDescent="0.25">
      <c r="F1373" s="2" t="s">
        <v>48</v>
      </c>
      <c r="G1373" s="2" t="s">
        <v>9</v>
      </c>
      <c r="H1373" s="2">
        <v>0.2</v>
      </c>
    </row>
    <row r="1374" spans="6:8" x14ac:dyDescent="0.25">
      <c r="F1374" s="2" t="s">
        <v>48</v>
      </c>
      <c r="G1374" s="2" t="s">
        <v>9</v>
      </c>
      <c r="H1374" s="2">
        <v>0.5</v>
      </c>
    </row>
    <row r="1375" spans="6:8" x14ac:dyDescent="0.25">
      <c r="F1375" s="2" t="s">
        <v>48</v>
      </c>
      <c r="G1375" s="2" t="s">
        <v>9</v>
      </c>
      <c r="H1375" s="2">
        <v>0.2</v>
      </c>
    </row>
    <row r="1376" spans="6:8" x14ac:dyDescent="0.25">
      <c r="F1376" s="2" t="s">
        <v>48</v>
      </c>
      <c r="G1376" s="2" t="s">
        <v>9</v>
      </c>
      <c r="H1376" s="2">
        <v>0.4</v>
      </c>
    </row>
    <row r="1377" spans="6:8" x14ac:dyDescent="0.25">
      <c r="F1377" s="2" t="s">
        <v>48</v>
      </c>
      <c r="G1377" s="2" t="s">
        <v>9</v>
      </c>
      <c r="H1377" s="2">
        <v>0.4</v>
      </c>
    </row>
    <row r="1378" spans="6:8" x14ac:dyDescent="0.25">
      <c r="F1378" s="2" t="s">
        <v>48</v>
      </c>
      <c r="G1378" s="2" t="s">
        <v>9</v>
      </c>
      <c r="H1378" s="2">
        <v>0.2</v>
      </c>
    </row>
    <row r="1379" spans="6:8" x14ac:dyDescent="0.25">
      <c r="F1379" s="2" t="s">
        <v>48</v>
      </c>
      <c r="G1379" s="2" t="s">
        <v>9</v>
      </c>
      <c r="H1379" s="2">
        <v>0.3</v>
      </c>
    </row>
    <row r="1380" spans="6:8" x14ac:dyDescent="0.25">
      <c r="F1380" s="2" t="s">
        <v>48</v>
      </c>
      <c r="G1380" s="2" t="s">
        <v>9</v>
      </c>
      <c r="H1380" s="2">
        <v>0.9</v>
      </c>
    </row>
    <row r="1381" spans="6:8" x14ac:dyDescent="0.25">
      <c r="F1381" s="2" t="s">
        <v>48</v>
      </c>
      <c r="G1381" s="2" t="s">
        <v>9</v>
      </c>
      <c r="H1381" s="2">
        <v>1.25</v>
      </c>
    </row>
    <row r="1382" spans="6:8" x14ac:dyDescent="0.25">
      <c r="F1382" s="2" t="s">
        <v>48</v>
      </c>
      <c r="G1382" s="2" t="s">
        <v>9</v>
      </c>
      <c r="H1382" s="2">
        <v>1.25</v>
      </c>
    </row>
    <row r="1383" spans="6:8" x14ac:dyDescent="0.25">
      <c r="F1383" s="2" t="s">
        <v>48</v>
      </c>
      <c r="G1383" s="2" t="s">
        <v>9</v>
      </c>
      <c r="H1383" s="2">
        <v>0.2</v>
      </c>
    </row>
    <row r="1384" spans="6:8" x14ac:dyDescent="0.25">
      <c r="F1384" s="2" t="s">
        <v>48</v>
      </c>
      <c r="G1384" s="2" t="s">
        <v>9</v>
      </c>
      <c r="H1384" s="2">
        <v>1</v>
      </c>
    </row>
    <row r="1385" spans="6:8" x14ac:dyDescent="0.25">
      <c r="F1385" s="2" t="s">
        <v>48</v>
      </c>
      <c r="G1385" s="2" t="s">
        <v>9</v>
      </c>
      <c r="H1385" s="2">
        <v>0.3</v>
      </c>
    </row>
    <row r="1386" spans="6:8" x14ac:dyDescent="0.25">
      <c r="F1386" s="2" t="s">
        <v>48</v>
      </c>
      <c r="G1386" s="2" t="s">
        <v>9</v>
      </c>
      <c r="H1386" s="2">
        <v>0.6</v>
      </c>
    </row>
    <row r="1387" spans="6:8" x14ac:dyDescent="0.25">
      <c r="F1387" s="2" t="s">
        <v>48</v>
      </c>
      <c r="G1387" s="2" t="s">
        <v>9</v>
      </c>
      <c r="H1387" s="2">
        <v>1</v>
      </c>
    </row>
    <row r="1388" spans="6:8" x14ac:dyDescent="0.25">
      <c r="F1388" s="2" t="s">
        <v>48</v>
      </c>
      <c r="G1388" s="2" t="s">
        <v>9</v>
      </c>
      <c r="H1388" s="2">
        <v>1</v>
      </c>
    </row>
    <row r="1389" spans="6:8" x14ac:dyDescent="0.25">
      <c r="F1389" s="2" t="s">
        <v>48</v>
      </c>
      <c r="G1389" s="2" t="s">
        <v>9</v>
      </c>
      <c r="H1389" s="2">
        <v>1.5</v>
      </c>
    </row>
    <row r="1390" spans="6:8" x14ac:dyDescent="0.25">
      <c r="F1390" s="2" t="s">
        <v>48</v>
      </c>
      <c r="G1390" s="2" t="s">
        <v>9</v>
      </c>
      <c r="H1390" s="2">
        <v>1</v>
      </c>
    </row>
    <row r="1391" spans="6:8" x14ac:dyDescent="0.25">
      <c r="F1391" s="2" t="s">
        <v>48</v>
      </c>
      <c r="G1391" s="2" t="s">
        <v>9</v>
      </c>
      <c r="H1391" s="2">
        <v>2.5</v>
      </c>
    </row>
    <row r="1392" spans="6:8" x14ac:dyDescent="0.25">
      <c r="F1392" s="2" t="s">
        <v>48</v>
      </c>
      <c r="G1392" s="2" t="s">
        <v>9</v>
      </c>
      <c r="H1392" s="2">
        <v>3</v>
      </c>
    </row>
    <row r="1393" spans="6:8" x14ac:dyDescent="0.25">
      <c r="F1393" s="2" t="s">
        <v>48</v>
      </c>
      <c r="G1393" s="2" t="s">
        <v>9</v>
      </c>
      <c r="H1393" s="2">
        <v>2</v>
      </c>
    </row>
    <row r="1394" spans="6:8" x14ac:dyDescent="0.25">
      <c r="F1394" s="2" t="s">
        <v>48</v>
      </c>
      <c r="G1394" s="2" t="s">
        <v>9</v>
      </c>
      <c r="H1394" s="2">
        <v>0.6</v>
      </c>
    </row>
    <row r="1395" spans="6:8" x14ac:dyDescent="0.25">
      <c r="F1395" s="2" t="s">
        <v>48</v>
      </c>
      <c r="G1395" s="2" t="s">
        <v>9</v>
      </c>
      <c r="H1395" s="2">
        <v>0.3</v>
      </c>
    </row>
    <row r="1396" spans="6:8" x14ac:dyDescent="0.25">
      <c r="F1396" s="2" t="s">
        <v>48</v>
      </c>
      <c r="G1396" s="2" t="s">
        <v>9</v>
      </c>
      <c r="H1396" s="2">
        <v>1.9</v>
      </c>
    </row>
    <row r="1397" spans="6:8" x14ac:dyDescent="0.25">
      <c r="F1397" s="2" t="s">
        <v>48</v>
      </c>
      <c r="G1397" s="2" t="s">
        <v>9</v>
      </c>
      <c r="H1397" s="2">
        <v>1.1000000000000001</v>
      </c>
    </row>
    <row r="1398" spans="6:8" x14ac:dyDescent="0.25">
      <c r="F1398" s="2" t="s">
        <v>48</v>
      </c>
      <c r="G1398" s="2" t="s">
        <v>9</v>
      </c>
      <c r="H1398" s="2">
        <v>0.76</v>
      </c>
    </row>
    <row r="1399" spans="6:8" x14ac:dyDescent="0.25">
      <c r="F1399" s="2" t="s">
        <v>48</v>
      </c>
      <c r="G1399" s="2" t="s">
        <v>9</v>
      </c>
      <c r="H1399" s="2">
        <v>0.76</v>
      </c>
    </row>
    <row r="1400" spans="6:8" x14ac:dyDescent="0.25">
      <c r="F1400" s="2" t="s">
        <v>48</v>
      </c>
      <c r="G1400" s="2" t="s">
        <v>9</v>
      </c>
      <c r="H1400" s="2">
        <v>0.91</v>
      </c>
    </row>
    <row r="1401" spans="6:8" x14ac:dyDescent="0.25">
      <c r="F1401" s="2" t="s">
        <v>48</v>
      </c>
      <c r="G1401" s="2" t="s">
        <v>9</v>
      </c>
      <c r="H1401" s="2">
        <v>1.25</v>
      </c>
    </row>
    <row r="1402" spans="6:8" x14ac:dyDescent="0.25">
      <c r="F1402" s="2" t="s">
        <v>48</v>
      </c>
      <c r="G1402" s="2" t="s">
        <v>9</v>
      </c>
      <c r="H1402" s="2">
        <v>1.25</v>
      </c>
    </row>
    <row r="1403" spans="6:8" x14ac:dyDescent="0.25">
      <c r="F1403" s="2" t="s">
        <v>48</v>
      </c>
      <c r="G1403" s="2" t="s">
        <v>9</v>
      </c>
      <c r="H1403" s="2">
        <v>1</v>
      </c>
    </row>
    <row r="1404" spans="6:8" x14ac:dyDescent="0.25">
      <c r="F1404" s="2" t="s">
        <v>48</v>
      </c>
      <c r="G1404" s="2" t="s">
        <v>9</v>
      </c>
      <c r="H1404" s="2">
        <v>2</v>
      </c>
    </row>
    <row r="1405" spans="6:8" x14ac:dyDescent="0.25">
      <c r="F1405" s="2" t="s">
        <v>48</v>
      </c>
      <c r="G1405" s="2" t="s">
        <v>9</v>
      </c>
      <c r="H1405" s="2">
        <v>1</v>
      </c>
    </row>
    <row r="1406" spans="6:8" x14ac:dyDescent="0.25">
      <c r="F1406" s="2" t="s">
        <v>48</v>
      </c>
      <c r="G1406" s="2" t="s">
        <v>9</v>
      </c>
      <c r="H1406" s="2">
        <v>1</v>
      </c>
    </row>
    <row r="1407" spans="6:8" x14ac:dyDescent="0.25">
      <c r="F1407" s="2" t="s">
        <v>48</v>
      </c>
      <c r="G1407" s="2" t="s">
        <v>9</v>
      </c>
      <c r="H1407" s="2">
        <v>2</v>
      </c>
    </row>
    <row r="1408" spans="6:8" x14ac:dyDescent="0.25">
      <c r="F1408" s="2" t="s">
        <v>48</v>
      </c>
      <c r="G1408" s="2" t="s">
        <v>9</v>
      </c>
      <c r="H1408" s="2">
        <v>2</v>
      </c>
    </row>
    <row r="1409" spans="6:8" x14ac:dyDescent="0.25">
      <c r="F1409" s="2" t="s">
        <v>48</v>
      </c>
      <c r="G1409" s="2" t="s">
        <v>9</v>
      </c>
      <c r="H1409" s="2">
        <v>1.25</v>
      </c>
    </row>
    <row r="1410" spans="6:8" x14ac:dyDescent="0.25">
      <c r="F1410" s="2" t="s">
        <v>48</v>
      </c>
      <c r="G1410" s="2" t="s">
        <v>9</v>
      </c>
      <c r="H1410" s="2">
        <v>2</v>
      </c>
    </row>
    <row r="1411" spans="6:8" x14ac:dyDescent="0.25">
      <c r="F1411" s="2" t="s">
        <v>48</v>
      </c>
      <c r="G1411" s="2" t="s">
        <v>9</v>
      </c>
      <c r="H1411" s="2">
        <v>1</v>
      </c>
    </row>
    <row r="1412" spans="6:8" x14ac:dyDescent="0.25">
      <c r="F1412" s="2" t="s">
        <v>48</v>
      </c>
      <c r="G1412" s="2" t="s">
        <v>9</v>
      </c>
      <c r="H1412" s="2">
        <v>0.1</v>
      </c>
    </row>
    <row r="1413" spans="6:8" x14ac:dyDescent="0.25">
      <c r="F1413" s="2" t="s">
        <v>48</v>
      </c>
      <c r="G1413" s="2" t="s">
        <v>9</v>
      </c>
      <c r="H1413" s="2">
        <v>0.2</v>
      </c>
    </row>
    <row r="1414" spans="6:8" x14ac:dyDescent="0.25">
      <c r="F1414" s="2" t="s">
        <v>48</v>
      </c>
      <c r="G1414" s="2" t="s">
        <v>9</v>
      </c>
      <c r="H1414" s="2">
        <v>0.1</v>
      </c>
    </row>
    <row r="1415" spans="6:8" x14ac:dyDescent="0.25">
      <c r="F1415" s="2" t="s">
        <v>48</v>
      </c>
      <c r="G1415" s="2" t="s">
        <v>9</v>
      </c>
      <c r="H1415" s="2">
        <v>0.3</v>
      </c>
    </row>
    <row r="1416" spans="6:8" x14ac:dyDescent="0.25">
      <c r="F1416" s="2" t="s">
        <v>48</v>
      </c>
      <c r="G1416" s="2" t="s">
        <v>9</v>
      </c>
      <c r="H1416" s="2">
        <v>0.05</v>
      </c>
    </row>
    <row r="1417" spans="6:8" x14ac:dyDescent="0.25">
      <c r="F1417" s="2" t="s">
        <v>48</v>
      </c>
      <c r="G1417" s="2" t="s">
        <v>9</v>
      </c>
      <c r="H1417" s="2">
        <v>0.05</v>
      </c>
    </row>
    <row r="1418" spans="6:8" x14ac:dyDescent="0.25">
      <c r="F1418" s="2" t="s">
        <v>48</v>
      </c>
      <c r="G1418" s="2" t="s">
        <v>9</v>
      </c>
      <c r="H1418" s="2">
        <v>0.25</v>
      </c>
    </row>
    <row r="1419" spans="6:8" x14ac:dyDescent="0.25">
      <c r="F1419" s="2" t="s">
        <v>48</v>
      </c>
      <c r="G1419" s="2" t="s">
        <v>9</v>
      </c>
      <c r="H1419" s="2">
        <v>0.1</v>
      </c>
    </row>
    <row r="1420" spans="6:8" x14ac:dyDescent="0.25">
      <c r="F1420" s="2" t="s">
        <v>48</v>
      </c>
      <c r="G1420" s="2" t="s">
        <v>9</v>
      </c>
      <c r="H1420" s="2">
        <v>0.2</v>
      </c>
    </row>
    <row r="1421" spans="6:8" x14ac:dyDescent="0.25">
      <c r="F1421" s="2" t="s">
        <v>48</v>
      </c>
      <c r="G1421" s="2" t="s">
        <v>9</v>
      </c>
      <c r="H1421" s="2">
        <v>0.05</v>
      </c>
    </row>
    <row r="1422" spans="6:8" x14ac:dyDescent="0.25">
      <c r="F1422" s="2" t="s">
        <v>48</v>
      </c>
      <c r="G1422" s="2" t="s">
        <v>9</v>
      </c>
      <c r="H1422" s="2">
        <v>0.1</v>
      </c>
    </row>
    <row r="1423" spans="6:8" x14ac:dyDescent="0.25">
      <c r="F1423" s="2" t="s">
        <v>48</v>
      </c>
      <c r="G1423" s="2" t="s">
        <v>9</v>
      </c>
      <c r="H1423" s="2">
        <v>0.35</v>
      </c>
    </row>
    <row r="1424" spans="6:8" x14ac:dyDescent="0.25">
      <c r="F1424" s="2" t="s">
        <v>48</v>
      </c>
      <c r="G1424" s="2" t="s">
        <v>9</v>
      </c>
      <c r="H1424" s="2">
        <v>0.05</v>
      </c>
    </row>
    <row r="1425" spans="6:8" x14ac:dyDescent="0.25">
      <c r="F1425" s="2" t="s">
        <v>48</v>
      </c>
      <c r="G1425" s="2" t="s">
        <v>9</v>
      </c>
      <c r="H1425" s="2">
        <v>0.05</v>
      </c>
    </row>
    <row r="1426" spans="6:8" x14ac:dyDescent="0.25">
      <c r="F1426" s="2" t="s">
        <v>48</v>
      </c>
      <c r="G1426" s="2" t="s">
        <v>9</v>
      </c>
      <c r="H1426" s="2">
        <v>0.05</v>
      </c>
    </row>
    <row r="1427" spans="6:8" x14ac:dyDescent="0.25">
      <c r="F1427" s="2" t="s">
        <v>48</v>
      </c>
      <c r="G1427" s="2" t="s">
        <v>9</v>
      </c>
      <c r="H1427" s="2">
        <v>0.2</v>
      </c>
    </row>
    <row r="1428" spans="6:8" x14ac:dyDescent="0.25">
      <c r="F1428" s="2" t="s">
        <v>48</v>
      </c>
      <c r="G1428" s="2" t="s">
        <v>9</v>
      </c>
      <c r="H1428" s="2">
        <v>1.5</v>
      </c>
    </row>
    <row r="1429" spans="6:8" x14ac:dyDescent="0.25">
      <c r="F1429" s="2" t="s">
        <v>48</v>
      </c>
      <c r="G1429" s="2" t="s">
        <v>9</v>
      </c>
      <c r="H1429" s="2">
        <v>0.5</v>
      </c>
    </row>
    <row r="1430" spans="6:8" x14ac:dyDescent="0.25">
      <c r="F1430" s="2" t="s">
        <v>48</v>
      </c>
      <c r="G1430" s="2" t="s">
        <v>9</v>
      </c>
      <c r="H1430" s="2">
        <v>1</v>
      </c>
    </row>
    <row r="1431" spans="6:8" x14ac:dyDescent="0.25">
      <c r="F1431" s="2" t="s">
        <v>48</v>
      </c>
      <c r="G1431" s="2" t="s">
        <v>9</v>
      </c>
      <c r="H1431" s="2">
        <v>3</v>
      </c>
    </row>
    <row r="1432" spans="6:8" x14ac:dyDescent="0.25">
      <c r="F1432" s="2" t="s">
        <v>48</v>
      </c>
      <c r="G1432" s="2" t="s">
        <v>9</v>
      </c>
      <c r="H1432" s="2">
        <v>0.5</v>
      </c>
    </row>
    <row r="1433" spans="6:8" x14ac:dyDescent="0.25">
      <c r="F1433" s="2" t="s">
        <v>48</v>
      </c>
      <c r="G1433" s="2" t="s">
        <v>9</v>
      </c>
      <c r="H1433" s="2">
        <v>0.5</v>
      </c>
    </row>
    <row r="1434" spans="6:8" x14ac:dyDescent="0.25">
      <c r="F1434" s="2" t="s">
        <v>48</v>
      </c>
      <c r="G1434" s="2" t="s">
        <v>9</v>
      </c>
      <c r="H1434" s="2">
        <v>1</v>
      </c>
    </row>
    <row r="1435" spans="6:8" x14ac:dyDescent="0.25">
      <c r="F1435" s="2" t="s">
        <v>48</v>
      </c>
      <c r="G1435" s="2" t="s">
        <v>9</v>
      </c>
      <c r="H1435" s="2">
        <v>2</v>
      </c>
    </row>
    <row r="1436" spans="6:8" x14ac:dyDescent="0.25">
      <c r="F1436" s="2" t="s">
        <v>48</v>
      </c>
      <c r="G1436" s="2" t="s">
        <v>9</v>
      </c>
      <c r="H1436" s="2">
        <v>3</v>
      </c>
    </row>
    <row r="1437" spans="6:8" x14ac:dyDescent="0.25">
      <c r="F1437" s="2" t="s">
        <v>48</v>
      </c>
      <c r="G1437" s="2" t="s">
        <v>9</v>
      </c>
      <c r="H1437" s="2">
        <v>0.5</v>
      </c>
    </row>
    <row r="1438" spans="6:8" x14ac:dyDescent="0.25">
      <c r="F1438" s="2" t="s">
        <v>48</v>
      </c>
      <c r="G1438" s="2" t="s">
        <v>9</v>
      </c>
      <c r="H1438" s="2">
        <v>0.5</v>
      </c>
    </row>
    <row r="1439" spans="6:8" x14ac:dyDescent="0.25">
      <c r="F1439" s="2" t="s">
        <v>48</v>
      </c>
      <c r="G1439" s="2" t="s">
        <v>9</v>
      </c>
      <c r="H1439" s="2">
        <v>1.5</v>
      </c>
    </row>
    <row r="1440" spans="6:8" x14ac:dyDescent="0.25">
      <c r="F1440" s="2" t="s">
        <v>48</v>
      </c>
      <c r="G1440" s="2" t="s">
        <v>9</v>
      </c>
      <c r="H1440" s="2">
        <v>0.5</v>
      </c>
    </row>
    <row r="1441" spans="6:8" x14ac:dyDescent="0.25">
      <c r="F1441" s="2" t="s">
        <v>48</v>
      </c>
      <c r="G1441" s="2" t="s">
        <v>9</v>
      </c>
      <c r="H1441" s="2">
        <v>2</v>
      </c>
    </row>
    <row r="1442" spans="6:8" x14ac:dyDescent="0.25">
      <c r="F1442" s="2" t="s">
        <v>48</v>
      </c>
      <c r="G1442" s="2" t="s">
        <v>9</v>
      </c>
      <c r="H1442" s="2">
        <v>3</v>
      </c>
    </row>
    <row r="1443" spans="6:8" x14ac:dyDescent="0.25">
      <c r="F1443" s="2" t="s">
        <v>48</v>
      </c>
      <c r="G1443" s="2" t="s">
        <v>9</v>
      </c>
      <c r="H1443" s="2">
        <v>1</v>
      </c>
    </row>
    <row r="1444" spans="6:8" x14ac:dyDescent="0.25">
      <c r="F1444" s="2" t="s">
        <v>48</v>
      </c>
      <c r="G1444" s="2" t="s">
        <v>9</v>
      </c>
      <c r="H1444" s="2">
        <v>1.5</v>
      </c>
    </row>
    <row r="1445" spans="6:8" x14ac:dyDescent="0.25">
      <c r="F1445" s="2" t="s">
        <v>48</v>
      </c>
      <c r="G1445" s="2" t="s">
        <v>9</v>
      </c>
      <c r="H1445" s="2">
        <v>1.5</v>
      </c>
    </row>
    <row r="1446" spans="6:8" x14ac:dyDescent="0.25">
      <c r="F1446" s="2" t="s">
        <v>48</v>
      </c>
      <c r="G1446" s="2" t="s">
        <v>9</v>
      </c>
      <c r="H1446" s="2">
        <v>0.5</v>
      </c>
    </row>
    <row r="1447" spans="6:8" x14ac:dyDescent="0.25">
      <c r="F1447" s="2" t="s">
        <v>48</v>
      </c>
      <c r="G1447" s="2" t="s">
        <v>9</v>
      </c>
      <c r="H1447" s="2">
        <v>0.5</v>
      </c>
    </row>
    <row r="1448" spans="6:8" x14ac:dyDescent="0.25">
      <c r="F1448" s="2" t="s">
        <v>48</v>
      </c>
      <c r="G1448" s="2" t="s">
        <v>9</v>
      </c>
      <c r="H1448" s="2">
        <v>1</v>
      </c>
    </row>
    <row r="1449" spans="6:8" x14ac:dyDescent="0.25">
      <c r="F1449" s="2" t="s">
        <v>48</v>
      </c>
      <c r="G1449" s="2" t="s">
        <v>9</v>
      </c>
      <c r="H1449" s="2">
        <v>0.5</v>
      </c>
    </row>
    <row r="1450" spans="6:8" x14ac:dyDescent="0.25">
      <c r="F1450" s="2" t="s">
        <v>48</v>
      </c>
      <c r="G1450" s="2" t="s">
        <v>9</v>
      </c>
      <c r="H1450" s="2">
        <v>0.5</v>
      </c>
    </row>
    <row r="1451" spans="6:8" x14ac:dyDescent="0.25">
      <c r="F1451" s="2" t="s">
        <v>48</v>
      </c>
      <c r="G1451" s="2" t="s">
        <v>9</v>
      </c>
      <c r="H1451" s="2">
        <v>0.5</v>
      </c>
    </row>
    <row r="1452" spans="6:8" x14ac:dyDescent="0.25">
      <c r="F1452" s="2" t="s">
        <v>48</v>
      </c>
      <c r="G1452" s="2" t="s">
        <v>9</v>
      </c>
      <c r="H1452" s="2">
        <v>2</v>
      </c>
    </row>
    <row r="1453" spans="6:8" x14ac:dyDescent="0.25">
      <c r="F1453" s="2" t="s">
        <v>48</v>
      </c>
      <c r="G1453" s="2" t="s">
        <v>9</v>
      </c>
      <c r="H1453" s="2">
        <v>4</v>
      </c>
    </row>
    <row r="1454" spans="6:8" x14ac:dyDescent="0.25">
      <c r="F1454" s="2" t="s">
        <v>48</v>
      </c>
      <c r="G1454" s="2" t="s">
        <v>9</v>
      </c>
      <c r="H1454" s="2">
        <v>2</v>
      </c>
    </row>
    <row r="1455" spans="6:8" x14ac:dyDescent="0.25">
      <c r="F1455" s="2" t="s">
        <v>48</v>
      </c>
      <c r="G1455" s="2" t="s">
        <v>9</v>
      </c>
      <c r="H1455" s="2">
        <v>1</v>
      </c>
    </row>
    <row r="1456" spans="6:8" x14ac:dyDescent="0.25">
      <c r="F1456" s="2" t="s">
        <v>48</v>
      </c>
      <c r="G1456" s="2" t="s">
        <v>9</v>
      </c>
      <c r="H1456" s="2">
        <v>1</v>
      </c>
    </row>
    <row r="1457" spans="6:8" x14ac:dyDescent="0.25">
      <c r="F1457" s="2" t="s">
        <v>48</v>
      </c>
      <c r="G1457" s="2" t="s">
        <v>9</v>
      </c>
      <c r="H1457" s="2">
        <v>4</v>
      </c>
    </row>
    <row r="1458" spans="6:8" x14ac:dyDescent="0.25">
      <c r="F1458" s="2" t="s">
        <v>48</v>
      </c>
      <c r="G1458" s="2" t="s">
        <v>9</v>
      </c>
      <c r="H1458" s="2">
        <v>1</v>
      </c>
    </row>
    <row r="1459" spans="6:8" x14ac:dyDescent="0.25">
      <c r="F1459" s="2" t="s">
        <v>48</v>
      </c>
      <c r="G1459" s="2" t="s">
        <v>9</v>
      </c>
      <c r="H1459" s="2">
        <v>0.25</v>
      </c>
    </row>
    <row r="1460" spans="6:8" x14ac:dyDescent="0.25">
      <c r="F1460" s="2" t="s">
        <v>48</v>
      </c>
      <c r="G1460" s="2" t="s">
        <v>9</v>
      </c>
      <c r="H1460" s="2">
        <v>0.5</v>
      </c>
    </row>
    <row r="1461" spans="6:8" x14ac:dyDescent="0.25">
      <c r="F1461" s="2" t="s">
        <v>48</v>
      </c>
      <c r="G1461" s="2" t="s">
        <v>9</v>
      </c>
      <c r="H1461" s="2">
        <v>0.25</v>
      </c>
    </row>
    <row r="1462" spans="6:8" x14ac:dyDescent="0.25">
      <c r="F1462" s="2" t="s">
        <v>48</v>
      </c>
      <c r="G1462" s="2" t="s">
        <v>9</v>
      </c>
      <c r="H1462" s="2">
        <v>2.5</v>
      </c>
    </row>
    <row r="1463" spans="6:8" x14ac:dyDescent="0.25">
      <c r="F1463" s="2" t="s">
        <v>48</v>
      </c>
      <c r="G1463" s="2" t="s">
        <v>9</v>
      </c>
      <c r="H1463" s="2">
        <v>1</v>
      </c>
    </row>
    <row r="1464" spans="6:8" x14ac:dyDescent="0.25">
      <c r="F1464" s="2" t="s">
        <v>48</v>
      </c>
      <c r="G1464" s="2" t="s">
        <v>9</v>
      </c>
      <c r="H1464" s="2">
        <v>1.25</v>
      </c>
    </row>
    <row r="1465" spans="6:8" x14ac:dyDescent="0.25">
      <c r="F1465" s="2" t="s">
        <v>48</v>
      </c>
      <c r="G1465" s="2" t="s">
        <v>9</v>
      </c>
      <c r="H1465" s="2">
        <v>0.5</v>
      </c>
    </row>
    <row r="1466" spans="6:8" x14ac:dyDescent="0.25">
      <c r="F1466" s="2" t="s">
        <v>48</v>
      </c>
      <c r="G1466" s="2" t="s">
        <v>9</v>
      </c>
      <c r="H1466" s="2">
        <v>0.5</v>
      </c>
    </row>
    <row r="1467" spans="6:8" x14ac:dyDescent="0.25">
      <c r="F1467" s="2" t="s">
        <v>48</v>
      </c>
      <c r="G1467" s="2" t="s">
        <v>9</v>
      </c>
      <c r="H1467" s="2">
        <v>0.75</v>
      </c>
    </row>
    <row r="1468" spans="6:8" x14ac:dyDescent="0.25">
      <c r="F1468" s="2" t="s">
        <v>48</v>
      </c>
      <c r="G1468" s="2" t="s">
        <v>9</v>
      </c>
      <c r="H1468" s="2">
        <v>1.5</v>
      </c>
    </row>
    <row r="1469" spans="6:8" x14ac:dyDescent="0.25">
      <c r="F1469" s="2" t="s">
        <v>48</v>
      </c>
      <c r="G1469" s="2" t="s">
        <v>9</v>
      </c>
      <c r="H1469" s="2">
        <v>0.75</v>
      </c>
    </row>
    <row r="1470" spans="6:8" x14ac:dyDescent="0.25">
      <c r="F1470" s="2" t="s">
        <v>48</v>
      </c>
      <c r="G1470" s="2" t="s">
        <v>9</v>
      </c>
      <c r="H1470" s="2">
        <v>1.5</v>
      </c>
    </row>
    <row r="1471" spans="6:8" x14ac:dyDescent="0.25">
      <c r="F1471" s="2" t="s">
        <v>48</v>
      </c>
      <c r="G1471" s="2" t="s">
        <v>9</v>
      </c>
      <c r="H1471" s="2">
        <v>0.5</v>
      </c>
    </row>
    <row r="1472" spans="6:8" x14ac:dyDescent="0.25">
      <c r="F1472" s="2" t="s">
        <v>48</v>
      </c>
      <c r="G1472" s="2" t="s">
        <v>9</v>
      </c>
      <c r="H1472" s="2">
        <v>0.5</v>
      </c>
    </row>
    <row r="1473" spans="6:8" x14ac:dyDescent="0.25">
      <c r="F1473" s="2" t="s">
        <v>48</v>
      </c>
      <c r="G1473" s="2" t="s">
        <v>9</v>
      </c>
      <c r="H1473" s="2">
        <v>4</v>
      </c>
    </row>
    <row r="1474" spans="6:8" x14ac:dyDescent="0.25">
      <c r="F1474" s="2" t="s">
        <v>48</v>
      </c>
      <c r="G1474" s="2" t="s">
        <v>9</v>
      </c>
      <c r="H1474" s="2">
        <v>0.25</v>
      </c>
    </row>
    <row r="1475" spans="6:8" x14ac:dyDescent="0.25">
      <c r="F1475" s="2" t="s">
        <v>48</v>
      </c>
      <c r="G1475" s="2" t="s">
        <v>9</v>
      </c>
      <c r="H1475" s="2">
        <v>0.25</v>
      </c>
    </row>
    <row r="1476" spans="6:8" x14ac:dyDescent="0.25">
      <c r="F1476" s="2" t="s">
        <v>48</v>
      </c>
      <c r="G1476" s="2" t="s">
        <v>9</v>
      </c>
      <c r="H1476" s="2">
        <v>0.25</v>
      </c>
    </row>
    <row r="1477" spans="6:8" x14ac:dyDescent="0.25">
      <c r="F1477" s="2" t="s">
        <v>48</v>
      </c>
      <c r="G1477" s="2" t="s">
        <v>9</v>
      </c>
      <c r="H1477" s="2">
        <v>1</v>
      </c>
    </row>
    <row r="1478" spans="6:8" x14ac:dyDescent="0.25">
      <c r="F1478" s="2" t="s">
        <v>48</v>
      </c>
      <c r="G1478" s="2" t="s">
        <v>9</v>
      </c>
      <c r="H1478" s="2">
        <v>0.25</v>
      </c>
    </row>
    <row r="1479" spans="6:8" x14ac:dyDescent="0.25">
      <c r="F1479" s="2" t="s">
        <v>48</v>
      </c>
      <c r="G1479" s="2" t="s">
        <v>9</v>
      </c>
      <c r="H1479" s="2">
        <v>1.25</v>
      </c>
    </row>
    <row r="1480" spans="6:8" x14ac:dyDescent="0.25">
      <c r="F1480" s="2" t="s">
        <v>48</v>
      </c>
      <c r="G1480" s="2" t="s">
        <v>9</v>
      </c>
      <c r="H1480" s="2">
        <v>0.25</v>
      </c>
    </row>
    <row r="1481" spans="6:8" x14ac:dyDescent="0.25">
      <c r="F1481" s="2" t="s">
        <v>48</v>
      </c>
      <c r="G1481" s="2" t="s">
        <v>9</v>
      </c>
      <c r="H1481" s="2">
        <v>0.75</v>
      </c>
    </row>
    <row r="1482" spans="6:8" x14ac:dyDescent="0.25">
      <c r="F1482" s="2" t="s">
        <v>48</v>
      </c>
      <c r="G1482" s="2" t="s">
        <v>9</v>
      </c>
      <c r="H1482" s="2">
        <v>1.5</v>
      </c>
    </row>
    <row r="1483" spans="6:8" x14ac:dyDescent="0.25">
      <c r="F1483" s="2" t="s">
        <v>48</v>
      </c>
      <c r="G1483" s="2" t="s">
        <v>9</v>
      </c>
      <c r="H1483" s="2">
        <v>1.25</v>
      </c>
    </row>
    <row r="1484" spans="6:8" x14ac:dyDescent="0.25">
      <c r="F1484" s="2" t="s">
        <v>48</v>
      </c>
      <c r="G1484" s="2" t="s">
        <v>9</v>
      </c>
      <c r="H1484" s="2">
        <v>1.25</v>
      </c>
    </row>
    <row r="1485" spans="6:8" x14ac:dyDescent="0.25">
      <c r="F1485" s="2" t="s">
        <v>48</v>
      </c>
      <c r="G1485" s="2" t="s">
        <v>9</v>
      </c>
      <c r="H1485" s="2">
        <v>0.15</v>
      </c>
    </row>
    <row r="1486" spans="6:8" x14ac:dyDescent="0.25">
      <c r="F1486" s="2" t="s">
        <v>48</v>
      </c>
      <c r="G1486" s="2" t="s">
        <v>9</v>
      </c>
      <c r="H1486" s="2">
        <v>0.5</v>
      </c>
    </row>
    <row r="1487" spans="6:8" x14ac:dyDescent="0.25">
      <c r="F1487" s="2" t="s">
        <v>48</v>
      </c>
      <c r="G1487" s="2" t="s">
        <v>9</v>
      </c>
      <c r="H1487" s="2">
        <v>2.5</v>
      </c>
    </row>
    <row r="1488" spans="6:8" x14ac:dyDescent="0.25">
      <c r="F1488" s="2" t="s">
        <v>48</v>
      </c>
      <c r="G1488" s="2" t="s">
        <v>9</v>
      </c>
      <c r="H1488" s="2">
        <v>0.15</v>
      </c>
    </row>
    <row r="1489" spans="6:8" x14ac:dyDescent="0.25">
      <c r="F1489" s="2" t="s">
        <v>48</v>
      </c>
      <c r="G1489" s="2" t="s">
        <v>9</v>
      </c>
      <c r="H1489" s="2">
        <v>2</v>
      </c>
    </row>
    <row r="1490" spans="6:8" x14ac:dyDescent="0.25">
      <c r="F1490" s="2" t="s">
        <v>48</v>
      </c>
      <c r="G1490" s="2" t="s">
        <v>9</v>
      </c>
      <c r="H1490" s="2">
        <v>0.5</v>
      </c>
    </row>
    <row r="1491" spans="6:8" x14ac:dyDescent="0.25">
      <c r="F1491" s="2" t="s">
        <v>48</v>
      </c>
      <c r="G1491" s="2" t="s">
        <v>9</v>
      </c>
      <c r="H1491" s="2">
        <v>0.5</v>
      </c>
    </row>
    <row r="1492" spans="6:8" x14ac:dyDescent="0.25">
      <c r="F1492" s="2" t="s">
        <v>48</v>
      </c>
      <c r="G1492" s="2" t="s">
        <v>9</v>
      </c>
      <c r="H1492" s="2">
        <v>0.5</v>
      </c>
    </row>
    <row r="1493" spans="6:8" x14ac:dyDescent="0.25">
      <c r="F1493" s="2" t="s">
        <v>48</v>
      </c>
      <c r="G1493" s="2" t="s">
        <v>9</v>
      </c>
      <c r="H1493" s="2">
        <v>1</v>
      </c>
    </row>
    <row r="1494" spans="6:8" x14ac:dyDescent="0.25">
      <c r="F1494" s="2" t="s">
        <v>48</v>
      </c>
      <c r="G1494" s="2" t="s">
        <v>9</v>
      </c>
      <c r="H1494" s="2">
        <v>1</v>
      </c>
    </row>
    <row r="1495" spans="6:8" x14ac:dyDescent="0.25">
      <c r="F1495" s="2" t="s">
        <v>48</v>
      </c>
      <c r="G1495" s="2" t="s">
        <v>9</v>
      </c>
      <c r="H1495" s="2">
        <v>2</v>
      </c>
    </row>
    <row r="1496" spans="6:8" x14ac:dyDescent="0.25">
      <c r="F1496" s="2" t="s">
        <v>48</v>
      </c>
      <c r="G1496" s="2" t="s">
        <v>9</v>
      </c>
      <c r="H1496" s="2">
        <v>1.9</v>
      </c>
    </row>
    <row r="1497" spans="6:8" x14ac:dyDescent="0.25">
      <c r="F1497" s="2" t="s">
        <v>48</v>
      </c>
      <c r="G1497" s="2" t="s">
        <v>9</v>
      </c>
      <c r="H1497" s="2">
        <v>0.75</v>
      </c>
    </row>
    <row r="1498" spans="6:8" x14ac:dyDescent="0.25">
      <c r="F1498" s="2" t="s">
        <v>48</v>
      </c>
      <c r="G1498" s="2" t="s">
        <v>9</v>
      </c>
      <c r="H1498" s="2">
        <v>0.75</v>
      </c>
    </row>
    <row r="1499" spans="6:8" x14ac:dyDescent="0.25">
      <c r="F1499" s="2" t="s">
        <v>48</v>
      </c>
      <c r="G1499" s="2" t="s">
        <v>9</v>
      </c>
      <c r="H1499" s="2">
        <v>0.5</v>
      </c>
    </row>
    <row r="1500" spans="6:8" x14ac:dyDescent="0.25">
      <c r="F1500" s="2" t="s">
        <v>48</v>
      </c>
      <c r="G1500" s="2" t="s">
        <v>9</v>
      </c>
      <c r="H1500" s="2">
        <v>1.3</v>
      </c>
    </row>
    <row r="1501" spans="6:8" x14ac:dyDescent="0.25">
      <c r="F1501" s="2" t="s">
        <v>48</v>
      </c>
      <c r="G1501" s="2" t="s">
        <v>9</v>
      </c>
      <c r="H1501" s="2">
        <v>0.25</v>
      </c>
    </row>
    <row r="1502" spans="6:8" x14ac:dyDescent="0.25">
      <c r="F1502" s="2" t="s">
        <v>48</v>
      </c>
      <c r="G1502" s="2" t="s">
        <v>9</v>
      </c>
      <c r="H1502" s="2">
        <v>0.5</v>
      </c>
    </row>
    <row r="1503" spans="6:8" x14ac:dyDescent="0.25">
      <c r="F1503" s="2" t="s">
        <v>48</v>
      </c>
      <c r="G1503" s="2" t="s">
        <v>9</v>
      </c>
      <c r="H1503" s="2">
        <v>0.3</v>
      </c>
    </row>
    <row r="1504" spans="6:8" x14ac:dyDescent="0.25">
      <c r="F1504" s="2" t="s">
        <v>48</v>
      </c>
      <c r="G1504" s="2" t="s">
        <v>9</v>
      </c>
      <c r="H1504" s="2">
        <v>0.5</v>
      </c>
    </row>
    <row r="1505" spans="6:8" x14ac:dyDescent="0.25">
      <c r="F1505" s="2" t="s">
        <v>48</v>
      </c>
      <c r="G1505" s="2" t="s">
        <v>9</v>
      </c>
      <c r="H1505" s="2">
        <v>0.2</v>
      </c>
    </row>
    <row r="1506" spans="6:8" x14ac:dyDescent="0.25">
      <c r="F1506" s="2" t="s">
        <v>48</v>
      </c>
      <c r="G1506" s="2" t="s">
        <v>9</v>
      </c>
      <c r="H1506" s="2">
        <v>0.1</v>
      </c>
    </row>
    <row r="1507" spans="6:8" x14ac:dyDescent="0.25">
      <c r="F1507" s="2" t="s">
        <v>48</v>
      </c>
      <c r="G1507" s="2" t="s">
        <v>9</v>
      </c>
      <c r="H1507" s="2">
        <v>0.25</v>
      </c>
    </row>
    <row r="1508" spans="6:8" x14ac:dyDescent="0.25">
      <c r="F1508" s="2" t="s">
        <v>48</v>
      </c>
      <c r="G1508" s="2" t="s">
        <v>9</v>
      </c>
      <c r="H1508" s="2">
        <v>0.1</v>
      </c>
    </row>
    <row r="1509" spans="6:8" x14ac:dyDescent="0.25">
      <c r="F1509" s="2" t="s">
        <v>48</v>
      </c>
      <c r="G1509" s="2" t="s">
        <v>9</v>
      </c>
      <c r="H1509" s="2">
        <v>0.25</v>
      </c>
    </row>
    <row r="1510" spans="6:8" x14ac:dyDescent="0.25">
      <c r="F1510" s="2" t="s">
        <v>48</v>
      </c>
      <c r="G1510" s="2" t="s">
        <v>9</v>
      </c>
      <c r="H1510" s="2">
        <v>0.1</v>
      </c>
    </row>
    <row r="1511" spans="6:8" x14ac:dyDescent="0.25">
      <c r="F1511" s="2" t="s">
        <v>48</v>
      </c>
      <c r="G1511" s="2" t="s">
        <v>9</v>
      </c>
      <c r="H1511" s="2">
        <v>0.1</v>
      </c>
    </row>
    <row r="1512" spans="6:8" x14ac:dyDescent="0.25">
      <c r="F1512" s="2" t="s">
        <v>48</v>
      </c>
      <c r="G1512" s="2" t="s">
        <v>9</v>
      </c>
      <c r="H1512" s="2">
        <v>0.1</v>
      </c>
    </row>
    <row r="1513" spans="6:8" x14ac:dyDescent="0.25">
      <c r="F1513" s="2" t="s">
        <v>48</v>
      </c>
      <c r="G1513" s="2" t="s">
        <v>9</v>
      </c>
      <c r="H1513" s="2">
        <v>0.6</v>
      </c>
    </row>
    <row r="1514" spans="6:8" x14ac:dyDescent="0.25">
      <c r="F1514" s="2" t="s">
        <v>48</v>
      </c>
      <c r="G1514" s="2" t="s">
        <v>9</v>
      </c>
      <c r="H1514" s="2">
        <v>0.8</v>
      </c>
    </row>
    <row r="1515" spans="6:8" x14ac:dyDescent="0.25">
      <c r="F1515" s="2" t="s">
        <v>48</v>
      </c>
      <c r="G1515" s="2" t="s">
        <v>9</v>
      </c>
      <c r="H1515" s="2">
        <v>0.75</v>
      </c>
    </row>
    <row r="1516" spans="6:8" x14ac:dyDescent="0.25">
      <c r="F1516" s="2" t="s">
        <v>48</v>
      </c>
      <c r="G1516" s="2" t="s">
        <v>9</v>
      </c>
      <c r="H1516" s="2">
        <v>0.1</v>
      </c>
    </row>
    <row r="1517" spans="6:8" x14ac:dyDescent="0.25">
      <c r="F1517" s="2" t="s">
        <v>48</v>
      </c>
      <c r="G1517" s="2" t="s">
        <v>9</v>
      </c>
      <c r="H1517" s="2">
        <v>0.25</v>
      </c>
    </row>
    <row r="1518" spans="6:8" x14ac:dyDescent="0.25">
      <c r="F1518" s="2" t="s">
        <v>48</v>
      </c>
      <c r="G1518" s="2" t="s">
        <v>9</v>
      </c>
      <c r="H1518" s="2">
        <v>0.5</v>
      </c>
    </row>
    <row r="1519" spans="6:8" x14ac:dyDescent="0.25">
      <c r="F1519" s="2" t="s">
        <v>48</v>
      </c>
      <c r="G1519" s="2" t="s">
        <v>9</v>
      </c>
      <c r="H1519" s="2">
        <v>0.9</v>
      </c>
    </row>
    <row r="1520" spans="6:8" x14ac:dyDescent="0.25">
      <c r="F1520" s="2" t="s">
        <v>48</v>
      </c>
      <c r="G1520" s="2" t="s">
        <v>9</v>
      </c>
      <c r="H1520" s="2">
        <v>0.25</v>
      </c>
    </row>
    <row r="1521" spans="6:8" x14ac:dyDescent="0.25">
      <c r="F1521" s="2" t="s">
        <v>48</v>
      </c>
      <c r="G1521" s="2" t="s">
        <v>9</v>
      </c>
      <c r="H1521" s="2">
        <v>2</v>
      </c>
    </row>
    <row r="1522" spans="6:8" x14ac:dyDescent="0.25">
      <c r="F1522" s="2" t="s">
        <v>48</v>
      </c>
      <c r="G1522" s="2" t="s">
        <v>9</v>
      </c>
      <c r="H1522" s="2">
        <v>2</v>
      </c>
    </row>
    <row r="1523" spans="6:8" x14ac:dyDescent="0.25">
      <c r="F1523" s="2" t="s">
        <v>48</v>
      </c>
      <c r="G1523" s="2" t="s">
        <v>9</v>
      </c>
      <c r="H1523" s="2">
        <v>3</v>
      </c>
    </row>
    <row r="1524" spans="6:8" x14ac:dyDescent="0.25">
      <c r="F1524" s="2" t="s">
        <v>48</v>
      </c>
      <c r="G1524" s="2" t="s">
        <v>9</v>
      </c>
      <c r="H1524" s="2">
        <v>4.5</v>
      </c>
    </row>
    <row r="1525" spans="6:8" x14ac:dyDescent="0.25">
      <c r="F1525" s="2" t="s">
        <v>48</v>
      </c>
      <c r="G1525" s="2" t="s">
        <v>9</v>
      </c>
      <c r="H1525" s="2">
        <v>3</v>
      </c>
    </row>
    <row r="1526" spans="6:8" x14ac:dyDescent="0.25">
      <c r="F1526" s="2" t="s">
        <v>48</v>
      </c>
      <c r="G1526" s="2" t="s">
        <v>9</v>
      </c>
      <c r="H1526" s="2">
        <v>5</v>
      </c>
    </row>
    <row r="1527" spans="6:8" x14ac:dyDescent="0.25">
      <c r="F1527" s="2" t="s">
        <v>48</v>
      </c>
      <c r="G1527" s="2" t="s">
        <v>9</v>
      </c>
      <c r="H1527" s="2">
        <v>3.5</v>
      </c>
    </row>
    <row r="1528" spans="6:8" x14ac:dyDescent="0.25">
      <c r="F1528" s="2" t="s">
        <v>48</v>
      </c>
      <c r="G1528" s="2" t="s">
        <v>9</v>
      </c>
      <c r="H1528" s="2">
        <v>1.1000000000000001</v>
      </c>
    </row>
    <row r="1529" spans="6:8" x14ac:dyDescent="0.25">
      <c r="F1529" s="2" t="s">
        <v>48</v>
      </c>
      <c r="G1529" s="2" t="s">
        <v>9</v>
      </c>
      <c r="H1529" s="2">
        <v>3.4</v>
      </c>
    </row>
    <row r="1530" spans="6:8" x14ac:dyDescent="0.25">
      <c r="F1530" s="2" t="s">
        <v>48</v>
      </c>
      <c r="G1530" s="2" t="s">
        <v>9</v>
      </c>
      <c r="H1530" s="2">
        <v>16.5</v>
      </c>
    </row>
    <row r="1531" spans="6:8" x14ac:dyDescent="0.25">
      <c r="F1531" s="2" t="s">
        <v>48</v>
      </c>
      <c r="G1531" s="2" t="s">
        <v>9</v>
      </c>
      <c r="H1531" s="2">
        <v>6</v>
      </c>
    </row>
    <row r="1532" spans="6:8" x14ac:dyDescent="0.25">
      <c r="F1532" s="2" t="s">
        <v>48</v>
      </c>
      <c r="G1532" s="2" t="s">
        <v>9</v>
      </c>
      <c r="H1532" s="2">
        <v>2.5</v>
      </c>
    </row>
    <row r="1533" spans="6:8" x14ac:dyDescent="0.25">
      <c r="F1533" s="2" t="s">
        <v>48</v>
      </c>
      <c r="G1533" s="2" t="s">
        <v>9</v>
      </c>
      <c r="H1533" s="2">
        <v>4</v>
      </c>
    </row>
    <row r="1534" spans="6:8" x14ac:dyDescent="0.25">
      <c r="F1534" s="2" t="s">
        <v>48</v>
      </c>
      <c r="G1534" s="2" t="s">
        <v>9</v>
      </c>
      <c r="H1534" s="2">
        <v>2.5</v>
      </c>
    </row>
    <row r="1535" spans="6:8" x14ac:dyDescent="0.25">
      <c r="F1535" s="2" t="s">
        <v>48</v>
      </c>
      <c r="G1535" s="2" t="s">
        <v>9</v>
      </c>
      <c r="H1535" s="2">
        <v>8</v>
      </c>
    </row>
    <row r="1536" spans="6:8" x14ac:dyDescent="0.25">
      <c r="F1536" s="2" t="s">
        <v>48</v>
      </c>
      <c r="G1536" s="2" t="s">
        <v>9</v>
      </c>
      <c r="H1536" s="2">
        <v>3.5</v>
      </c>
    </row>
    <row r="1537" spans="6:8" x14ac:dyDescent="0.25">
      <c r="F1537" s="2" t="s">
        <v>48</v>
      </c>
      <c r="G1537" s="2" t="s">
        <v>9</v>
      </c>
      <c r="H1537" s="2">
        <v>3.5</v>
      </c>
    </row>
    <row r="1538" spans="6:8" x14ac:dyDescent="0.25">
      <c r="F1538" s="2" t="s">
        <v>48</v>
      </c>
      <c r="G1538" s="2" t="s">
        <v>9</v>
      </c>
      <c r="H1538" s="2">
        <v>2.25</v>
      </c>
    </row>
    <row r="1539" spans="6:8" x14ac:dyDescent="0.25">
      <c r="F1539" s="2" t="s">
        <v>48</v>
      </c>
      <c r="G1539" s="2" t="s">
        <v>9</v>
      </c>
      <c r="H1539" s="2">
        <v>4.25</v>
      </c>
    </row>
    <row r="1540" spans="6:8" x14ac:dyDescent="0.25">
      <c r="F1540" s="2" t="s">
        <v>48</v>
      </c>
      <c r="G1540" s="2" t="s">
        <v>9</v>
      </c>
      <c r="H1540" s="2">
        <v>2</v>
      </c>
    </row>
    <row r="1541" spans="6:8" x14ac:dyDescent="0.25">
      <c r="F1541" s="2" t="s">
        <v>48</v>
      </c>
      <c r="G1541" s="2" t="s">
        <v>9</v>
      </c>
      <c r="H1541" s="2">
        <v>5</v>
      </c>
    </row>
    <row r="1542" spans="6:8" x14ac:dyDescent="0.25">
      <c r="F1542" s="2" t="s">
        <v>48</v>
      </c>
      <c r="G1542" s="2" t="s">
        <v>9</v>
      </c>
      <c r="H1542" s="2">
        <v>2</v>
      </c>
    </row>
    <row r="1543" spans="6:8" x14ac:dyDescent="0.25">
      <c r="F1543" s="2" t="s">
        <v>48</v>
      </c>
      <c r="G1543" s="2" t="s">
        <v>9</v>
      </c>
      <c r="H1543" s="2">
        <v>4</v>
      </c>
    </row>
    <row r="1544" spans="6:8" x14ac:dyDescent="0.25">
      <c r="F1544" s="2" t="s">
        <v>48</v>
      </c>
      <c r="G1544" s="2" t="s">
        <v>9</v>
      </c>
      <c r="H1544" s="2">
        <v>7.5</v>
      </c>
    </row>
    <row r="1545" spans="6:8" x14ac:dyDescent="0.25">
      <c r="F1545" s="2" t="s">
        <v>48</v>
      </c>
      <c r="G1545" s="2" t="s">
        <v>9</v>
      </c>
      <c r="H1545" s="2">
        <v>3</v>
      </c>
    </row>
    <row r="1546" spans="6:8" x14ac:dyDescent="0.25">
      <c r="F1546" s="2" t="s">
        <v>48</v>
      </c>
      <c r="G1546" s="2" t="s">
        <v>9</v>
      </c>
      <c r="H1546" s="2">
        <v>2</v>
      </c>
    </row>
    <row r="1547" spans="6:8" x14ac:dyDescent="0.25">
      <c r="F1547" s="2" t="s">
        <v>57</v>
      </c>
      <c r="G1547" s="2" t="s">
        <v>9</v>
      </c>
      <c r="H1547" s="2">
        <v>1.5</v>
      </c>
    </row>
    <row r="1548" spans="6:8" x14ac:dyDescent="0.25">
      <c r="F1548" s="2" t="s">
        <v>57</v>
      </c>
      <c r="G1548" s="2" t="s">
        <v>9</v>
      </c>
      <c r="H1548" s="2">
        <v>1.5</v>
      </c>
    </row>
    <row r="1549" spans="6:8" x14ac:dyDescent="0.25">
      <c r="F1549" s="2" t="s">
        <v>57</v>
      </c>
      <c r="G1549" s="2" t="s">
        <v>9</v>
      </c>
      <c r="H1549" s="2">
        <v>1.5</v>
      </c>
    </row>
    <row r="1550" spans="6:8" x14ac:dyDescent="0.25">
      <c r="F1550" s="2" t="s">
        <v>57</v>
      </c>
      <c r="G1550" s="2" t="s">
        <v>9</v>
      </c>
      <c r="H1550" s="2">
        <v>1.5</v>
      </c>
    </row>
    <row r="1551" spans="6:8" x14ac:dyDescent="0.25">
      <c r="F1551" s="2" t="s">
        <v>57</v>
      </c>
      <c r="G1551" s="2" t="s">
        <v>9</v>
      </c>
      <c r="H1551" s="2">
        <v>1.5</v>
      </c>
    </row>
    <row r="1552" spans="6:8" x14ac:dyDescent="0.25">
      <c r="F1552" s="2" t="s">
        <v>70</v>
      </c>
      <c r="G1552" s="2" t="s">
        <v>9</v>
      </c>
      <c r="H1552" s="2">
        <v>2</v>
      </c>
    </row>
    <row r="1553" spans="6:8" x14ac:dyDescent="0.25">
      <c r="F1553" s="2" t="s">
        <v>70</v>
      </c>
      <c r="G1553" s="2" t="s">
        <v>9</v>
      </c>
      <c r="H1553" s="2">
        <v>0.5</v>
      </c>
    </row>
    <row r="1554" spans="6:8" x14ac:dyDescent="0.25">
      <c r="F1554" s="2" t="s">
        <v>70</v>
      </c>
      <c r="G1554" s="2" t="s">
        <v>9</v>
      </c>
      <c r="H1554" s="2">
        <v>25</v>
      </c>
    </row>
    <row r="1555" spans="6:8" x14ac:dyDescent="0.25">
      <c r="F1555" s="2" t="s">
        <v>71</v>
      </c>
      <c r="G1555" s="2" t="s">
        <v>9</v>
      </c>
      <c r="H1555" s="2">
        <v>1</v>
      </c>
    </row>
    <row r="1556" spans="6:8" x14ac:dyDescent="0.25">
      <c r="F1556" s="2" t="s">
        <v>58</v>
      </c>
      <c r="G1556" s="2" t="s">
        <v>9</v>
      </c>
      <c r="H1556" s="2">
        <v>3</v>
      </c>
    </row>
    <row r="1557" spans="6:8" x14ac:dyDescent="0.25">
      <c r="F1557" s="2" t="s">
        <v>58</v>
      </c>
      <c r="G1557" s="2" t="s">
        <v>9</v>
      </c>
      <c r="H1557" s="2">
        <v>0.75</v>
      </c>
    </row>
    <row r="1558" spans="6:8" x14ac:dyDescent="0.25">
      <c r="F1558" s="2" t="s">
        <v>58</v>
      </c>
      <c r="G1558" s="2" t="s">
        <v>9</v>
      </c>
      <c r="H1558" s="2">
        <v>2</v>
      </c>
    </row>
    <row r="1559" spans="6:8" x14ac:dyDescent="0.25">
      <c r="F1559" s="2" t="s">
        <v>58</v>
      </c>
      <c r="G1559" s="2" t="s">
        <v>9</v>
      </c>
      <c r="H1559" s="2">
        <v>0.5</v>
      </c>
    </row>
    <row r="1560" spans="6:8" x14ac:dyDescent="0.25">
      <c r="F1560" s="2" t="s">
        <v>58</v>
      </c>
      <c r="G1560" s="2" t="s">
        <v>9</v>
      </c>
      <c r="H1560" s="2">
        <v>2</v>
      </c>
    </row>
    <row r="1561" spans="6:8" x14ac:dyDescent="0.25">
      <c r="F1561" s="2" t="s">
        <v>58</v>
      </c>
      <c r="G1561" s="2" t="s">
        <v>9</v>
      </c>
      <c r="H1561" s="2">
        <v>3</v>
      </c>
    </row>
    <row r="1562" spans="6:8" x14ac:dyDescent="0.25">
      <c r="F1562" s="2" t="s">
        <v>58</v>
      </c>
      <c r="G1562" s="2" t="s">
        <v>9</v>
      </c>
      <c r="H1562" s="2">
        <v>2.5</v>
      </c>
    </row>
    <row r="1563" spans="6:8" x14ac:dyDescent="0.25">
      <c r="F1563" s="2" t="s">
        <v>58</v>
      </c>
      <c r="G1563" s="2" t="s">
        <v>9</v>
      </c>
      <c r="H1563" s="2">
        <v>1.5</v>
      </c>
    </row>
    <row r="1564" spans="6:8" x14ac:dyDescent="0.25">
      <c r="F1564" s="2" t="s">
        <v>58</v>
      </c>
      <c r="G1564" s="2" t="s">
        <v>9</v>
      </c>
      <c r="H1564" s="2">
        <v>1.5</v>
      </c>
    </row>
    <row r="1565" spans="6:8" x14ac:dyDescent="0.25">
      <c r="F1565" s="2" t="s">
        <v>58</v>
      </c>
      <c r="G1565" s="2" t="s">
        <v>9</v>
      </c>
      <c r="H1565" s="2">
        <v>2.5</v>
      </c>
    </row>
    <row r="1566" spans="6:8" x14ac:dyDescent="0.25">
      <c r="F1566" s="2" t="s">
        <v>58</v>
      </c>
      <c r="G1566" s="2" t="s">
        <v>9</v>
      </c>
      <c r="H1566" s="2">
        <v>10</v>
      </c>
    </row>
    <row r="1567" spans="6:8" x14ac:dyDescent="0.25">
      <c r="F1567" s="2" t="s">
        <v>58</v>
      </c>
      <c r="G1567" s="2" t="s">
        <v>9</v>
      </c>
      <c r="H1567" s="2">
        <v>2</v>
      </c>
    </row>
    <row r="1568" spans="6:8" x14ac:dyDescent="0.25">
      <c r="F1568" s="2" t="s">
        <v>58</v>
      </c>
      <c r="G1568" s="2" t="s">
        <v>9</v>
      </c>
      <c r="H1568" s="2">
        <v>8</v>
      </c>
    </row>
    <row r="1569" spans="6:8" x14ac:dyDescent="0.25">
      <c r="F1569" s="2" t="s">
        <v>58</v>
      </c>
      <c r="G1569" s="2" t="s">
        <v>9</v>
      </c>
      <c r="H1569" s="2">
        <v>0.5</v>
      </c>
    </row>
    <row r="1570" spans="6:8" x14ac:dyDescent="0.25">
      <c r="F1570" s="2" t="s">
        <v>58</v>
      </c>
      <c r="G1570" s="2" t="s">
        <v>9</v>
      </c>
      <c r="H1570" s="2">
        <v>0.75</v>
      </c>
    </row>
    <row r="1571" spans="6:8" x14ac:dyDescent="0.25">
      <c r="F1571" s="2" t="s">
        <v>58</v>
      </c>
      <c r="G1571" s="2" t="s">
        <v>9</v>
      </c>
      <c r="H1571" s="2">
        <v>1</v>
      </c>
    </row>
    <row r="1572" spans="6:8" x14ac:dyDescent="0.25">
      <c r="F1572" s="2" t="s">
        <v>58</v>
      </c>
      <c r="G1572" s="2" t="s">
        <v>9</v>
      </c>
      <c r="H1572" s="2">
        <v>11</v>
      </c>
    </row>
    <row r="1573" spans="6:8" x14ac:dyDescent="0.25">
      <c r="F1573" s="2" t="s">
        <v>58</v>
      </c>
      <c r="G1573" s="2" t="s">
        <v>9</v>
      </c>
      <c r="H1573" s="2">
        <v>2</v>
      </c>
    </row>
    <row r="1574" spans="6:8" x14ac:dyDescent="0.25">
      <c r="F1574" s="2" t="s">
        <v>58</v>
      </c>
      <c r="G1574" s="2" t="s">
        <v>9</v>
      </c>
      <c r="H1574" s="2">
        <v>3</v>
      </c>
    </row>
    <row r="1575" spans="6:8" x14ac:dyDescent="0.25">
      <c r="F1575" s="2" t="s">
        <v>59</v>
      </c>
      <c r="G1575" s="2" t="s">
        <v>9</v>
      </c>
      <c r="H1575" s="2">
        <v>2</v>
      </c>
    </row>
    <row r="1576" spans="6:8" x14ac:dyDescent="0.25">
      <c r="F1576" s="2" t="s">
        <v>59</v>
      </c>
      <c r="G1576" s="2" t="s">
        <v>9</v>
      </c>
      <c r="H1576" s="2">
        <v>0.5</v>
      </c>
    </row>
    <row r="1577" spans="6:8" x14ac:dyDescent="0.25">
      <c r="F1577" s="2" t="s">
        <v>59</v>
      </c>
      <c r="G1577" s="2" t="s">
        <v>9</v>
      </c>
      <c r="H1577" s="2">
        <v>0.5</v>
      </c>
    </row>
    <row r="1578" spans="6:8" x14ac:dyDescent="0.25">
      <c r="F1578" s="2" t="s">
        <v>59</v>
      </c>
      <c r="G1578" s="2" t="s">
        <v>9</v>
      </c>
      <c r="H1578" s="2">
        <v>0.5</v>
      </c>
    </row>
    <row r="1579" spans="6:8" x14ac:dyDescent="0.25">
      <c r="F1579" s="2" t="s">
        <v>59</v>
      </c>
      <c r="G1579" s="2" t="s">
        <v>9</v>
      </c>
      <c r="H1579" s="2">
        <v>1.5</v>
      </c>
    </row>
    <row r="1580" spans="6:8" x14ac:dyDescent="0.25">
      <c r="F1580" s="2" t="s">
        <v>59</v>
      </c>
      <c r="G1580" s="2" t="s">
        <v>9</v>
      </c>
      <c r="H1580" s="2">
        <v>1</v>
      </c>
    </row>
    <row r="1581" spans="6:8" x14ac:dyDescent="0.25">
      <c r="F1581" s="2" t="s">
        <v>59</v>
      </c>
      <c r="G1581" s="2" t="s">
        <v>9</v>
      </c>
      <c r="H1581" s="2">
        <v>2</v>
      </c>
    </row>
    <row r="1582" spans="6:8" x14ac:dyDescent="0.25">
      <c r="F1582" s="2" t="s">
        <v>59</v>
      </c>
      <c r="G1582" s="2" t="s">
        <v>9</v>
      </c>
      <c r="H1582" s="2">
        <v>0.75</v>
      </c>
    </row>
    <row r="1583" spans="6:8" x14ac:dyDescent="0.25">
      <c r="F1583" s="2" t="s">
        <v>59</v>
      </c>
      <c r="G1583" s="2" t="s">
        <v>9</v>
      </c>
      <c r="H1583" s="2">
        <v>2.5</v>
      </c>
    </row>
    <row r="1584" spans="6:8" x14ac:dyDescent="0.25">
      <c r="F1584" s="2" t="s">
        <v>59</v>
      </c>
      <c r="G1584" s="2" t="s">
        <v>9</v>
      </c>
      <c r="H1584" s="2">
        <v>3</v>
      </c>
    </row>
    <row r="1585" spans="6:8" x14ac:dyDescent="0.25">
      <c r="F1585" s="2" t="s">
        <v>59</v>
      </c>
      <c r="G1585" s="2" t="s">
        <v>9</v>
      </c>
      <c r="H1585" s="2">
        <v>4</v>
      </c>
    </row>
    <row r="1586" spans="6:8" x14ac:dyDescent="0.25">
      <c r="F1586" s="2" t="s">
        <v>59</v>
      </c>
      <c r="G1586" s="2" t="s">
        <v>9</v>
      </c>
      <c r="H1586" s="2">
        <v>3</v>
      </c>
    </row>
    <row r="1587" spans="6:8" x14ac:dyDescent="0.25">
      <c r="F1587" s="2" t="s">
        <v>59</v>
      </c>
      <c r="G1587" s="2" t="s">
        <v>9</v>
      </c>
      <c r="H1587" s="2">
        <v>1.75</v>
      </c>
    </row>
    <row r="1588" spans="6:8" x14ac:dyDescent="0.25">
      <c r="F1588" s="2" t="s">
        <v>59</v>
      </c>
      <c r="G1588" s="2" t="s">
        <v>9</v>
      </c>
      <c r="H1588" s="2">
        <v>1</v>
      </c>
    </row>
    <row r="1589" spans="6:8" x14ac:dyDescent="0.25">
      <c r="F1589" s="2" t="s">
        <v>59</v>
      </c>
      <c r="G1589" s="2" t="s">
        <v>9</v>
      </c>
      <c r="H1589" s="2">
        <v>1.5</v>
      </c>
    </row>
    <row r="1590" spans="6:8" x14ac:dyDescent="0.25">
      <c r="F1590" s="2" t="s">
        <v>59</v>
      </c>
      <c r="G1590" s="2" t="s">
        <v>9</v>
      </c>
      <c r="H1590" s="2">
        <v>2</v>
      </c>
    </row>
    <row r="1591" spans="6:8" x14ac:dyDescent="0.25">
      <c r="F1591" s="2" t="s">
        <v>49</v>
      </c>
      <c r="G1591" s="2" t="s">
        <v>9</v>
      </c>
      <c r="H1591" s="2">
        <v>2.5</v>
      </c>
    </row>
    <row r="1592" spans="6:8" x14ac:dyDescent="0.25">
      <c r="F1592" s="2" t="s">
        <v>49</v>
      </c>
      <c r="G1592" s="2" t="s">
        <v>9</v>
      </c>
      <c r="H1592" s="2">
        <v>2</v>
      </c>
    </row>
    <row r="1593" spans="6:8" x14ac:dyDescent="0.25">
      <c r="F1593" s="2" t="s">
        <v>49</v>
      </c>
      <c r="G1593" s="2" t="s">
        <v>9</v>
      </c>
      <c r="H1593" s="2">
        <v>4</v>
      </c>
    </row>
    <row r="1594" spans="6:8" x14ac:dyDescent="0.25">
      <c r="F1594" s="2" t="s">
        <v>49</v>
      </c>
      <c r="G1594" s="2" t="s">
        <v>9</v>
      </c>
      <c r="H1594" s="2">
        <v>2</v>
      </c>
    </row>
    <row r="1595" spans="6:8" x14ac:dyDescent="0.25">
      <c r="F1595" s="2" t="s">
        <v>49</v>
      </c>
      <c r="G1595" s="2" t="s">
        <v>9</v>
      </c>
      <c r="H1595" s="2">
        <v>5</v>
      </c>
    </row>
    <row r="1596" spans="6:8" x14ac:dyDescent="0.25">
      <c r="F1596" s="2" t="s">
        <v>49</v>
      </c>
      <c r="G1596" s="2" t="s">
        <v>9</v>
      </c>
      <c r="H1596" s="2">
        <v>3</v>
      </c>
    </row>
    <row r="1597" spans="6:8" x14ac:dyDescent="0.25">
      <c r="F1597" s="2" t="s">
        <v>49</v>
      </c>
      <c r="G1597" s="2" t="s">
        <v>9</v>
      </c>
      <c r="H1597" s="2">
        <v>2.5</v>
      </c>
    </row>
    <row r="1598" spans="6:8" x14ac:dyDescent="0.25">
      <c r="F1598" s="2" t="s">
        <v>49</v>
      </c>
      <c r="G1598" s="2" t="s">
        <v>9</v>
      </c>
      <c r="H1598" s="2">
        <v>3</v>
      </c>
    </row>
    <row r="1599" spans="6:8" x14ac:dyDescent="0.25">
      <c r="F1599" s="2" t="s">
        <v>49</v>
      </c>
      <c r="G1599" s="2" t="s">
        <v>9</v>
      </c>
      <c r="H1599" s="2">
        <v>8</v>
      </c>
    </row>
    <row r="1600" spans="6:8" x14ac:dyDescent="0.25">
      <c r="F1600" s="2" t="s">
        <v>49</v>
      </c>
      <c r="G1600" s="2" t="s">
        <v>9</v>
      </c>
      <c r="H1600" s="2">
        <v>10</v>
      </c>
    </row>
    <row r="1601" spans="6:8" x14ac:dyDescent="0.25">
      <c r="F1601" s="2" t="s">
        <v>49</v>
      </c>
      <c r="G1601" s="2" t="s">
        <v>9</v>
      </c>
      <c r="H1601" s="2">
        <v>2.5</v>
      </c>
    </row>
    <row r="1602" spans="6:8" x14ac:dyDescent="0.25">
      <c r="F1602" s="2" t="s">
        <v>49</v>
      </c>
      <c r="G1602" s="2" t="s">
        <v>9</v>
      </c>
      <c r="H1602" s="2">
        <v>3</v>
      </c>
    </row>
    <row r="1603" spans="6:8" x14ac:dyDescent="0.25">
      <c r="F1603" s="2" t="s">
        <v>49</v>
      </c>
      <c r="G1603" s="2" t="s">
        <v>9</v>
      </c>
      <c r="H1603" s="2">
        <v>5</v>
      </c>
    </row>
    <row r="1604" spans="6:8" x14ac:dyDescent="0.25">
      <c r="F1604" s="2" t="s">
        <v>49</v>
      </c>
      <c r="G1604" s="2" t="s">
        <v>9</v>
      </c>
      <c r="H1604" s="2">
        <v>2</v>
      </c>
    </row>
    <row r="1605" spans="6:8" x14ac:dyDescent="0.25">
      <c r="F1605" s="2" t="s">
        <v>49</v>
      </c>
      <c r="G1605" s="2" t="s">
        <v>9</v>
      </c>
      <c r="H1605" s="2">
        <v>5</v>
      </c>
    </row>
    <row r="1606" spans="6:8" x14ac:dyDescent="0.25">
      <c r="F1606" s="2" t="s">
        <v>49</v>
      </c>
      <c r="G1606" s="2" t="s">
        <v>9</v>
      </c>
      <c r="H1606" s="2">
        <v>5</v>
      </c>
    </row>
    <row r="1607" spans="6:8" x14ac:dyDescent="0.25">
      <c r="F1607" s="2" t="s">
        <v>49</v>
      </c>
      <c r="G1607" s="2" t="s">
        <v>9</v>
      </c>
      <c r="H1607" s="2">
        <v>5</v>
      </c>
    </row>
    <row r="1608" spans="6:8" x14ac:dyDescent="0.25">
      <c r="F1608" s="2" t="s">
        <v>49</v>
      </c>
      <c r="G1608" s="2" t="s">
        <v>9</v>
      </c>
      <c r="H1608" s="2">
        <v>5</v>
      </c>
    </row>
    <row r="1609" spans="6:8" x14ac:dyDescent="0.25">
      <c r="F1609" s="2" t="s">
        <v>49</v>
      </c>
      <c r="G1609" s="2" t="s">
        <v>9</v>
      </c>
      <c r="H1609" s="2">
        <v>5</v>
      </c>
    </row>
    <row r="1610" spans="6:8" x14ac:dyDescent="0.25">
      <c r="F1610" s="2" t="s">
        <v>49</v>
      </c>
      <c r="G1610" s="2" t="s">
        <v>9</v>
      </c>
      <c r="H1610" s="2">
        <v>2</v>
      </c>
    </row>
    <row r="1611" spans="6:8" x14ac:dyDescent="0.25">
      <c r="F1611" s="2" t="s">
        <v>49</v>
      </c>
      <c r="G1611" s="2" t="s">
        <v>9</v>
      </c>
      <c r="H1611" s="2">
        <v>2</v>
      </c>
    </row>
    <row r="1612" spans="6:8" x14ac:dyDescent="0.25">
      <c r="F1612" s="2" t="s">
        <v>49</v>
      </c>
      <c r="G1612" s="2" t="s">
        <v>9</v>
      </c>
      <c r="H1612" s="2">
        <v>7.5</v>
      </c>
    </row>
    <row r="1613" spans="6:8" x14ac:dyDescent="0.25">
      <c r="F1613" s="2" t="s">
        <v>49</v>
      </c>
      <c r="G1613" s="2" t="s">
        <v>9</v>
      </c>
      <c r="H1613" s="2">
        <v>2.5</v>
      </c>
    </row>
    <row r="1614" spans="6:8" x14ac:dyDescent="0.25">
      <c r="F1614" s="2" t="s">
        <v>49</v>
      </c>
      <c r="G1614" s="2" t="s">
        <v>9</v>
      </c>
      <c r="H1614" s="2">
        <v>7.5</v>
      </c>
    </row>
    <row r="1615" spans="6:8" x14ac:dyDescent="0.25">
      <c r="F1615" s="2" t="s">
        <v>49</v>
      </c>
      <c r="G1615" s="2" t="s">
        <v>9</v>
      </c>
      <c r="H1615" s="2">
        <v>5</v>
      </c>
    </row>
    <row r="1616" spans="6:8" x14ac:dyDescent="0.25">
      <c r="F1616" s="2" t="s">
        <v>49</v>
      </c>
      <c r="G1616" s="2" t="s">
        <v>9</v>
      </c>
      <c r="H1616" s="2">
        <v>10</v>
      </c>
    </row>
    <row r="1617" spans="6:8" x14ac:dyDescent="0.25">
      <c r="F1617" s="2" t="s">
        <v>49</v>
      </c>
      <c r="G1617" s="2" t="s">
        <v>9</v>
      </c>
      <c r="H1617" s="2">
        <v>12</v>
      </c>
    </row>
    <row r="1618" spans="6:8" x14ac:dyDescent="0.25">
      <c r="F1618" s="2" t="s">
        <v>49</v>
      </c>
      <c r="G1618" s="2" t="s">
        <v>9</v>
      </c>
      <c r="H1618" s="2">
        <v>5</v>
      </c>
    </row>
    <row r="1619" spans="6:8" x14ac:dyDescent="0.25">
      <c r="F1619" s="2" t="s">
        <v>49</v>
      </c>
      <c r="G1619" s="2" t="s">
        <v>9</v>
      </c>
      <c r="H1619" s="2">
        <v>0.5</v>
      </c>
    </row>
    <row r="1620" spans="6:8" x14ac:dyDescent="0.25">
      <c r="F1620" s="2" t="s">
        <v>49</v>
      </c>
      <c r="G1620" s="2" t="s">
        <v>9</v>
      </c>
      <c r="H1620" s="2">
        <v>1.5</v>
      </c>
    </row>
    <row r="1621" spans="6:8" x14ac:dyDescent="0.25">
      <c r="F1621" s="2" t="s">
        <v>49</v>
      </c>
      <c r="G1621" s="2" t="s">
        <v>9</v>
      </c>
      <c r="H1621" s="2">
        <v>5</v>
      </c>
    </row>
    <row r="1622" spans="6:8" x14ac:dyDescent="0.25">
      <c r="F1622" s="2" t="s">
        <v>49</v>
      </c>
      <c r="G1622" s="2" t="s">
        <v>9</v>
      </c>
      <c r="H1622" s="2">
        <v>15</v>
      </c>
    </row>
    <row r="1623" spans="6:8" x14ac:dyDescent="0.25">
      <c r="F1623" s="2" t="s">
        <v>49</v>
      </c>
      <c r="G1623" s="2" t="s">
        <v>9</v>
      </c>
      <c r="H1623" s="2">
        <v>1</v>
      </c>
    </row>
    <row r="1624" spans="6:8" x14ac:dyDescent="0.25">
      <c r="F1624" s="2" t="s">
        <v>49</v>
      </c>
      <c r="G1624" s="2" t="s">
        <v>9</v>
      </c>
      <c r="H1624" s="2">
        <v>4</v>
      </c>
    </row>
    <row r="1625" spans="6:8" x14ac:dyDescent="0.25">
      <c r="F1625" s="2" t="s">
        <v>49</v>
      </c>
      <c r="G1625" s="2" t="s">
        <v>9</v>
      </c>
      <c r="H1625" s="2">
        <v>3</v>
      </c>
    </row>
    <row r="1626" spans="6:8" x14ac:dyDescent="0.25">
      <c r="F1626" s="2" t="s">
        <v>49</v>
      </c>
      <c r="G1626" s="2" t="s">
        <v>9</v>
      </c>
      <c r="H1626" s="2">
        <v>2</v>
      </c>
    </row>
    <row r="1627" spans="6:8" x14ac:dyDescent="0.25">
      <c r="F1627" s="2" t="s">
        <v>49</v>
      </c>
      <c r="G1627" s="2" t="s">
        <v>9</v>
      </c>
      <c r="H1627" s="2">
        <v>2</v>
      </c>
    </row>
    <row r="1628" spans="6:8" x14ac:dyDescent="0.25">
      <c r="F1628" s="2" t="s">
        <v>49</v>
      </c>
      <c r="G1628" s="2" t="s">
        <v>9</v>
      </c>
      <c r="H1628" s="2">
        <v>3</v>
      </c>
    </row>
    <row r="1629" spans="6:8" x14ac:dyDescent="0.25">
      <c r="F1629" s="2" t="s">
        <v>49</v>
      </c>
      <c r="G1629" s="2" t="s">
        <v>9</v>
      </c>
      <c r="H1629" s="2">
        <v>10</v>
      </c>
    </row>
    <row r="1630" spans="6:8" x14ac:dyDescent="0.25">
      <c r="F1630" s="2" t="s">
        <v>49</v>
      </c>
      <c r="G1630" s="2" t="s">
        <v>9</v>
      </c>
      <c r="H1630" s="2">
        <v>1</v>
      </c>
    </row>
    <row r="1631" spans="6:8" x14ac:dyDescent="0.25">
      <c r="F1631" s="2" t="s">
        <v>49</v>
      </c>
      <c r="G1631" s="2" t="s">
        <v>9</v>
      </c>
      <c r="H1631" s="2">
        <v>2.5</v>
      </c>
    </row>
    <row r="1632" spans="6:8" x14ac:dyDescent="0.25">
      <c r="F1632" s="2" t="s">
        <v>49</v>
      </c>
      <c r="G1632" s="2" t="s">
        <v>9</v>
      </c>
      <c r="H1632" s="2">
        <v>12</v>
      </c>
    </row>
    <row r="1633" spans="6:8" x14ac:dyDescent="0.25">
      <c r="F1633" s="2" t="s">
        <v>49</v>
      </c>
      <c r="G1633" s="2" t="s">
        <v>9</v>
      </c>
      <c r="H1633" s="2">
        <v>3</v>
      </c>
    </row>
    <row r="1634" spans="6:8" x14ac:dyDescent="0.25">
      <c r="F1634" s="2" t="s">
        <v>49</v>
      </c>
      <c r="G1634" s="2" t="s">
        <v>9</v>
      </c>
      <c r="H1634" s="2">
        <v>9</v>
      </c>
    </row>
    <row r="1635" spans="6:8" x14ac:dyDescent="0.25">
      <c r="F1635" s="2" t="s">
        <v>49</v>
      </c>
      <c r="G1635" s="2" t="s">
        <v>9</v>
      </c>
      <c r="H1635" s="2">
        <v>1</v>
      </c>
    </row>
    <row r="1636" spans="6:8" x14ac:dyDescent="0.25">
      <c r="F1636" s="2" t="s">
        <v>49</v>
      </c>
      <c r="G1636" s="2" t="s">
        <v>9</v>
      </c>
      <c r="H1636" s="2">
        <v>16</v>
      </c>
    </row>
    <row r="1637" spans="6:8" x14ac:dyDescent="0.25">
      <c r="F1637" s="2" t="s">
        <v>49</v>
      </c>
      <c r="G1637" s="2" t="s">
        <v>9</v>
      </c>
      <c r="H1637" s="2">
        <v>4</v>
      </c>
    </row>
    <row r="1638" spans="6:8" x14ac:dyDescent="0.25">
      <c r="F1638" s="2" t="s">
        <v>49</v>
      </c>
      <c r="G1638" s="2" t="s">
        <v>9</v>
      </c>
      <c r="H1638" s="2">
        <v>9</v>
      </c>
    </row>
    <row r="1639" spans="6:8" x14ac:dyDescent="0.25">
      <c r="F1639" s="2" t="s">
        <v>49</v>
      </c>
      <c r="G1639" s="2" t="s">
        <v>9</v>
      </c>
      <c r="H1639" s="2">
        <v>5</v>
      </c>
    </row>
    <row r="1640" spans="6:8" x14ac:dyDescent="0.25">
      <c r="F1640" s="2" t="s">
        <v>49</v>
      </c>
      <c r="G1640" s="2" t="s">
        <v>9</v>
      </c>
      <c r="H1640" s="2">
        <v>6.5</v>
      </c>
    </row>
    <row r="1641" spans="6:8" x14ac:dyDescent="0.25">
      <c r="F1641" s="2" t="s">
        <v>49</v>
      </c>
      <c r="G1641" s="2" t="s">
        <v>9</v>
      </c>
      <c r="H1641" s="2">
        <v>7</v>
      </c>
    </row>
    <row r="1642" spans="6:8" x14ac:dyDescent="0.25">
      <c r="F1642" s="2" t="s">
        <v>49</v>
      </c>
      <c r="G1642" s="2" t="s">
        <v>9</v>
      </c>
      <c r="H1642" s="2">
        <v>3</v>
      </c>
    </row>
    <row r="1643" spans="6:8" x14ac:dyDescent="0.25">
      <c r="F1643" s="2" t="s">
        <v>49</v>
      </c>
      <c r="G1643" s="2" t="s">
        <v>9</v>
      </c>
      <c r="H1643" s="2">
        <v>9</v>
      </c>
    </row>
    <row r="1644" spans="6:8" x14ac:dyDescent="0.25">
      <c r="F1644" s="2" t="s">
        <v>49</v>
      </c>
      <c r="G1644" s="2" t="s">
        <v>9</v>
      </c>
      <c r="H1644" s="2">
        <v>3</v>
      </c>
    </row>
    <row r="1645" spans="6:8" x14ac:dyDescent="0.25">
      <c r="F1645" s="2" t="s">
        <v>49</v>
      </c>
      <c r="G1645" s="2" t="s">
        <v>9</v>
      </c>
      <c r="H1645" s="2">
        <v>2.5</v>
      </c>
    </row>
    <row r="1646" spans="6:8" x14ac:dyDescent="0.25">
      <c r="F1646" s="2" t="s">
        <v>49</v>
      </c>
      <c r="G1646" s="2" t="s">
        <v>9</v>
      </c>
      <c r="H1646" s="2">
        <v>5</v>
      </c>
    </row>
    <row r="1647" spans="6:8" x14ac:dyDescent="0.25">
      <c r="F1647" s="2" t="s">
        <v>49</v>
      </c>
      <c r="G1647" s="2" t="s">
        <v>9</v>
      </c>
      <c r="H1647" s="2">
        <v>7</v>
      </c>
    </row>
    <row r="1648" spans="6:8" x14ac:dyDescent="0.25">
      <c r="F1648" s="2" t="s">
        <v>49</v>
      </c>
      <c r="G1648" s="2" t="s">
        <v>9</v>
      </c>
      <c r="H1648" s="2">
        <v>2</v>
      </c>
    </row>
    <row r="1649" spans="6:8" x14ac:dyDescent="0.25">
      <c r="F1649" s="2" t="s">
        <v>49</v>
      </c>
      <c r="G1649" s="2" t="s">
        <v>9</v>
      </c>
      <c r="H1649" s="2">
        <v>3</v>
      </c>
    </row>
    <row r="1650" spans="6:8" x14ac:dyDescent="0.25">
      <c r="F1650" s="2" t="s">
        <v>49</v>
      </c>
      <c r="G1650" s="2" t="s">
        <v>9</v>
      </c>
      <c r="H1650" s="2">
        <v>4</v>
      </c>
    </row>
    <row r="1651" spans="6:8" x14ac:dyDescent="0.25">
      <c r="F1651" s="2" t="s">
        <v>49</v>
      </c>
      <c r="G1651" s="2" t="s">
        <v>9</v>
      </c>
      <c r="H1651" s="2">
        <v>2</v>
      </c>
    </row>
    <row r="1652" spans="6:8" x14ac:dyDescent="0.25">
      <c r="F1652" s="2" t="s">
        <v>49</v>
      </c>
      <c r="G1652" s="2" t="s">
        <v>9</v>
      </c>
      <c r="H1652" s="2">
        <v>2</v>
      </c>
    </row>
    <row r="1653" spans="6:8" x14ac:dyDescent="0.25">
      <c r="F1653" s="2" t="s">
        <v>49</v>
      </c>
      <c r="G1653" s="2" t="s">
        <v>9</v>
      </c>
      <c r="H1653" s="2">
        <v>4</v>
      </c>
    </row>
    <row r="1654" spans="6:8" x14ac:dyDescent="0.25">
      <c r="F1654" s="2" t="s">
        <v>49</v>
      </c>
      <c r="G1654" s="2" t="s">
        <v>9</v>
      </c>
      <c r="H1654" s="2">
        <v>20</v>
      </c>
    </row>
    <row r="1655" spans="6:8" x14ac:dyDescent="0.25">
      <c r="F1655" s="2" t="s">
        <v>49</v>
      </c>
      <c r="G1655" s="2" t="s">
        <v>9</v>
      </c>
      <c r="H1655" s="2">
        <v>20</v>
      </c>
    </row>
    <row r="1656" spans="6:8" x14ac:dyDescent="0.25">
      <c r="F1656" s="2" t="s">
        <v>49</v>
      </c>
      <c r="G1656" s="2" t="s">
        <v>9</v>
      </c>
      <c r="H1656" s="2">
        <v>20</v>
      </c>
    </row>
    <row r="1657" spans="6:8" x14ac:dyDescent="0.25">
      <c r="F1657" s="2" t="s">
        <v>49</v>
      </c>
      <c r="G1657" s="2" t="s">
        <v>9</v>
      </c>
      <c r="H1657" s="2">
        <v>20</v>
      </c>
    </row>
    <row r="1658" spans="6:8" x14ac:dyDescent="0.25">
      <c r="F1658" s="2" t="s">
        <v>49</v>
      </c>
      <c r="G1658" s="2" t="s">
        <v>9</v>
      </c>
      <c r="H1658" s="2">
        <v>20</v>
      </c>
    </row>
    <row r="1659" spans="6:8" x14ac:dyDescent="0.25">
      <c r="F1659" s="2" t="s">
        <v>49</v>
      </c>
      <c r="G1659" s="2" t="s">
        <v>9</v>
      </c>
      <c r="H1659" s="2">
        <v>20</v>
      </c>
    </row>
    <row r="1660" spans="6:8" x14ac:dyDescent="0.25">
      <c r="F1660" s="2" t="s">
        <v>49</v>
      </c>
      <c r="G1660" s="2" t="s">
        <v>9</v>
      </c>
      <c r="H1660" s="2">
        <v>18</v>
      </c>
    </row>
    <row r="1661" spans="6:8" x14ac:dyDescent="0.25">
      <c r="F1661" s="2" t="s">
        <v>49</v>
      </c>
      <c r="G1661" s="2" t="s">
        <v>9</v>
      </c>
      <c r="H1661" s="2">
        <v>22</v>
      </c>
    </row>
    <row r="1662" spans="6:8" x14ac:dyDescent="0.25">
      <c r="F1662" s="2" t="s">
        <v>49</v>
      </c>
      <c r="G1662" s="2" t="s">
        <v>9</v>
      </c>
      <c r="H1662" s="2">
        <v>10</v>
      </c>
    </row>
    <row r="1663" spans="6:8" x14ac:dyDescent="0.25">
      <c r="F1663" s="2" t="s">
        <v>49</v>
      </c>
      <c r="G1663" s="2" t="s">
        <v>9</v>
      </c>
      <c r="H1663" s="2">
        <v>4</v>
      </c>
    </row>
    <row r="1664" spans="6:8" x14ac:dyDescent="0.25">
      <c r="F1664" s="2" t="s">
        <v>49</v>
      </c>
      <c r="G1664" s="2" t="s">
        <v>9</v>
      </c>
      <c r="H1664" s="2">
        <v>4</v>
      </c>
    </row>
    <row r="1665" spans="6:8" x14ac:dyDescent="0.25">
      <c r="F1665" s="2" t="s">
        <v>49</v>
      </c>
      <c r="G1665" s="2" t="s">
        <v>9</v>
      </c>
      <c r="H1665" s="2">
        <v>3</v>
      </c>
    </row>
    <row r="1666" spans="6:8" x14ac:dyDescent="0.25">
      <c r="F1666" s="2" t="s">
        <v>49</v>
      </c>
      <c r="G1666" s="2" t="s">
        <v>9</v>
      </c>
      <c r="H1666" s="2">
        <v>3</v>
      </c>
    </row>
    <row r="1667" spans="6:8" x14ac:dyDescent="0.25">
      <c r="F1667" s="2" t="s">
        <v>49</v>
      </c>
      <c r="G1667" s="2" t="s">
        <v>9</v>
      </c>
      <c r="H1667" s="2">
        <v>3</v>
      </c>
    </row>
    <row r="1668" spans="6:8" x14ac:dyDescent="0.25">
      <c r="F1668" s="2" t="s">
        <v>49</v>
      </c>
      <c r="G1668" s="2" t="s">
        <v>9</v>
      </c>
      <c r="H1668" s="2">
        <v>3</v>
      </c>
    </row>
    <row r="1669" spans="6:8" x14ac:dyDescent="0.25">
      <c r="F1669" s="2" t="s">
        <v>49</v>
      </c>
      <c r="G1669" s="2" t="s">
        <v>9</v>
      </c>
      <c r="H1669" s="2">
        <v>5</v>
      </c>
    </row>
    <row r="1670" spans="6:8" x14ac:dyDescent="0.25">
      <c r="F1670" s="2" t="s">
        <v>49</v>
      </c>
      <c r="G1670" s="2" t="s">
        <v>9</v>
      </c>
      <c r="H1670" s="2">
        <v>0.75</v>
      </c>
    </row>
    <row r="1671" spans="6:8" x14ac:dyDescent="0.25">
      <c r="F1671" s="2" t="s">
        <v>49</v>
      </c>
      <c r="G1671" s="2" t="s">
        <v>9</v>
      </c>
      <c r="H1671" s="2">
        <v>1.5</v>
      </c>
    </row>
    <row r="1672" spans="6:8" x14ac:dyDescent="0.25">
      <c r="F1672" s="2" t="s">
        <v>49</v>
      </c>
      <c r="G1672" s="2" t="s">
        <v>9</v>
      </c>
      <c r="H1672" s="2">
        <v>1.25</v>
      </c>
    </row>
    <row r="1673" spans="6:8" x14ac:dyDescent="0.25">
      <c r="F1673" s="2" t="s">
        <v>49</v>
      </c>
      <c r="G1673" s="2" t="s">
        <v>9</v>
      </c>
      <c r="H1673" s="2">
        <v>1.5</v>
      </c>
    </row>
    <row r="1674" spans="6:8" x14ac:dyDescent="0.25">
      <c r="F1674" s="2" t="s">
        <v>49</v>
      </c>
      <c r="G1674" s="2" t="s">
        <v>9</v>
      </c>
      <c r="H1674" s="2">
        <v>1.75</v>
      </c>
    </row>
    <row r="1675" spans="6:8" x14ac:dyDescent="0.25">
      <c r="F1675" s="2" t="s">
        <v>49</v>
      </c>
      <c r="G1675" s="2" t="s">
        <v>9</v>
      </c>
      <c r="H1675" s="2">
        <v>1.5</v>
      </c>
    </row>
    <row r="1676" spans="6:8" x14ac:dyDescent="0.25">
      <c r="F1676" s="2" t="s">
        <v>49</v>
      </c>
      <c r="G1676" s="2" t="s">
        <v>9</v>
      </c>
      <c r="H1676" s="2">
        <v>1.75</v>
      </c>
    </row>
    <row r="1677" spans="6:8" x14ac:dyDescent="0.25">
      <c r="F1677" s="2" t="s">
        <v>49</v>
      </c>
      <c r="G1677" s="2" t="s">
        <v>9</v>
      </c>
      <c r="H1677" s="2">
        <v>2</v>
      </c>
    </row>
    <row r="1678" spans="6:8" x14ac:dyDescent="0.25">
      <c r="F1678" s="2" t="s">
        <v>49</v>
      </c>
      <c r="G1678" s="2" t="s">
        <v>9</v>
      </c>
      <c r="H1678" s="2">
        <v>1.5</v>
      </c>
    </row>
    <row r="1679" spans="6:8" x14ac:dyDescent="0.25">
      <c r="F1679" s="2" t="s">
        <v>49</v>
      </c>
      <c r="G1679" s="2" t="s">
        <v>9</v>
      </c>
      <c r="H1679" s="2">
        <v>8</v>
      </c>
    </row>
    <row r="1680" spans="6:8" x14ac:dyDescent="0.25">
      <c r="F1680" s="2" t="s">
        <v>49</v>
      </c>
      <c r="G1680" s="2" t="s">
        <v>9</v>
      </c>
      <c r="H1680" s="2">
        <v>1</v>
      </c>
    </row>
    <row r="1681" spans="6:8" x14ac:dyDescent="0.25">
      <c r="F1681" s="2" t="s">
        <v>49</v>
      </c>
      <c r="G1681" s="2" t="s">
        <v>9</v>
      </c>
      <c r="H1681" s="2">
        <v>2.5</v>
      </c>
    </row>
    <row r="1682" spans="6:8" x14ac:dyDescent="0.25">
      <c r="F1682" s="2" t="s">
        <v>49</v>
      </c>
      <c r="G1682" s="2" t="s">
        <v>9</v>
      </c>
      <c r="H1682" s="2">
        <v>1</v>
      </c>
    </row>
    <row r="1683" spans="6:8" x14ac:dyDescent="0.25">
      <c r="F1683" s="2" t="s">
        <v>49</v>
      </c>
      <c r="G1683" s="2" t="s">
        <v>9</v>
      </c>
      <c r="H1683" s="2">
        <v>2.5</v>
      </c>
    </row>
    <row r="1684" spans="6:8" x14ac:dyDescent="0.25">
      <c r="F1684" s="2" t="s">
        <v>49</v>
      </c>
      <c r="G1684" s="2" t="s">
        <v>9</v>
      </c>
      <c r="H1684" s="2">
        <v>2</v>
      </c>
    </row>
    <row r="1685" spans="6:8" x14ac:dyDescent="0.25">
      <c r="F1685" s="2" t="s">
        <v>49</v>
      </c>
      <c r="G1685" s="2" t="s">
        <v>9</v>
      </c>
      <c r="H1685" s="2">
        <v>2</v>
      </c>
    </row>
    <row r="1686" spans="6:8" x14ac:dyDescent="0.25">
      <c r="F1686" s="2" t="s">
        <v>49</v>
      </c>
      <c r="G1686" s="2" t="s">
        <v>9</v>
      </c>
      <c r="H1686" s="2">
        <v>1.5</v>
      </c>
    </row>
    <row r="1687" spans="6:8" x14ac:dyDescent="0.25">
      <c r="F1687" s="2" t="s">
        <v>49</v>
      </c>
      <c r="G1687" s="2" t="s">
        <v>9</v>
      </c>
      <c r="H1687" s="2">
        <v>1.5</v>
      </c>
    </row>
    <row r="1688" spans="6:8" x14ac:dyDescent="0.25">
      <c r="F1688" s="2" t="s">
        <v>49</v>
      </c>
      <c r="G1688" s="2" t="s">
        <v>9</v>
      </c>
      <c r="H1688" s="2">
        <v>2</v>
      </c>
    </row>
    <row r="1689" spans="6:8" x14ac:dyDescent="0.25">
      <c r="F1689" s="2" t="s">
        <v>49</v>
      </c>
      <c r="G1689" s="2" t="s">
        <v>9</v>
      </c>
      <c r="H1689" s="2">
        <v>1</v>
      </c>
    </row>
    <row r="1690" spans="6:8" x14ac:dyDescent="0.25">
      <c r="F1690" s="2" t="s">
        <v>49</v>
      </c>
      <c r="G1690" s="2" t="s">
        <v>9</v>
      </c>
      <c r="H1690" s="2">
        <v>2.5</v>
      </c>
    </row>
    <row r="1691" spans="6:8" x14ac:dyDescent="0.25">
      <c r="F1691" s="2" t="s">
        <v>49</v>
      </c>
      <c r="G1691" s="2" t="s">
        <v>9</v>
      </c>
      <c r="H1691" s="2">
        <v>0.25</v>
      </c>
    </row>
    <row r="1692" spans="6:8" x14ac:dyDescent="0.25">
      <c r="F1692" s="2" t="s">
        <v>49</v>
      </c>
      <c r="G1692" s="2" t="s">
        <v>9</v>
      </c>
      <c r="H1692" s="2">
        <v>2.5</v>
      </c>
    </row>
    <row r="1693" spans="6:8" x14ac:dyDescent="0.25">
      <c r="F1693" s="2" t="s">
        <v>49</v>
      </c>
      <c r="G1693" s="2" t="s">
        <v>9</v>
      </c>
      <c r="H1693" s="2">
        <v>2.5</v>
      </c>
    </row>
    <row r="1694" spans="6:8" x14ac:dyDescent="0.25">
      <c r="F1694" s="2" t="s">
        <v>49</v>
      </c>
      <c r="G1694" s="2" t="s">
        <v>9</v>
      </c>
      <c r="H1694" s="2">
        <v>1.5</v>
      </c>
    </row>
    <row r="1695" spans="6:8" x14ac:dyDescent="0.25">
      <c r="F1695" s="2" t="s">
        <v>49</v>
      </c>
      <c r="G1695" s="2" t="s">
        <v>9</v>
      </c>
      <c r="H1695" s="2">
        <v>1</v>
      </c>
    </row>
    <row r="1696" spans="6:8" x14ac:dyDescent="0.25">
      <c r="F1696" s="2" t="s">
        <v>49</v>
      </c>
      <c r="G1696" s="2" t="s">
        <v>9</v>
      </c>
      <c r="H1696" s="2">
        <v>1.5</v>
      </c>
    </row>
    <row r="1697" spans="6:8" x14ac:dyDescent="0.25">
      <c r="F1697" s="2" t="s">
        <v>49</v>
      </c>
      <c r="G1697" s="2" t="s">
        <v>9</v>
      </c>
      <c r="H1697" s="2">
        <v>4</v>
      </c>
    </row>
    <row r="1698" spans="6:8" x14ac:dyDescent="0.25">
      <c r="F1698" s="2" t="s">
        <v>49</v>
      </c>
      <c r="G1698" s="2" t="s">
        <v>9</v>
      </c>
      <c r="H1698" s="2">
        <v>2</v>
      </c>
    </row>
    <row r="1699" spans="6:8" x14ac:dyDescent="0.25">
      <c r="F1699" s="2" t="s">
        <v>49</v>
      </c>
      <c r="G1699" s="2" t="s">
        <v>9</v>
      </c>
      <c r="H1699" s="2">
        <v>3</v>
      </c>
    </row>
    <row r="1700" spans="6:8" x14ac:dyDescent="0.25">
      <c r="F1700" s="2" t="s">
        <v>49</v>
      </c>
      <c r="G1700" s="2" t="s">
        <v>9</v>
      </c>
      <c r="H1700" s="2">
        <v>1</v>
      </c>
    </row>
    <row r="1701" spans="6:8" x14ac:dyDescent="0.25">
      <c r="F1701" s="2" t="s">
        <v>49</v>
      </c>
      <c r="G1701" s="2" t="s">
        <v>9</v>
      </c>
      <c r="H1701" s="2">
        <v>5</v>
      </c>
    </row>
    <row r="1702" spans="6:8" x14ac:dyDescent="0.25">
      <c r="F1702" s="2" t="s">
        <v>49</v>
      </c>
      <c r="G1702" s="2" t="s">
        <v>9</v>
      </c>
      <c r="H1702" s="2">
        <v>2</v>
      </c>
    </row>
    <row r="1703" spans="6:8" x14ac:dyDescent="0.25">
      <c r="F1703" s="2" t="s">
        <v>49</v>
      </c>
      <c r="G1703" s="2" t="s">
        <v>9</v>
      </c>
      <c r="H1703" s="2">
        <v>2</v>
      </c>
    </row>
    <row r="1704" spans="6:8" x14ac:dyDescent="0.25">
      <c r="F1704" s="2" t="s">
        <v>49</v>
      </c>
      <c r="G1704" s="2" t="s">
        <v>9</v>
      </c>
      <c r="H1704" s="2">
        <v>2</v>
      </c>
    </row>
    <row r="1705" spans="6:8" x14ac:dyDescent="0.25">
      <c r="F1705" s="2" t="s">
        <v>49</v>
      </c>
      <c r="G1705" s="2" t="s">
        <v>9</v>
      </c>
      <c r="H1705" s="2">
        <v>6</v>
      </c>
    </row>
    <row r="1706" spans="6:8" x14ac:dyDescent="0.25">
      <c r="F1706" s="2" t="s">
        <v>49</v>
      </c>
      <c r="G1706" s="2" t="s">
        <v>9</v>
      </c>
      <c r="H1706" s="2">
        <v>1</v>
      </c>
    </row>
    <row r="1707" spans="6:8" x14ac:dyDescent="0.25">
      <c r="F1707" s="2" t="s">
        <v>49</v>
      </c>
      <c r="G1707" s="2" t="s">
        <v>9</v>
      </c>
      <c r="H1707" s="2">
        <v>1</v>
      </c>
    </row>
    <row r="1708" spans="6:8" x14ac:dyDescent="0.25">
      <c r="F1708" s="2" t="s">
        <v>49</v>
      </c>
      <c r="G1708" s="2" t="s">
        <v>9</v>
      </c>
      <c r="H1708" s="2">
        <v>1</v>
      </c>
    </row>
    <row r="1709" spans="6:8" x14ac:dyDescent="0.25">
      <c r="F1709" s="2" t="s">
        <v>49</v>
      </c>
      <c r="G1709" s="2" t="s">
        <v>9</v>
      </c>
      <c r="H1709" s="2">
        <v>2</v>
      </c>
    </row>
    <row r="1710" spans="6:8" x14ac:dyDescent="0.25">
      <c r="F1710" s="2" t="s">
        <v>49</v>
      </c>
      <c r="G1710" s="2" t="s">
        <v>9</v>
      </c>
      <c r="H1710" s="2">
        <v>3</v>
      </c>
    </row>
    <row r="1711" spans="6:8" x14ac:dyDescent="0.25">
      <c r="F1711" s="2" t="s">
        <v>49</v>
      </c>
      <c r="G1711" s="2" t="s">
        <v>9</v>
      </c>
      <c r="H1711" s="2">
        <v>2</v>
      </c>
    </row>
    <row r="1712" spans="6:8" x14ac:dyDescent="0.25">
      <c r="F1712" s="2" t="s">
        <v>49</v>
      </c>
      <c r="G1712" s="2" t="s">
        <v>9</v>
      </c>
      <c r="H1712" s="2">
        <v>2</v>
      </c>
    </row>
    <row r="1713" spans="6:8" x14ac:dyDescent="0.25">
      <c r="F1713" s="2" t="s">
        <v>49</v>
      </c>
      <c r="G1713" s="2" t="s">
        <v>9</v>
      </c>
      <c r="H1713" s="2">
        <v>3</v>
      </c>
    </row>
    <row r="1714" spans="6:8" x14ac:dyDescent="0.25">
      <c r="F1714" s="2" t="s">
        <v>49</v>
      </c>
      <c r="G1714" s="2" t="s">
        <v>9</v>
      </c>
      <c r="H1714" s="2">
        <v>2</v>
      </c>
    </row>
    <row r="1715" spans="6:8" x14ac:dyDescent="0.25">
      <c r="F1715" s="2" t="s">
        <v>49</v>
      </c>
      <c r="G1715" s="2" t="s">
        <v>9</v>
      </c>
      <c r="H1715" s="2">
        <v>3</v>
      </c>
    </row>
    <row r="1716" spans="6:8" x14ac:dyDescent="0.25">
      <c r="F1716" s="2" t="s">
        <v>49</v>
      </c>
      <c r="G1716" s="2" t="s">
        <v>9</v>
      </c>
      <c r="H1716" s="2">
        <v>5</v>
      </c>
    </row>
    <row r="1717" spans="6:8" x14ac:dyDescent="0.25">
      <c r="F1717" s="2" t="s">
        <v>49</v>
      </c>
      <c r="G1717" s="2" t="s">
        <v>9</v>
      </c>
      <c r="H1717" s="2">
        <v>1</v>
      </c>
    </row>
    <row r="1718" spans="6:8" x14ac:dyDescent="0.25">
      <c r="F1718" s="2" t="s">
        <v>49</v>
      </c>
      <c r="G1718" s="2" t="s">
        <v>9</v>
      </c>
      <c r="H1718" s="2">
        <v>2</v>
      </c>
    </row>
    <row r="1719" spans="6:8" x14ac:dyDescent="0.25">
      <c r="F1719" s="2" t="s">
        <v>49</v>
      </c>
      <c r="G1719" s="2" t="s">
        <v>9</v>
      </c>
      <c r="H1719" s="2">
        <v>2</v>
      </c>
    </row>
    <row r="1720" spans="6:8" x14ac:dyDescent="0.25">
      <c r="F1720" s="2" t="s">
        <v>49</v>
      </c>
      <c r="G1720" s="2" t="s">
        <v>9</v>
      </c>
      <c r="H1720" s="2">
        <v>4</v>
      </c>
    </row>
    <row r="1721" spans="6:8" x14ac:dyDescent="0.25">
      <c r="F1721" s="2" t="s">
        <v>49</v>
      </c>
      <c r="G1721" s="2" t="s">
        <v>9</v>
      </c>
      <c r="H1721" s="2">
        <v>1</v>
      </c>
    </row>
    <row r="1722" spans="6:8" x14ac:dyDescent="0.25">
      <c r="F1722" s="2" t="s">
        <v>49</v>
      </c>
      <c r="G1722" s="2" t="s">
        <v>9</v>
      </c>
      <c r="H1722" s="2">
        <v>1</v>
      </c>
    </row>
    <row r="1723" spans="6:8" x14ac:dyDescent="0.25">
      <c r="F1723" s="2" t="s">
        <v>49</v>
      </c>
      <c r="G1723" s="2" t="s">
        <v>9</v>
      </c>
      <c r="H1723" s="2">
        <v>4</v>
      </c>
    </row>
    <row r="1724" spans="6:8" x14ac:dyDescent="0.25">
      <c r="F1724" s="2" t="s">
        <v>49</v>
      </c>
      <c r="G1724" s="2" t="s">
        <v>9</v>
      </c>
      <c r="H1724" s="2">
        <v>6</v>
      </c>
    </row>
    <row r="1725" spans="6:8" x14ac:dyDescent="0.25">
      <c r="F1725" s="2" t="s">
        <v>49</v>
      </c>
      <c r="G1725" s="2" t="s">
        <v>9</v>
      </c>
      <c r="H1725" s="2">
        <v>4</v>
      </c>
    </row>
    <row r="1726" spans="6:8" x14ac:dyDescent="0.25">
      <c r="F1726" s="2" t="s">
        <v>49</v>
      </c>
      <c r="G1726" s="2" t="s">
        <v>9</v>
      </c>
      <c r="H1726" s="2">
        <v>2</v>
      </c>
    </row>
    <row r="1727" spans="6:8" x14ac:dyDescent="0.25">
      <c r="F1727" s="2" t="s">
        <v>49</v>
      </c>
      <c r="G1727" s="2" t="s">
        <v>9</v>
      </c>
      <c r="H1727" s="2">
        <v>3</v>
      </c>
    </row>
    <row r="1728" spans="6:8" x14ac:dyDescent="0.25">
      <c r="F1728" s="2" t="s">
        <v>49</v>
      </c>
      <c r="G1728" s="2" t="s">
        <v>9</v>
      </c>
      <c r="H1728" s="2">
        <v>1</v>
      </c>
    </row>
    <row r="1729" spans="6:8" x14ac:dyDescent="0.25">
      <c r="F1729" s="2" t="s">
        <v>49</v>
      </c>
      <c r="G1729" s="2" t="s">
        <v>9</v>
      </c>
      <c r="H1729" s="2">
        <v>1</v>
      </c>
    </row>
    <row r="1730" spans="6:8" x14ac:dyDescent="0.25">
      <c r="F1730" s="2" t="s">
        <v>49</v>
      </c>
      <c r="G1730" s="2" t="s">
        <v>9</v>
      </c>
      <c r="H1730" s="2">
        <v>2</v>
      </c>
    </row>
    <row r="1731" spans="6:8" x14ac:dyDescent="0.25">
      <c r="F1731" s="2" t="s">
        <v>49</v>
      </c>
      <c r="G1731" s="2" t="s">
        <v>9</v>
      </c>
      <c r="H1731" s="2">
        <v>1.5</v>
      </c>
    </row>
    <row r="1732" spans="6:8" x14ac:dyDescent="0.25">
      <c r="F1732" s="2" t="s">
        <v>49</v>
      </c>
      <c r="G1732" s="2" t="s">
        <v>9</v>
      </c>
      <c r="H1732" s="2">
        <v>2</v>
      </c>
    </row>
    <row r="1733" spans="6:8" x14ac:dyDescent="0.25">
      <c r="F1733" s="2" t="s">
        <v>49</v>
      </c>
      <c r="G1733" s="2" t="s">
        <v>9</v>
      </c>
      <c r="H1733" s="2">
        <v>2</v>
      </c>
    </row>
    <row r="1734" spans="6:8" x14ac:dyDescent="0.25">
      <c r="F1734" s="2" t="s">
        <v>49</v>
      </c>
      <c r="G1734" s="2" t="s">
        <v>9</v>
      </c>
      <c r="H1734" s="2">
        <v>1.5</v>
      </c>
    </row>
    <row r="1735" spans="6:8" x14ac:dyDescent="0.25">
      <c r="F1735" s="2" t="s">
        <v>49</v>
      </c>
      <c r="G1735" s="2" t="s">
        <v>9</v>
      </c>
      <c r="H1735" s="2">
        <v>1</v>
      </c>
    </row>
    <row r="1736" spans="6:8" x14ac:dyDescent="0.25">
      <c r="F1736" s="2" t="s">
        <v>49</v>
      </c>
      <c r="G1736" s="2" t="s">
        <v>9</v>
      </c>
      <c r="H1736" s="2">
        <v>2</v>
      </c>
    </row>
    <row r="1737" spans="6:8" x14ac:dyDescent="0.25">
      <c r="F1737" s="2" t="s">
        <v>49</v>
      </c>
      <c r="G1737" s="2" t="s">
        <v>9</v>
      </c>
      <c r="H1737" s="2">
        <v>2</v>
      </c>
    </row>
    <row r="1738" spans="6:8" x14ac:dyDescent="0.25">
      <c r="F1738" s="2" t="s">
        <v>49</v>
      </c>
      <c r="G1738" s="2" t="s">
        <v>9</v>
      </c>
      <c r="H1738" s="2">
        <v>2</v>
      </c>
    </row>
    <row r="1739" spans="6:8" x14ac:dyDescent="0.25">
      <c r="F1739" s="2" t="s">
        <v>49</v>
      </c>
      <c r="G1739" s="2" t="s">
        <v>9</v>
      </c>
      <c r="H1739" s="2">
        <v>2</v>
      </c>
    </row>
    <row r="1740" spans="6:8" x14ac:dyDescent="0.25">
      <c r="F1740" s="2" t="s">
        <v>49</v>
      </c>
      <c r="G1740" s="2" t="s">
        <v>9</v>
      </c>
      <c r="H1740" s="2">
        <v>2</v>
      </c>
    </row>
    <row r="1741" spans="6:8" x14ac:dyDescent="0.25">
      <c r="F1741" s="2" t="s">
        <v>49</v>
      </c>
      <c r="G1741" s="2" t="s">
        <v>9</v>
      </c>
      <c r="H1741" s="2">
        <v>4</v>
      </c>
    </row>
    <row r="1742" spans="6:8" x14ac:dyDescent="0.25">
      <c r="F1742" s="2" t="s">
        <v>49</v>
      </c>
      <c r="G1742" s="2" t="s">
        <v>9</v>
      </c>
      <c r="H1742" s="2">
        <v>4</v>
      </c>
    </row>
    <row r="1743" spans="6:8" x14ac:dyDescent="0.25">
      <c r="F1743" s="2" t="s">
        <v>49</v>
      </c>
      <c r="G1743" s="2" t="s">
        <v>9</v>
      </c>
      <c r="H1743" s="2">
        <v>1</v>
      </c>
    </row>
    <row r="1744" spans="6:8" x14ac:dyDescent="0.25">
      <c r="F1744" s="2" t="s">
        <v>49</v>
      </c>
      <c r="G1744" s="2" t="s">
        <v>9</v>
      </c>
      <c r="H1744" s="2">
        <v>0.75</v>
      </c>
    </row>
    <row r="1745" spans="6:8" x14ac:dyDescent="0.25">
      <c r="F1745" s="2" t="s">
        <v>49</v>
      </c>
      <c r="G1745" s="2" t="s">
        <v>9</v>
      </c>
      <c r="H1745" s="2">
        <v>4</v>
      </c>
    </row>
    <row r="1746" spans="6:8" x14ac:dyDescent="0.25">
      <c r="F1746" s="2" t="s">
        <v>49</v>
      </c>
      <c r="G1746" s="2" t="s">
        <v>9</v>
      </c>
      <c r="H1746" s="2">
        <v>0.75</v>
      </c>
    </row>
    <row r="1747" spans="6:8" x14ac:dyDescent="0.25">
      <c r="F1747" s="2" t="s">
        <v>49</v>
      </c>
      <c r="G1747" s="2" t="s">
        <v>9</v>
      </c>
      <c r="H1747" s="2">
        <v>1</v>
      </c>
    </row>
    <row r="1748" spans="6:8" x14ac:dyDescent="0.25">
      <c r="F1748" s="2" t="s">
        <v>49</v>
      </c>
      <c r="G1748" s="2" t="s">
        <v>9</v>
      </c>
      <c r="H1748" s="2">
        <v>15</v>
      </c>
    </row>
    <row r="1749" spans="6:8" x14ac:dyDescent="0.25">
      <c r="F1749" s="2" t="s">
        <v>49</v>
      </c>
      <c r="G1749" s="2" t="s">
        <v>9</v>
      </c>
      <c r="H1749" s="2">
        <v>35</v>
      </c>
    </row>
    <row r="1750" spans="6:8" x14ac:dyDescent="0.25">
      <c r="F1750" s="2" t="s">
        <v>49</v>
      </c>
      <c r="G1750" s="2" t="s">
        <v>9</v>
      </c>
      <c r="H1750" s="2">
        <v>25</v>
      </c>
    </row>
    <row r="1751" spans="6:8" x14ac:dyDescent="0.25">
      <c r="F1751" s="2" t="s">
        <v>49</v>
      </c>
      <c r="G1751" s="2" t="s">
        <v>9</v>
      </c>
      <c r="H1751" s="2">
        <v>5</v>
      </c>
    </row>
    <row r="1752" spans="6:8" x14ac:dyDescent="0.25">
      <c r="F1752" s="2" t="s">
        <v>49</v>
      </c>
      <c r="G1752" s="2" t="s">
        <v>9</v>
      </c>
      <c r="H1752" s="2">
        <v>5</v>
      </c>
    </row>
    <row r="1753" spans="6:8" x14ac:dyDescent="0.25">
      <c r="F1753" s="2" t="s">
        <v>49</v>
      </c>
      <c r="G1753" s="2" t="s">
        <v>9</v>
      </c>
      <c r="H1753" s="2">
        <v>5</v>
      </c>
    </row>
    <row r="1754" spans="6:8" x14ac:dyDescent="0.25">
      <c r="F1754" s="2" t="s">
        <v>49</v>
      </c>
      <c r="G1754" s="2" t="s">
        <v>9</v>
      </c>
      <c r="H1754" s="2">
        <v>30</v>
      </c>
    </row>
    <row r="1755" spans="6:8" x14ac:dyDescent="0.25">
      <c r="F1755" s="2" t="s">
        <v>49</v>
      </c>
      <c r="G1755" s="2" t="s">
        <v>9</v>
      </c>
      <c r="H1755" s="2">
        <v>5</v>
      </c>
    </row>
    <row r="1756" spans="6:8" x14ac:dyDescent="0.25">
      <c r="F1756" s="2" t="s">
        <v>49</v>
      </c>
      <c r="G1756" s="2" t="s">
        <v>9</v>
      </c>
      <c r="H1756" s="2">
        <v>5</v>
      </c>
    </row>
    <row r="1757" spans="6:8" x14ac:dyDescent="0.25">
      <c r="F1757" s="2" t="s">
        <v>49</v>
      </c>
      <c r="G1757" s="2" t="s">
        <v>9</v>
      </c>
      <c r="H1757" s="2">
        <v>5</v>
      </c>
    </row>
    <row r="1758" spans="6:8" x14ac:dyDescent="0.25">
      <c r="F1758" s="2" t="s">
        <v>49</v>
      </c>
      <c r="G1758" s="2" t="s">
        <v>9</v>
      </c>
      <c r="H1758" s="2">
        <v>5</v>
      </c>
    </row>
    <row r="1759" spans="6:8" x14ac:dyDescent="0.25">
      <c r="F1759" s="2" t="s">
        <v>49</v>
      </c>
      <c r="G1759" s="2" t="s">
        <v>9</v>
      </c>
      <c r="H1759" s="2">
        <v>5</v>
      </c>
    </row>
    <row r="1760" spans="6:8" x14ac:dyDescent="0.25">
      <c r="F1760" s="2" t="s">
        <v>49</v>
      </c>
      <c r="G1760" s="2" t="s">
        <v>9</v>
      </c>
      <c r="H1760" s="2">
        <v>5</v>
      </c>
    </row>
    <row r="1761" spans="6:8" x14ac:dyDescent="0.25">
      <c r="F1761" s="2" t="s">
        <v>49</v>
      </c>
      <c r="G1761" s="2" t="s">
        <v>9</v>
      </c>
      <c r="H1761" s="2">
        <v>25</v>
      </c>
    </row>
    <row r="1762" spans="6:8" x14ac:dyDescent="0.25">
      <c r="F1762" s="2" t="s">
        <v>49</v>
      </c>
      <c r="G1762" s="2" t="s">
        <v>9</v>
      </c>
      <c r="H1762" s="2">
        <v>10</v>
      </c>
    </row>
    <row r="1763" spans="6:8" x14ac:dyDescent="0.25">
      <c r="F1763" s="2" t="s">
        <v>49</v>
      </c>
      <c r="G1763" s="2" t="s">
        <v>9</v>
      </c>
      <c r="H1763" s="2">
        <v>35</v>
      </c>
    </row>
    <row r="1764" spans="6:8" x14ac:dyDescent="0.25">
      <c r="F1764" s="2" t="s">
        <v>49</v>
      </c>
      <c r="G1764" s="2" t="s">
        <v>9</v>
      </c>
      <c r="H1764" s="2">
        <v>35</v>
      </c>
    </row>
    <row r="1765" spans="6:8" x14ac:dyDescent="0.25">
      <c r="F1765" s="2" t="s">
        <v>49</v>
      </c>
      <c r="G1765" s="2" t="s">
        <v>9</v>
      </c>
      <c r="H1765" s="2">
        <v>35</v>
      </c>
    </row>
    <row r="1766" spans="6:8" x14ac:dyDescent="0.25">
      <c r="F1766" s="2" t="s">
        <v>49</v>
      </c>
      <c r="G1766" s="2" t="s">
        <v>9</v>
      </c>
      <c r="H1766" s="2">
        <v>25</v>
      </c>
    </row>
    <row r="1767" spans="6:8" x14ac:dyDescent="0.25">
      <c r="F1767" s="2" t="s">
        <v>49</v>
      </c>
      <c r="G1767" s="2" t="s">
        <v>9</v>
      </c>
      <c r="H1767" s="2">
        <v>20</v>
      </c>
    </row>
    <row r="1768" spans="6:8" x14ac:dyDescent="0.25">
      <c r="F1768" s="2" t="s">
        <v>49</v>
      </c>
      <c r="G1768" s="2" t="s">
        <v>9</v>
      </c>
      <c r="H1768" s="2">
        <v>12</v>
      </c>
    </row>
    <row r="1769" spans="6:8" x14ac:dyDescent="0.25">
      <c r="F1769" s="2" t="s">
        <v>49</v>
      </c>
      <c r="G1769" s="2" t="s">
        <v>9</v>
      </c>
      <c r="H1769" s="2">
        <v>3</v>
      </c>
    </row>
    <row r="1770" spans="6:8" x14ac:dyDescent="0.25">
      <c r="F1770" s="2" t="s">
        <v>49</v>
      </c>
      <c r="G1770" s="2" t="s">
        <v>9</v>
      </c>
      <c r="H1770" s="2">
        <v>3</v>
      </c>
    </row>
    <row r="1771" spans="6:8" x14ac:dyDescent="0.25">
      <c r="F1771" s="2" t="s">
        <v>49</v>
      </c>
      <c r="G1771" s="2" t="s">
        <v>9</v>
      </c>
      <c r="H1771" s="2">
        <v>6</v>
      </c>
    </row>
    <row r="1772" spans="6:8" x14ac:dyDescent="0.25">
      <c r="F1772" s="2" t="s">
        <v>49</v>
      </c>
      <c r="G1772" s="2" t="s">
        <v>9</v>
      </c>
      <c r="H1772" s="2">
        <v>1.5</v>
      </c>
    </row>
    <row r="1773" spans="6:8" x14ac:dyDescent="0.25">
      <c r="F1773" s="2" t="s">
        <v>49</v>
      </c>
      <c r="G1773" s="2" t="s">
        <v>9</v>
      </c>
      <c r="H1773" s="2">
        <v>15</v>
      </c>
    </row>
    <row r="1774" spans="6:8" x14ac:dyDescent="0.25">
      <c r="F1774" s="2" t="s">
        <v>49</v>
      </c>
      <c r="G1774" s="2" t="s">
        <v>9</v>
      </c>
      <c r="H1774" s="2">
        <v>3</v>
      </c>
    </row>
    <row r="1775" spans="6:8" x14ac:dyDescent="0.25">
      <c r="F1775" s="2" t="s">
        <v>49</v>
      </c>
      <c r="G1775" s="2" t="s">
        <v>9</v>
      </c>
      <c r="H1775" s="2">
        <v>8</v>
      </c>
    </row>
    <row r="1776" spans="6:8" x14ac:dyDescent="0.25">
      <c r="F1776" s="2" t="s">
        <v>49</v>
      </c>
      <c r="G1776" s="2" t="s">
        <v>9</v>
      </c>
      <c r="H1776" s="2">
        <v>10</v>
      </c>
    </row>
    <row r="1777" spans="6:8" x14ac:dyDescent="0.25">
      <c r="F1777" s="2" t="s">
        <v>49</v>
      </c>
      <c r="G1777" s="2" t="s">
        <v>9</v>
      </c>
      <c r="H1777" s="2">
        <v>10</v>
      </c>
    </row>
    <row r="1778" spans="6:8" x14ac:dyDescent="0.25">
      <c r="F1778" s="2" t="s">
        <v>49</v>
      </c>
      <c r="G1778" s="2" t="s">
        <v>9</v>
      </c>
      <c r="H1778" s="2">
        <v>10</v>
      </c>
    </row>
    <row r="1779" spans="6:8" x14ac:dyDescent="0.25">
      <c r="F1779" s="2" t="s">
        <v>49</v>
      </c>
      <c r="G1779" s="2" t="s">
        <v>9</v>
      </c>
      <c r="H1779" s="2">
        <v>10</v>
      </c>
    </row>
    <row r="1780" spans="6:8" x14ac:dyDescent="0.25">
      <c r="F1780" s="2" t="s">
        <v>49</v>
      </c>
      <c r="G1780" s="2" t="s">
        <v>9</v>
      </c>
      <c r="H1780" s="2">
        <v>5</v>
      </c>
    </row>
    <row r="1781" spans="6:8" x14ac:dyDescent="0.25">
      <c r="F1781" s="2" t="s">
        <v>49</v>
      </c>
      <c r="G1781" s="2" t="s">
        <v>9</v>
      </c>
      <c r="H1781" s="2">
        <v>3</v>
      </c>
    </row>
    <row r="1782" spans="6:8" x14ac:dyDescent="0.25">
      <c r="F1782" s="2" t="s">
        <v>49</v>
      </c>
      <c r="G1782" s="2" t="s">
        <v>9</v>
      </c>
      <c r="H1782" s="2">
        <v>2</v>
      </c>
    </row>
    <row r="1783" spans="6:8" x14ac:dyDescent="0.25">
      <c r="F1783" s="2" t="s">
        <v>49</v>
      </c>
      <c r="G1783" s="2" t="s">
        <v>9</v>
      </c>
      <c r="H1783" s="2">
        <v>2</v>
      </c>
    </row>
    <row r="1784" spans="6:8" x14ac:dyDescent="0.25">
      <c r="F1784" s="2" t="s">
        <v>49</v>
      </c>
      <c r="G1784" s="2" t="s">
        <v>9</v>
      </c>
      <c r="H1784" s="2">
        <v>0.5</v>
      </c>
    </row>
    <row r="1785" spans="6:8" x14ac:dyDescent="0.25">
      <c r="F1785" s="2" t="s">
        <v>49</v>
      </c>
      <c r="G1785" s="2" t="s">
        <v>9</v>
      </c>
      <c r="H1785" s="2">
        <v>0.5</v>
      </c>
    </row>
    <row r="1786" spans="6:8" x14ac:dyDescent="0.25">
      <c r="F1786" s="2" t="s">
        <v>49</v>
      </c>
      <c r="G1786" s="2" t="s">
        <v>9</v>
      </c>
      <c r="H1786" s="2">
        <v>3</v>
      </c>
    </row>
    <row r="1787" spans="6:8" x14ac:dyDescent="0.25">
      <c r="F1787" s="2" t="s">
        <v>49</v>
      </c>
      <c r="G1787" s="2" t="s">
        <v>9</v>
      </c>
      <c r="H1787" s="2">
        <v>1.5</v>
      </c>
    </row>
    <row r="1788" spans="6:8" x14ac:dyDescent="0.25">
      <c r="F1788" s="2" t="s">
        <v>49</v>
      </c>
      <c r="G1788" s="2" t="s">
        <v>9</v>
      </c>
      <c r="H1788" s="2">
        <v>0.75</v>
      </c>
    </row>
    <row r="1789" spans="6:8" x14ac:dyDescent="0.25">
      <c r="F1789" s="2" t="s">
        <v>49</v>
      </c>
      <c r="G1789" s="2" t="s">
        <v>9</v>
      </c>
      <c r="H1789" s="2">
        <v>1</v>
      </c>
    </row>
    <row r="1790" spans="6:8" x14ac:dyDescent="0.25">
      <c r="F1790" s="2" t="s">
        <v>49</v>
      </c>
      <c r="G1790" s="2" t="s">
        <v>9</v>
      </c>
      <c r="H1790" s="2">
        <v>0.25</v>
      </c>
    </row>
    <row r="1791" spans="6:8" x14ac:dyDescent="0.25">
      <c r="F1791" s="2" t="s">
        <v>49</v>
      </c>
      <c r="G1791" s="2" t="s">
        <v>9</v>
      </c>
      <c r="H1791" s="2">
        <v>0.75</v>
      </c>
    </row>
    <row r="1792" spans="6:8" x14ac:dyDescent="0.25">
      <c r="F1792" s="2" t="s">
        <v>49</v>
      </c>
      <c r="G1792" s="2" t="s">
        <v>9</v>
      </c>
      <c r="H1792" s="2">
        <v>0.5</v>
      </c>
    </row>
    <row r="1793" spans="6:8" x14ac:dyDescent="0.25">
      <c r="F1793" s="2" t="s">
        <v>49</v>
      </c>
      <c r="G1793" s="2" t="s">
        <v>9</v>
      </c>
      <c r="H1793" s="2">
        <v>0.2</v>
      </c>
    </row>
    <row r="1794" spans="6:8" x14ac:dyDescent="0.25">
      <c r="F1794" s="2" t="s">
        <v>49</v>
      </c>
      <c r="G1794" s="2" t="s">
        <v>9</v>
      </c>
      <c r="H1794" s="2">
        <v>0.4</v>
      </c>
    </row>
    <row r="1795" spans="6:8" x14ac:dyDescent="0.25">
      <c r="F1795" s="2" t="s">
        <v>49</v>
      </c>
      <c r="G1795" s="2" t="s">
        <v>9</v>
      </c>
      <c r="H1795" s="2">
        <v>0.4</v>
      </c>
    </row>
    <row r="1796" spans="6:8" x14ac:dyDescent="0.25">
      <c r="F1796" s="2" t="s">
        <v>49</v>
      </c>
      <c r="G1796" s="2" t="s">
        <v>9</v>
      </c>
      <c r="H1796" s="2">
        <v>0.4</v>
      </c>
    </row>
    <row r="1797" spans="6:8" x14ac:dyDescent="0.25">
      <c r="F1797" s="2" t="s">
        <v>49</v>
      </c>
      <c r="G1797" s="2" t="s">
        <v>9</v>
      </c>
      <c r="H1797" s="2">
        <v>0.4</v>
      </c>
    </row>
    <row r="1798" spans="6:8" x14ac:dyDescent="0.25">
      <c r="F1798" s="2" t="s">
        <v>49</v>
      </c>
      <c r="G1798" s="2" t="s">
        <v>9</v>
      </c>
      <c r="H1798" s="2">
        <v>0.5</v>
      </c>
    </row>
    <row r="1799" spans="6:8" x14ac:dyDescent="0.25">
      <c r="F1799" s="2" t="s">
        <v>49</v>
      </c>
      <c r="G1799" s="2" t="s">
        <v>9</v>
      </c>
      <c r="H1799" s="2">
        <v>1.5</v>
      </c>
    </row>
    <row r="1800" spans="6:8" x14ac:dyDescent="0.25">
      <c r="F1800" s="2" t="s">
        <v>49</v>
      </c>
      <c r="G1800" s="2" t="s">
        <v>9</v>
      </c>
      <c r="H1800" s="2">
        <v>1.5</v>
      </c>
    </row>
    <row r="1801" spans="6:8" x14ac:dyDescent="0.25">
      <c r="F1801" s="2" t="s">
        <v>49</v>
      </c>
      <c r="G1801" s="2" t="s">
        <v>9</v>
      </c>
      <c r="H1801" s="2">
        <v>0.8</v>
      </c>
    </row>
    <row r="1802" spans="6:8" x14ac:dyDescent="0.25">
      <c r="F1802" s="2" t="s">
        <v>49</v>
      </c>
      <c r="G1802" s="2" t="s">
        <v>9</v>
      </c>
      <c r="H1802" s="2">
        <v>0.8</v>
      </c>
    </row>
    <row r="1803" spans="6:8" x14ac:dyDescent="0.25">
      <c r="F1803" s="2" t="s">
        <v>49</v>
      </c>
      <c r="G1803" s="2" t="s">
        <v>9</v>
      </c>
      <c r="H1803" s="2">
        <v>0.8</v>
      </c>
    </row>
    <row r="1804" spans="6:8" x14ac:dyDescent="0.25">
      <c r="F1804" s="2" t="s">
        <v>49</v>
      </c>
      <c r="G1804" s="2" t="s">
        <v>9</v>
      </c>
      <c r="H1804" s="2">
        <v>0.8</v>
      </c>
    </row>
    <row r="1805" spans="6:8" x14ac:dyDescent="0.25">
      <c r="F1805" s="2" t="s">
        <v>49</v>
      </c>
      <c r="G1805" s="2" t="s">
        <v>9</v>
      </c>
      <c r="H1805" s="2">
        <v>0.8</v>
      </c>
    </row>
    <row r="1806" spans="6:8" x14ac:dyDescent="0.25">
      <c r="F1806" s="2" t="s">
        <v>49</v>
      </c>
      <c r="G1806" s="2" t="s">
        <v>9</v>
      </c>
      <c r="H1806" s="2">
        <v>1</v>
      </c>
    </row>
    <row r="1807" spans="6:8" x14ac:dyDescent="0.25">
      <c r="F1807" s="2" t="s">
        <v>49</v>
      </c>
      <c r="G1807" s="2" t="s">
        <v>9</v>
      </c>
      <c r="H1807" s="2">
        <v>1</v>
      </c>
    </row>
    <row r="1808" spans="6:8" x14ac:dyDescent="0.25">
      <c r="F1808" s="2" t="s">
        <v>49</v>
      </c>
      <c r="G1808" s="2" t="s">
        <v>9</v>
      </c>
      <c r="H1808" s="2">
        <v>0.6</v>
      </c>
    </row>
    <row r="1809" spans="6:8" x14ac:dyDescent="0.25">
      <c r="F1809" s="2" t="s">
        <v>49</v>
      </c>
      <c r="G1809" s="2" t="s">
        <v>9</v>
      </c>
      <c r="H1809" s="2">
        <v>2.6</v>
      </c>
    </row>
    <row r="1810" spans="6:8" x14ac:dyDescent="0.25">
      <c r="F1810" s="2" t="s">
        <v>49</v>
      </c>
      <c r="G1810" s="2" t="s">
        <v>9</v>
      </c>
      <c r="H1810" s="2">
        <v>2.25</v>
      </c>
    </row>
    <row r="1811" spans="6:8" x14ac:dyDescent="0.25">
      <c r="F1811" s="2" t="s">
        <v>49</v>
      </c>
      <c r="G1811" s="2" t="s">
        <v>9</v>
      </c>
      <c r="H1811" s="2">
        <v>1</v>
      </c>
    </row>
    <row r="1812" spans="6:8" x14ac:dyDescent="0.25">
      <c r="F1812" s="2" t="s">
        <v>49</v>
      </c>
      <c r="G1812" s="2" t="s">
        <v>9</v>
      </c>
      <c r="H1812" s="2">
        <v>2.5</v>
      </c>
    </row>
    <row r="1813" spans="6:8" x14ac:dyDescent="0.25">
      <c r="F1813" s="2" t="s">
        <v>49</v>
      </c>
      <c r="G1813" s="2" t="s">
        <v>9</v>
      </c>
      <c r="H1813" s="2">
        <v>1.25</v>
      </c>
    </row>
    <row r="1814" spans="6:8" x14ac:dyDescent="0.25">
      <c r="F1814" s="2" t="s">
        <v>49</v>
      </c>
      <c r="G1814" s="2" t="s">
        <v>9</v>
      </c>
      <c r="H1814" s="2">
        <v>0.75</v>
      </c>
    </row>
    <row r="1815" spans="6:8" x14ac:dyDescent="0.25">
      <c r="F1815" s="2" t="s">
        <v>49</v>
      </c>
      <c r="G1815" s="2" t="s">
        <v>9</v>
      </c>
      <c r="H1815" s="2">
        <v>1.25</v>
      </c>
    </row>
    <row r="1816" spans="6:8" x14ac:dyDescent="0.25">
      <c r="F1816" s="2" t="s">
        <v>49</v>
      </c>
      <c r="G1816" s="2" t="s">
        <v>9</v>
      </c>
      <c r="H1816" s="2">
        <v>0.6</v>
      </c>
    </row>
    <row r="1817" spans="6:8" x14ac:dyDescent="0.25">
      <c r="F1817" s="2" t="s">
        <v>49</v>
      </c>
      <c r="G1817" s="2" t="s">
        <v>9</v>
      </c>
      <c r="H1817" s="2">
        <v>0.6</v>
      </c>
    </row>
    <row r="1818" spans="6:8" x14ac:dyDescent="0.25">
      <c r="F1818" s="2" t="s">
        <v>49</v>
      </c>
      <c r="G1818" s="2" t="s">
        <v>9</v>
      </c>
      <c r="H1818" s="2">
        <v>0.5</v>
      </c>
    </row>
    <row r="1819" spans="6:8" x14ac:dyDescent="0.25">
      <c r="F1819" s="2" t="s">
        <v>49</v>
      </c>
      <c r="G1819" s="2" t="s">
        <v>9</v>
      </c>
      <c r="H1819" s="2">
        <v>0.5</v>
      </c>
    </row>
    <row r="1820" spans="6:8" x14ac:dyDescent="0.25">
      <c r="F1820" s="2" t="s">
        <v>49</v>
      </c>
      <c r="G1820" s="2" t="s">
        <v>9</v>
      </c>
      <c r="H1820" s="2">
        <v>2</v>
      </c>
    </row>
    <row r="1821" spans="6:8" x14ac:dyDescent="0.25">
      <c r="F1821" s="2" t="s">
        <v>49</v>
      </c>
      <c r="G1821" s="2" t="s">
        <v>9</v>
      </c>
      <c r="H1821" s="2">
        <v>0.5</v>
      </c>
    </row>
    <row r="1822" spans="6:8" x14ac:dyDescent="0.25">
      <c r="F1822" s="2" t="s">
        <v>49</v>
      </c>
      <c r="G1822" s="2" t="s">
        <v>9</v>
      </c>
      <c r="H1822" s="2">
        <v>0.5</v>
      </c>
    </row>
    <row r="1823" spans="6:8" x14ac:dyDescent="0.25">
      <c r="F1823" s="2" t="s">
        <v>49</v>
      </c>
      <c r="G1823" s="2" t="s">
        <v>9</v>
      </c>
      <c r="H1823" s="2">
        <v>0.7</v>
      </c>
    </row>
    <row r="1824" spans="6:8" x14ac:dyDescent="0.25">
      <c r="F1824" s="2" t="s">
        <v>49</v>
      </c>
      <c r="G1824" s="2" t="s">
        <v>9</v>
      </c>
      <c r="H1824" s="2">
        <v>0.25</v>
      </c>
    </row>
    <row r="1825" spans="6:8" x14ac:dyDescent="0.25">
      <c r="F1825" s="2" t="s">
        <v>49</v>
      </c>
      <c r="G1825" s="2" t="s">
        <v>9</v>
      </c>
      <c r="H1825" s="2">
        <v>2</v>
      </c>
    </row>
    <row r="1826" spans="6:8" x14ac:dyDescent="0.25">
      <c r="F1826" s="2" t="s">
        <v>49</v>
      </c>
      <c r="G1826" s="2" t="s">
        <v>9</v>
      </c>
      <c r="H1826" s="2">
        <v>2</v>
      </c>
    </row>
    <row r="1827" spans="6:8" x14ac:dyDescent="0.25">
      <c r="F1827" s="2" t="s">
        <v>49</v>
      </c>
      <c r="G1827" s="2" t="s">
        <v>9</v>
      </c>
      <c r="H1827" s="2">
        <v>2</v>
      </c>
    </row>
    <row r="1828" spans="6:8" x14ac:dyDescent="0.25">
      <c r="F1828" s="2" t="s">
        <v>49</v>
      </c>
      <c r="G1828" s="2" t="s">
        <v>9</v>
      </c>
      <c r="H1828" s="2">
        <v>1</v>
      </c>
    </row>
    <row r="1829" spans="6:8" x14ac:dyDescent="0.25">
      <c r="F1829" s="2" t="s">
        <v>49</v>
      </c>
      <c r="G1829" s="2" t="s">
        <v>9</v>
      </c>
      <c r="H1829" s="2">
        <v>1</v>
      </c>
    </row>
    <row r="1830" spans="6:8" x14ac:dyDescent="0.25">
      <c r="F1830" s="2" t="s">
        <v>49</v>
      </c>
      <c r="G1830" s="2" t="s">
        <v>9</v>
      </c>
      <c r="H1830" s="2">
        <v>0.75</v>
      </c>
    </row>
    <row r="1831" spans="6:8" x14ac:dyDescent="0.25">
      <c r="F1831" s="2" t="s">
        <v>49</v>
      </c>
      <c r="G1831" s="2" t="s">
        <v>9</v>
      </c>
      <c r="H1831" s="2">
        <v>0.75</v>
      </c>
    </row>
    <row r="1832" spans="6:8" x14ac:dyDescent="0.25">
      <c r="F1832" s="2" t="s">
        <v>49</v>
      </c>
      <c r="G1832" s="2" t="s">
        <v>9</v>
      </c>
      <c r="H1832" s="2">
        <v>1.5</v>
      </c>
    </row>
    <row r="1833" spans="6:8" x14ac:dyDescent="0.25">
      <c r="F1833" s="2" t="s">
        <v>49</v>
      </c>
      <c r="G1833" s="2" t="s">
        <v>9</v>
      </c>
      <c r="H1833" s="2">
        <v>2</v>
      </c>
    </row>
    <row r="1834" spans="6:8" x14ac:dyDescent="0.25">
      <c r="F1834" s="2" t="s">
        <v>49</v>
      </c>
      <c r="G1834" s="2" t="s">
        <v>9</v>
      </c>
      <c r="H1834" s="2">
        <v>2</v>
      </c>
    </row>
    <row r="1835" spans="6:8" x14ac:dyDescent="0.25">
      <c r="F1835" s="2" t="s">
        <v>49</v>
      </c>
      <c r="G1835" s="2" t="s">
        <v>9</v>
      </c>
      <c r="H1835" s="2">
        <v>1.8</v>
      </c>
    </row>
    <row r="1836" spans="6:8" x14ac:dyDescent="0.25">
      <c r="F1836" s="2" t="s">
        <v>49</v>
      </c>
      <c r="G1836" s="2" t="s">
        <v>9</v>
      </c>
      <c r="H1836" s="2">
        <v>1.8</v>
      </c>
    </row>
    <row r="1837" spans="6:8" x14ac:dyDescent="0.25">
      <c r="F1837" s="2" t="s">
        <v>49</v>
      </c>
      <c r="G1837" s="2" t="s">
        <v>9</v>
      </c>
      <c r="H1837" s="2">
        <v>2</v>
      </c>
    </row>
    <row r="1838" spans="6:8" x14ac:dyDescent="0.25">
      <c r="F1838" s="2" t="s">
        <v>49</v>
      </c>
      <c r="G1838" s="2" t="s">
        <v>9</v>
      </c>
      <c r="H1838" s="2">
        <v>2</v>
      </c>
    </row>
    <row r="1839" spans="6:8" x14ac:dyDescent="0.25">
      <c r="F1839" s="2" t="s">
        <v>49</v>
      </c>
      <c r="G1839" s="2" t="s">
        <v>9</v>
      </c>
      <c r="H1839" s="2">
        <v>1.8</v>
      </c>
    </row>
    <row r="1840" spans="6:8" x14ac:dyDescent="0.25">
      <c r="F1840" s="2" t="s">
        <v>49</v>
      </c>
      <c r="G1840" s="2" t="s">
        <v>9</v>
      </c>
      <c r="H1840" s="2">
        <v>1.8</v>
      </c>
    </row>
    <row r="1841" spans="6:8" x14ac:dyDescent="0.25">
      <c r="F1841" s="2" t="s">
        <v>49</v>
      </c>
      <c r="G1841" s="2" t="s">
        <v>9</v>
      </c>
      <c r="H1841" s="2">
        <v>1.8</v>
      </c>
    </row>
    <row r="1842" spans="6:8" x14ac:dyDescent="0.25">
      <c r="F1842" s="2" t="s">
        <v>49</v>
      </c>
      <c r="G1842" s="2" t="s">
        <v>9</v>
      </c>
      <c r="H1842" s="2">
        <v>1.8</v>
      </c>
    </row>
    <row r="1843" spans="6:8" x14ac:dyDescent="0.25">
      <c r="F1843" s="2" t="s">
        <v>49</v>
      </c>
      <c r="G1843" s="2" t="s">
        <v>9</v>
      </c>
      <c r="H1843" s="2">
        <v>1.8</v>
      </c>
    </row>
    <row r="1844" spans="6:8" x14ac:dyDescent="0.25">
      <c r="F1844" s="2" t="s">
        <v>49</v>
      </c>
      <c r="G1844" s="2" t="s">
        <v>9</v>
      </c>
      <c r="H1844" s="2">
        <v>1.2</v>
      </c>
    </row>
    <row r="1845" spans="6:8" x14ac:dyDescent="0.25">
      <c r="F1845" s="2" t="s">
        <v>49</v>
      </c>
      <c r="G1845" s="2" t="s">
        <v>9</v>
      </c>
      <c r="H1845" s="2">
        <v>1.5</v>
      </c>
    </row>
    <row r="1846" spans="6:8" x14ac:dyDescent="0.25">
      <c r="F1846" s="2" t="s">
        <v>49</v>
      </c>
      <c r="G1846" s="2" t="s">
        <v>9</v>
      </c>
      <c r="H1846" s="2">
        <v>1.5</v>
      </c>
    </row>
    <row r="1847" spans="6:8" x14ac:dyDescent="0.25">
      <c r="F1847" s="2" t="s">
        <v>49</v>
      </c>
      <c r="G1847" s="2" t="s">
        <v>9</v>
      </c>
      <c r="H1847" s="2">
        <v>3</v>
      </c>
    </row>
    <row r="1848" spans="6:8" x14ac:dyDescent="0.25">
      <c r="F1848" s="2" t="s">
        <v>49</v>
      </c>
      <c r="G1848" s="2" t="s">
        <v>9</v>
      </c>
      <c r="H1848" s="2">
        <v>1</v>
      </c>
    </row>
    <row r="1849" spans="6:8" x14ac:dyDescent="0.25">
      <c r="F1849" s="2" t="s">
        <v>49</v>
      </c>
      <c r="G1849" s="2" t="s">
        <v>9</v>
      </c>
      <c r="H1849" s="2">
        <v>2</v>
      </c>
    </row>
    <row r="1850" spans="6:8" x14ac:dyDescent="0.25">
      <c r="F1850" s="2" t="s">
        <v>49</v>
      </c>
      <c r="G1850" s="2" t="s">
        <v>9</v>
      </c>
      <c r="H1850" s="2">
        <v>1.5</v>
      </c>
    </row>
    <row r="1851" spans="6:8" x14ac:dyDescent="0.25">
      <c r="F1851" s="2" t="s">
        <v>49</v>
      </c>
      <c r="G1851" s="2" t="s">
        <v>9</v>
      </c>
      <c r="H1851" s="2">
        <v>1.5</v>
      </c>
    </row>
    <row r="1852" spans="6:8" x14ac:dyDescent="0.25">
      <c r="F1852" s="2" t="s">
        <v>49</v>
      </c>
      <c r="G1852" s="2" t="s">
        <v>9</v>
      </c>
      <c r="H1852" s="2">
        <v>2.5</v>
      </c>
    </row>
    <row r="1853" spans="6:8" x14ac:dyDescent="0.25">
      <c r="F1853" s="2" t="s">
        <v>49</v>
      </c>
      <c r="G1853" s="2" t="s">
        <v>9</v>
      </c>
      <c r="H1853" s="2">
        <v>1.5</v>
      </c>
    </row>
    <row r="1854" spans="6:8" x14ac:dyDescent="0.25">
      <c r="F1854" s="2" t="s">
        <v>49</v>
      </c>
      <c r="G1854" s="2" t="s">
        <v>9</v>
      </c>
      <c r="H1854" s="2">
        <v>1.5</v>
      </c>
    </row>
    <row r="1855" spans="6:8" x14ac:dyDescent="0.25">
      <c r="F1855" s="2" t="s">
        <v>49</v>
      </c>
      <c r="G1855" s="2" t="s">
        <v>9</v>
      </c>
      <c r="H1855" s="2">
        <v>1.5</v>
      </c>
    </row>
    <row r="1856" spans="6:8" x14ac:dyDescent="0.25">
      <c r="F1856" s="2" t="s">
        <v>49</v>
      </c>
      <c r="G1856" s="2" t="s">
        <v>9</v>
      </c>
      <c r="H1856" s="2">
        <v>2.25</v>
      </c>
    </row>
    <row r="1857" spans="6:8" x14ac:dyDescent="0.25">
      <c r="F1857" s="2" t="s">
        <v>49</v>
      </c>
      <c r="G1857" s="2" t="s">
        <v>9</v>
      </c>
      <c r="H1857" s="2">
        <v>1</v>
      </c>
    </row>
    <row r="1858" spans="6:8" x14ac:dyDescent="0.25">
      <c r="F1858" s="2" t="s">
        <v>49</v>
      </c>
      <c r="G1858" s="2" t="s">
        <v>9</v>
      </c>
      <c r="H1858" s="2">
        <v>0.3</v>
      </c>
    </row>
    <row r="1859" spans="6:8" x14ac:dyDescent="0.25">
      <c r="F1859" s="2" t="s">
        <v>49</v>
      </c>
      <c r="G1859" s="2" t="s">
        <v>9</v>
      </c>
      <c r="H1859" s="2">
        <v>0.4</v>
      </c>
    </row>
    <row r="1860" spans="6:8" x14ac:dyDescent="0.25">
      <c r="F1860" s="2" t="s">
        <v>49</v>
      </c>
      <c r="G1860" s="2" t="s">
        <v>9</v>
      </c>
      <c r="H1860" s="2">
        <v>0.15</v>
      </c>
    </row>
    <row r="1861" spans="6:8" x14ac:dyDescent="0.25">
      <c r="F1861" s="2" t="s">
        <v>49</v>
      </c>
      <c r="G1861" s="2" t="s">
        <v>9</v>
      </c>
      <c r="H1861" s="2">
        <v>0.25</v>
      </c>
    </row>
    <row r="1862" spans="6:8" x14ac:dyDescent="0.25">
      <c r="F1862" s="2" t="s">
        <v>49</v>
      </c>
      <c r="G1862" s="2" t="s">
        <v>9</v>
      </c>
      <c r="H1862" s="2">
        <v>0.2</v>
      </c>
    </row>
    <row r="1863" spans="6:8" x14ac:dyDescent="0.25">
      <c r="F1863" s="2" t="s">
        <v>49</v>
      </c>
      <c r="G1863" s="2" t="s">
        <v>9</v>
      </c>
      <c r="H1863" s="2">
        <v>0.2</v>
      </c>
    </row>
    <row r="1864" spans="6:8" x14ac:dyDescent="0.25">
      <c r="F1864" s="2" t="s">
        <v>49</v>
      </c>
      <c r="G1864" s="2" t="s">
        <v>9</v>
      </c>
      <c r="H1864" s="2">
        <v>2</v>
      </c>
    </row>
    <row r="1865" spans="6:8" x14ac:dyDescent="0.25">
      <c r="F1865" s="2" t="s">
        <v>49</v>
      </c>
      <c r="G1865" s="2" t="s">
        <v>9</v>
      </c>
      <c r="H1865" s="2">
        <v>2</v>
      </c>
    </row>
    <row r="1866" spans="6:8" x14ac:dyDescent="0.25">
      <c r="F1866" s="2" t="s">
        <v>49</v>
      </c>
      <c r="G1866" s="2" t="s">
        <v>9</v>
      </c>
      <c r="H1866" s="2">
        <v>1.5</v>
      </c>
    </row>
    <row r="1867" spans="6:8" x14ac:dyDescent="0.25">
      <c r="F1867" s="2" t="s">
        <v>49</v>
      </c>
      <c r="G1867" s="2" t="s">
        <v>9</v>
      </c>
      <c r="H1867" s="2">
        <v>3.5</v>
      </c>
    </row>
    <row r="1868" spans="6:8" x14ac:dyDescent="0.25">
      <c r="F1868" s="2" t="s">
        <v>49</v>
      </c>
      <c r="G1868" s="2" t="s">
        <v>9</v>
      </c>
      <c r="H1868" s="2">
        <v>2</v>
      </c>
    </row>
    <row r="1869" spans="6:8" x14ac:dyDescent="0.25">
      <c r="F1869" s="2" t="s">
        <v>49</v>
      </c>
      <c r="G1869" s="2" t="s">
        <v>9</v>
      </c>
      <c r="H1869" s="2">
        <v>1.8</v>
      </c>
    </row>
    <row r="1870" spans="6:8" x14ac:dyDescent="0.25">
      <c r="F1870" s="2" t="s">
        <v>49</v>
      </c>
      <c r="G1870" s="2" t="s">
        <v>9</v>
      </c>
      <c r="H1870" s="2">
        <v>0.6</v>
      </c>
    </row>
    <row r="1871" spans="6:8" x14ac:dyDescent="0.25">
      <c r="F1871" s="2" t="s">
        <v>49</v>
      </c>
      <c r="G1871" s="2" t="s">
        <v>9</v>
      </c>
      <c r="H1871" s="2">
        <v>1.2</v>
      </c>
    </row>
    <row r="1872" spans="6:8" x14ac:dyDescent="0.25">
      <c r="F1872" s="2" t="s">
        <v>49</v>
      </c>
      <c r="G1872" s="2" t="s">
        <v>9</v>
      </c>
      <c r="H1872" s="2">
        <v>0.5</v>
      </c>
    </row>
    <row r="1873" spans="6:8" x14ac:dyDescent="0.25">
      <c r="F1873" s="2" t="s">
        <v>49</v>
      </c>
      <c r="G1873" s="2" t="s">
        <v>9</v>
      </c>
      <c r="H1873" s="2">
        <v>0.5</v>
      </c>
    </row>
    <row r="1874" spans="6:8" x14ac:dyDescent="0.25">
      <c r="F1874" s="2" t="s">
        <v>49</v>
      </c>
      <c r="G1874" s="2" t="s">
        <v>9</v>
      </c>
      <c r="H1874" s="2">
        <v>0.7</v>
      </c>
    </row>
    <row r="1875" spans="6:8" x14ac:dyDescent="0.25">
      <c r="F1875" s="2" t="s">
        <v>49</v>
      </c>
      <c r="G1875" s="2" t="s">
        <v>9</v>
      </c>
      <c r="H1875" s="2">
        <v>1</v>
      </c>
    </row>
    <row r="1876" spans="6:8" x14ac:dyDescent="0.25">
      <c r="F1876" s="2" t="s">
        <v>49</v>
      </c>
      <c r="G1876" s="2" t="s">
        <v>9</v>
      </c>
      <c r="H1876" s="2">
        <v>0.85</v>
      </c>
    </row>
    <row r="1877" spans="6:8" x14ac:dyDescent="0.25">
      <c r="F1877" s="2" t="s">
        <v>49</v>
      </c>
      <c r="G1877" s="2" t="s">
        <v>9</v>
      </c>
      <c r="H1877" s="2">
        <v>2.4</v>
      </c>
    </row>
    <row r="1878" spans="6:8" x14ac:dyDescent="0.25">
      <c r="F1878" s="2" t="s">
        <v>49</v>
      </c>
      <c r="G1878" s="2" t="s">
        <v>9</v>
      </c>
      <c r="H1878" s="2">
        <v>1.6</v>
      </c>
    </row>
    <row r="1879" spans="6:8" x14ac:dyDescent="0.25">
      <c r="F1879" s="2" t="s">
        <v>49</v>
      </c>
      <c r="G1879" s="2" t="s">
        <v>9</v>
      </c>
      <c r="H1879" s="2">
        <v>1</v>
      </c>
    </row>
    <row r="1880" spans="6:8" x14ac:dyDescent="0.25">
      <c r="F1880" s="2" t="s">
        <v>49</v>
      </c>
      <c r="G1880" s="2" t="s">
        <v>9</v>
      </c>
      <c r="H1880" s="2">
        <v>0.9</v>
      </c>
    </row>
    <row r="1881" spans="6:8" x14ac:dyDescent="0.25">
      <c r="F1881" s="2" t="s">
        <v>49</v>
      </c>
      <c r="G1881" s="2" t="s">
        <v>9</v>
      </c>
      <c r="H1881" s="2">
        <v>1.52</v>
      </c>
    </row>
    <row r="1882" spans="6:8" x14ac:dyDescent="0.25">
      <c r="F1882" s="2" t="s">
        <v>49</v>
      </c>
      <c r="G1882" s="2" t="s">
        <v>9</v>
      </c>
      <c r="H1882" s="2">
        <v>4.57</v>
      </c>
    </row>
    <row r="1883" spans="6:8" x14ac:dyDescent="0.25">
      <c r="F1883" s="2" t="s">
        <v>49</v>
      </c>
      <c r="G1883" s="2" t="s">
        <v>9</v>
      </c>
      <c r="H1883" s="2">
        <v>0.6</v>
      </c>
    </row>
    <row r="1884" spans="6:8" x14ac:dyDescent="0.25">
      <c r="F1884" s="2" t="s">
        <v>49</v>
      </c>
      <c r="G1884" s="2" t="s">
        <v>9</v>
      </c>
      <c r="H1884" s="2">
        <v>0.6</v>
      </c>
    </row>
    <row r="1885" spans="6:8" x14ac:dyDescent="0.25">
      <c r="F1885" s="2" t="s">
        <v>49</v>
      </c>
      <c r="G1885" s="2" t="s">
        <v>9</v>
      </c>
      <c r="H1885" s="2">
        <v>0.4</v>
      </c>
    </row>
    <row r="1886" spans="6:8" x14ac:dyDescent="0.25">
      <c r="F1886" s="2" t="s">
        <v>49</v>
      </c>
      <c r="G1886" s="2" t="s">
        <v>9</v>
      </c>
      <c r="H1886" s="2">
        <v>0.9</v>
      </c>
    </row>
    <row r="1887" spans="6:8" x14ac:dyDescent="0.25">
      <c r="F1887" s="2" t="s">
        <v>49</v>
      </c>
      <c r="G1887" s="2" t="s">
        <v>9</v>
      </c>
      <c r="H1887" s="2">
        <v>1.5</v>
      </c>
    </row>
    <row r="1888" spans="6:8" x14ac:dyDescent="0.25">
      <c r="F1888" s="2" t="s">
        <v>49</v>
      </c>
      <c r="G1888" s="2" t="s">
        <v>9</v>
      </c>
      <c r="H1888" s="2">
        <v>0.6</v>
      </c>
    </row>
    <row r="1889" spans="6:8" x14ac:dyDescent="0.25">
      <c r="F1889" s="2" t="s">
        <v>49</v>
      </c>
      <c r="G1889" s="2" t="s">
        <v>9</v>
      </c>
      <c r="H1889" s="2">
        <v>0.6</v>
      </c>
    </row>
    <row r="1890" spans="6:8" x14ac:dyDescent="0.25">
      <c r="F1890" s="2" t="s">
        <v>49</v>
      </c>
      <c r="G1890" s="2" t="s">
        <v>9</v>
      </c>
      <c r="H1890" s="2">
        <v>1.7</v>
      </c>
    </row>
    <row r="1891" spans="6:8" x14ac:dyDescent="0.25">
      <c r="F1891" s="2" t="s">
        <v>49</v>
      </c>
      <c r="G1891" s="2" t="s">
        <v>9</v>
      </c>
      <c r="H1891" s="2">
        <v>0.6</v>
      </c>
    </row>
    <row r="1892" spans="6:8" x14ac:dyDescent="0.25">
      <c r="F1892" s="2" t="s">
        <v>49</v>
      </c>
      <c r="G1892" s="2" t="s">
        <v>9</v>
      </c>
      <c r="H1892" s="2">
        <v>3.3</v>
      </c>
    </row>
    <row r="1893" spans="6:8" x14ac:dyDescent="0.25">
      <c r="F1893" s="2" t="s">
        <v>49</v>
      </c>
      <c r="G1893" s="2" t="s">
        <v>9</v>
      </c>
      <c r="H1893" s="2">
        <v>1.5</v>
      </c>
    </row>
    <row r="1894" spans="6:8" x14ac:dyDescent="0.25">
      <c r="F1894" s="2" t="s">
        <v>49</v>
      </c>
      <c r="G1894" s="2" t="s">
        <v>9</v>
      </c>
      <c r="H1894" s="2">
        <v>15</v>
      </c>
    </row>
    <row r="1895" spans="6:8" x14ac:dyDescent="0.25">
      <c r="F1895" s="2" t="s">
        <v>49</v>
      </c>
      <c r="G1895" s="2" t="s">
        <v>9</v>
      </c>
      <c r="H1895" s="2">
        <v>4.5</v>
      </c>
    </row>
    <row r="1896" spans="6:8" x14ac:dyDescent="0.25">
      <c r="F1896" s="2" t="s">
        <v>49</v>
      </c>
      <c r="G1896" s="2" t="s">
        <v>9</v>
      </c>
      <c r="H1896" s="2">
        <v>15</v>
      </c>
    </row>
    <row r="1897" spans="6:8" x14ac:dyDescent="0.25">
      <c r="F1897" s="2" t="s">
        <v>49</v>
      </c>
      <c r="G1897" s="2" t="s">
        <v>9</v>
      </c>
      <c r="H1897" s="2">
        <v>3.5</v>
      </c>
    </row>
    <row r="1898" spans="6:8" x14ac:dyDescent="0.25">
      <c r="F1898" s="2" t="s">
        <v>49</v>
      </c>
      <c r="G1898" s="2" t="s">
        <v>9</v>
      </c>
      <c r="H1898" s="2">
        <v>4</v>
      </c>
    </row>
    <row r="1899" spans="6:8" x14ac:dyDescent="0.25">
      <c r="F1899" s="2" t="s">
        <v>49</v>
      </c>
      <c r="G1899" s="2" t="s">
        <v>9</v>
      </c>
      <c r="H1899" s="2">
        <v>5</v>
      </c>
    </row>
    <row r="1900" spans="6:8" x14ac:dyDescent="0.25">
      <c r="F1900" s="2" t="s">
        <v>49</v>
      </c>
      <c r="G1900" s="2" t="s">
        <v>9</v>
      </c>
      <c r="H1900" s="2">
        <v>7</v>
      </c>
    </row>
    <row r="1901" spans="6:8" x14ac:dyDescent="0.25">
      <c r="F1901" s="2" t="s">
        <v>49</v>
      </c>
      <c r="G1901" s="2" t="s">
        <v>9</v>
      </c>
      <c r="H1901" s="2">
        <v>7</v>
      </c>
    </row>
    <row r="1902" spans="6:8" x14ac:dyDescent="0.25">
      <c r="F1902" s="2" t="s">
        <v>49</v>
      </c>
      <c r="G1902" s="2" t="s">
        <v>9</v>
      </c>
      <c r="H1902" s="2">
        <v>2</v>
      </c>
    </row>
    <row r="1903" spans="6:8" x14ac:dyDescent="0.25">
      <c r="F1903" s="2" t="s">
        <v>49</v>
      </c>
      <c r="G1903" s="2" t="s">
        <v>9</v>
      </c>
      <c r="H1903" s="2">
        <v>1.75</v>
      </c>
    </row>
    <row r="1904" spans="6:8" x14ac:dyDescent="0.25">
      <c r="F1904" s="2" t="s">
        <v>49</v>
      </c>
      <c r="G1904" s="2" t="s">
        <v>9</v>
      </c>
      <c r="H1904" s="2">
        <v>1.75</v>
      </c>
    </row>
    <row r="1905" spans="6:8" x14ac:dyDescent="0.25">
      <c r="F1905" s="2" t="s">
        <v>49</v>
      </c>
      <c r="G1905" s="2" t="s">
        <v>9</v>
      </c>
      <c r="H1905" s="2">
        <v>1</v>
      </c>
    </row>
    <row r="1906" spans="6:8" x14ac:dyDescent="0.25">
      <c r="F1906" s="2" t="s">
        <v>49</v>
      </c>
      <c r="G1906" s="2" t="s">
        <v>9</v>
      </c>
      <c r="H1906" s="2">
        <v>25</v>
      </c>
    </row>
    <row r="1907" spans="6:8" x14ac:dyDescent="0.25">
      <c r="F1907" s="2" t="s">
        <v>49</v>
      </c>
      <c r="G1907" s="2" t="s">
        <v>9</v>
      </c>
      <c r="H1907" s="2">
        <v>3</v>
      </c>
    </row>
    <row r="1908" spans="6:8" x14ac:dyDescent="0.25">
      <c r="F1908" s="2" t="s">
        <v>49</v>
      </c>
      <c r="G1908" s="2" t="s">
        <v>9</v>
      </c>
      <c r="H1908" s="2">
        <v>8</v>
      </c>
    </row>
    <row r="1909" spans="6:8" x14ac:dyDescent="0.25">
      <c r="F1909" s="2" t="s">
        <v>49</v>
      </c>
      <c r="G1909" s="2" t="s">
        <v>9</v>
      </c>
      <c r="H1909" s="2">
        <v>3</v>
      </c>
    </row>
    <row r="1910" spans="6:8" x14ac:dyDescent="0.25">
      <c r="F1910" s="2" t="s">
        <v>49</v>
      </c>
      <c r="G1910" s="2" t="s">
        <v>9</v>
      </c>
      <c r="H1910" s="2">
        <v>2</v>
      </c>
    </row>
    <row r="1911" spans="6:8" x14ac:dyDescent="0.25">
      <c r="F1911" s="2" t="s">
        <v>49</v>
      </c>
      <c r="G1911" s="2" t="s">
        <v>9</v>
      </c>
      <c r="H1911" s="2">
        <v>2</v>
      </c>
    </row>
    <row r="1912" spans="6:8" x14ac:dyDescent="0.25">
      <c r="F1912" s="2" t="s">
        <v>49</v>
      </c>
      <c r="G1912" s="2" t="s">
        <v>9</v>
      </c>
      <c r="H1912" s="2">
        <v>1</v>
      </c>
    </row>
    <row r="1913" spans="6:8" x14ac:dyDescent="0.25">
      <c r="F1913" s="2" t="s">
        <v>49</v>
      </c>
      <c r="G1913" s="2" t="s">
        <v>9</v>
      </c>
      <c r="H1913" s="2">
        <v>2</v>
      </c>
    </row>
    <row r="1914" spans="6:8" x14ac:dyDescent="0.25">
      <c r="F1914" s="2" t="s">
        <v>49</v>
      </c>
      <c r="G1914" s="2" t="s">
        <v>9</v>
      </c>
      <c r="H1914" s="2">
        <v>15</v>
      </c>
    </row>
    <row r="1915" spans="6:8" x14ac:dyDescent="0.25">
      <c r="F1915" s="2" t="s">
        <v>49</v>
      </c>
      <c r="G1915" s="2" t="s">
        <v>9</v>
      </c>
      <c r="H1915" s="2">
        <v>15</v>
      </c>
    </row>
    <row r="1916" spans="6:8" x14ac:dyDescent="0.25">
      <c r="F1916" s="2" t="s">
        <v>49</v>
      </c>
      <c r="G1916" s="2" t="s">
        <v>9</v>
      </c>
      <c r="H1916" s="2">
        <v>3</v>
      </c>
    </row>
    <row r="1917" spans="6:8" x14ac:dyDescent="0.25">
      <c r="F1917" s="2" t="s">
        <v>49</v>
      </c>
      <c r="G1917" s="2" t="s">
        <v>9</v>
      </c>
      <c r="H1917" s="2">
        <v>7</v>
      </c>
    </row>
    <row r="1918" spans="6:8" x14ac:dyDescent="0.25">
      <c r="F1918" s="2" t="s">
        <v>49</v>
      </c>
      <c r="G1918" s="2" t="s">
        <v>9</v>
      </c>
      <c r="H1918" s="2">
        <v>3</v>
      </c>
    </row>
    <row r="1919" spans="6:8" x14ac:dyDescent="0.25">
      <c r="F1919" s="2" t="s">
        <v>49</v>
      </c>
      <c r="G1919" s="2" t="s">
        <v>9</v>
      </c>
      <c r="H1919" s="2">
        <v>3</v>
      </c>
    </row>
    <row r="1920" spans="6:8" x14ac:dyDescent="0.25">
      <c r="F1920" s="2" t="s">
        <v>49</v>
      </c>
      <c r="G1920" s="2" t="s">
        <v>9</v>
      </c>
      <c r="H1920" s="2">
        <v>5</v>
      </c>
    </row>
    <row r="1921" spans="6:8" x14ac:dyDescent="0.25">
      <c r="F1921" s="2" t="s">
        <v>49</v>
      </c>
      <c r="G1921" s="2" t="s">
        <v>9</v>
      </c>
      <c r="H1921" s="2">
        <v>2</v>
      </c>
    </row>
    <row r="1922" spans="6:8" x14ac:dyDescent="0.25">
      <c r="F1922" s="2" t="s">
        <v>49</v>
      </c>
      <c r="G1922" s="2" t="s">
        <v>9</v>
      </c>
      <c r="H1922" s="2">
        <v>5</v>
      </c>
    </row>
    <row r="1923" spans="6:8" x14ac:dyDescent="0.25">
      <c r="F1923" s="2" t="s">
        <v>49</v>
      </c>
      <c r="G1923" s="2" t="s">
        <v>9</v>
      </c>
      <c r="H1923" s="2">
        <v>1.5</v>
      </c>
    </row>
    <row r="1924" spans="6:8" x14ac:dyDescent="0.25">
      <c r="F1924" s="2" t="s">
        <v>49</v>
      </c>
      <c r="G1924" s="2" t="s">
        <v>9</v>
      </c>
      <c r="H1924" s="2">
        <v>7.5</v>
      </c>
    </row>
    <row r="1925" spans="6:8" x14ac:dyDescent="0.25">
      <c r="F1925" s="2" t="s">
        <v>49</v>
      </c>
      <c r="G1925" s="2" t="s">
        <v>9</v>
      </c>
      <c r="H1925" s="2">
        <v>7.5</v>
      </c>
    </row>
    <row r="1926" spans="6:8" x14ac:dyDescent="0.25">
      <c r="F1926" s="2" t="s">
        <v>49</v>
      </c>
      <c r="G1926" s="2" t="s">
        <v>9</v>
      </c>
      <c r="H1926" s="2">
        <v>12.5</v>
      </c>
    </row>
    <row r="1927" spans="6:8" x14ac:dyDescent="0.25">
      <c r="F1927" s="2" t="s">
        <v>49</v>
      </c>
      <c r="G1927" s="2" t="s">
        <v>9</v>
      </c>
      <c r="H1927" s="2">
        <v>15</v>
      </c>
    </row>
    <row r="1928" spans="6:8" x14ac:dyDescent="0.25">
      <c r="F1928" s="2" t="s">
        <v>49</v>
      </c>
      <c r="G1928" s="2" t="s">
        <v>9</v>
      </c>
      <c r="H1928" s="2">
        <v>15</v>
      </c>
    </row>
    <row r="1929" spans="6:8" x14ac:dyDescent="0.25">
      <c r="F1929" s="2" t="s">
        <v>49</v>
      </c>
      <c r="G1929" s="2" t="s">
        <v>9</v>
      </c>
      <c r="H1929" s="2">
        <v>20</v>
      </c>
    </row>
    <row r="1930" spans="6:8" x14ac:dyDescent="0.25">
      <c r="F1930" s="2" t="s">
        <v>49</v>
      </c>
      <c r="G1930" s="2" t="s">
        <v>9</v>
      </c>
      <c r="H1930" s="2">
        <v>4</v>
      </c>
    </row>
    <row r="1931" spans="6:8" x14ac:dyDescent="0.25">
      <c r="F1931" s="2" t="s">
        <v>49</v>
      </c>
      <c r="G1931" s="2" t="s">
        <v>9</v>
      </c>
      <c r="H1931" s="2">
        <v>20</v>
      </c>
    </row>
    <row r="1932" spans="6:8" x14ac:dyDescent="0.25">
      <c r="F1932" s="2" t="s">
        <v>49</v>
      </c>
      <c r="G1932" s="2" t="s">
        <v>9</v>
      </c>
      <c r="H1932" s="2">
        <v>4</v>
      </c>
    </row>
    <row r="1933" spans="6:8" x14ac:dyDescent="0.25">
      <c r="F1933" s="2" t="s">
        <v>49</v>
      </c>
      <c r="G1933" s="2" t="s">
        <v>9</v>
      </c>
      <c r="H1933" s="2">
        <v>22</v>
      </c>
    </row>
    <row r="1934" spans="6:8" x14ac:dyDescent="0.25">
      <c r="F1934" s="2" t="s">
        <v>49</v>
      </c>
      <c r="G1934" s="2" t="s">
        <v>9</v>
      </c>
      <c r="H1934" s="2">
        <v>26</v>
      </c>
    </row>
    <row r="1935" spans="6:8" x14ac:dyDescent="0.25">
      <c r="F1935" s="2" t="s">
        <v>49</v>
      </c>
      <c r="G1935" s="2" t="s">
        <v>9</v>
      </c>
      <c r="H1935" s="2">
        <v>29</v>
      </c>
    </row>
    <row r="1936" spans="6:8" x14ac:dyDescent="0.25">
      <c r="F1936" s="2" t="s">
        <v>49</v>
      </c>
      <c r="G1936" s="2" t="s">
        <v>9</v>
      </c>
      <c r="H1936" s="2">
        <v>30</v>
      </c>
    </row>
    <row r="1937" spans="6:8" x14ac:dyDescent="0.25">
      <c r="F1937" s="2" t="s">
        <v>49</v>
      </c>
      <c r="G1937" s="2" t="s">
        <v>9</v>
      </c>
      <c r="H1937" s="2">
        <v>11</v>
      </c>
    </row>
    <row r="1938" spans="6:8" x14ac:dyDescent="0.25">
      <c r="F1938" s="2" t="s">
        <v>49</v>
      </c>
      <c r="G1938" s="2" t="s">
        <v>9</v>
      </c>
      <c r="H1938" s="2">
        <v>6</v>
      </c>
    </row>
    <row r="1939" spans="6:8" x14ac:dyDescent="0.25">
      <c r="F1939" s="2" t="s">
        <v>49</v>
      </c>
      <c r="G1939" s="2" t="s">
        <v>9</v>
      </c>
      <c r="H1939" s="2">
        <v>8</v>
      </c>
    </row>
    <row r="1940" spans="6:8" x14ac:dyDescent="0.25">
      <c r="F1940" s="2" t="s">
        <v>49</v>
      </c>
      <c r="G1940" s="2" t="s">
        <v>9</v>
      </c>
      <c r="H1940" s="2">
        <v>10</v>
      </c>
    </row>
    <row r="1941" spans="6:8" x14ac:dyDescent="0.25">
      <c r="F1941" s="2" t="s">
        <v>49</v>
      </c>
      <c r="G1941" s="2" t="s">
        <v>9</v>
      </c>
      <c r="H1941" s="2">
        <v>12</v>
      </c>
    </row>
    <row r="1942" spans="6:8" x14ac:dyDescent="0.25">
      <c r="F1942" s="2" t="s">
        <v>49</v>
      </c>
      <c r="G1942" s="2" t="s">
        <v>9</v>
      </c>
      <c r="H1942" s="2">
        <v>20</v>
      </c>
    </row>
    <row r="1943" spans="6:8" x14ac:dyDescent="0.25">
      <c r="F1943" s="2" t="s">
        <v>49</v>
      </c>
      <c r="G1943" s="2" t="s">
        <v>9</v>
      </c>
      <c r="H1943" s="2">
        <v>5</v>
      </c>
    </row>
    <row r="1944" spans="6:8" x14ac:dyDescent="0.25">
      <c r="F1944" s="2" t="s">
        <v>49</v>
      </c>
      <c r="G1944" s="2" t="s">
        <v>9</v>
      </c>
      <c r="H1944" s="2">
        <v>12</v>
      </c>
    </row>
    <row r="1945" spans="6:8" x14ac:dyDescent="0.25">
      <c r="F1945" s="2" t="s">
        <v>49</v>
      </c>
      <c r="G1945" s="2" t="s">
        <v>9</v>
      </c>
      <c r="H1945" s="2">
        <v>7.5</v>
      </c>
    </row>
    <row r="1946" spans="6:8" x14ac:dyDescent="0.25">
      <c r="F1946" s="2" t="s">
        <v>49</v>
      </c>
      <c r="G1946" s="2" t="s">
        <v>9</v>
      </c>
      <c r="H1946" s="2">
        <v>7.5</v>
      </c>
    </row>
    <row r="1947" spans="6:8" x14ac:dyDescent="0.25">
      <c r="F1947" s="2" t="s">
        <v>49</v>
      </c>
      <c r="G1947" s="2" t="s">
        <v>9</v>
      </c>
      <c r="H1947" s="2">
        <v>12</v>
      </c>
    </row>
    <row r="1948" spans="6:8" x14ac:dyDescent="0.25">
      <c r="F1948" s="2" t="s">
        <v>49</v>
      </c>
      <c r="G1948" s="2" t="s">
        <v>9</v>
      </c>
      <c r="H1948" s="2">
        <v>12</v>
      </c>
    </row>
    <row r="1949" spans="6:8" x14ac:dyDescent="0.25">
      <c r="F1949" s="2" t="s">
        <v>49</v>
      </c>
      <c r="G1949" s="2" t="s">
        <v>9</v>
      </c>
      <c r="H1949" s="2">
        <v>7.5</v>
      </c>
    </row>
    <row r="1950" spans="6:8" x14ac:dyDescent="0.25">
      <c r="F1950" s="2" t="s">
        <v>49</v>
      </c>
      <c r="G1950" s="2" t="s">
        <v>9</v>
      </c>
      <c r="H1950" s="2">
        <v>3.75</v>
      </c>
    </row>
    <row r="1951" spans="6:8" x14ac:dyDescent="0.25">
      <c r="F1951" s="2" t="s">
        <v>49</v>
      </c>
      <c r="G1951" s="2" t="s">
        <v>9</v>
      </c>
      <c r="H1951" s="2">
        <v>3.75</v>
      </c>
    </row>
    <row r="1952" spans="6:8" x14ac:dyDescent="0.25">
      <c r="F1952" s="2" t="s">
        <v>49</v>
      </c>
      <c r="G1952" s="2" t="s">
        <v>9</v>
      </c>
      <c r="H1952" s="2">
        <v>3.75</v>
      </c>
    </row>
    <row r="1953" spans="6:8" x14ac:dyDescent="0.25">
      <c r="F1953" s="2" t="s">
        <v>49</v>
      </c>
      <c r="G1953" s="2" t="s">
        <v>9</v>
      </c>
      <c r="H1953" s="2">
        <v>8.75</v>
      </c>
    </row>
    <row r="1954" spans="6:8" x14ac:dyDescent="0.25">
      <c r="F1954" s="2" t="s">
        <v>49</v>
      </c>
      <c r="G1954" s="2" t="s">
        <v>9</v>
      </c>
      <c r="H1954" s="2">
        <v>14</v>
      </c>
    </row>
    <row r="1955" spans="6:8" x14ac:dyDescent="0.25">
      <c r="F1955" s="2" t="s">
        <v>49</v>
      </c>
      <c r="G1955" s="2" t="s">
        <v>9</v>
      </c>
      <c r="H1955" s="2">
        <v>14.75</v>
      </c>
    </row>
    <row r="1956" spans="6:8" x14ac:dyDescent="0.25">
      <c r="F1956" s="2" t="s">
        <v>49</v>
      </c>
      <c r="G1956" s="2" t="s">
        <v>9</v>
      </c>
      <c r="H1956" s="2">
        <v>16</v>
      </c>
    </row>
    <row r="1957" spans="6:8" x14ac:dyDescent="0.25">
      <c r="F1957" s="2" t="s">
        <v>49</v>
      </c>
      <c r="G1957" s="2" t="s">
        <v>9</v>
      </c>
      <c r="H1957" s="2">
        <v>14</v>
      </c>
    </row>
    <row r="1958" spans="6:8" x14ac:dyDescent="0.25">
      <c r="F1958" s="2" t="s">
        <v>49</v>
      </c>
      <c r="G1958" s="2" t="s">
        <v>9</v>
      </c>
      <c r="H1958" s="2">
        <v>2.5</v>
      </c>
    </row>
    <row r="1959" spans="6:8" x14ac:dyDescent="0.25">
      <c r="F1959" s="2" t="s">
        <v>49</v>
      </c>
      <c r="G1959" s="2" t="s">
        <v>9</v>
      </c>
      <c r="H1959" s="2">
        <v>4</v>
      </c>
    </row>
    <row r="1960" spans="6:8" x14ac:dyDescent="0.25">
      <c r="F1960" s="2" t="s">
        <v>49</v>
      </c>
      <c r="G1960" s="2" t="s">
        <v>9</v>
      </c>
      <c r="H1960" s="2">
        <v>3.5</v>
      </c>
    </row>
    <row r="1961" spans="6:8" x14ac:dyDescent="0.25">
      <c r="F1961" s="2" t="s">
        <v>49</v>
      </c>
      <c r="G1961" s="2" t="s">
        <v>9</v>
      </c>
      <c r="H1961" s="2">
        <v>3</v>
      </c>
    </row>
    <row r="1962" spans="6:8" x14ac:dyDescent="0.25">
      <c r="F1962" s="2" t="s">
        <v>49</v>
      </c>
      <c r="G1962" s="2" t="s">
        <v>9</v>
      </c>
      <c r="H1962" s="2">
        <v>6</v>
      </c>
    </row>
    <row r="1963" spans="6:8" x14ac:dyDescent="0.25">
      <c r="F1963" s="2" t="s">
        <v>49</v>
      </c>
      <c r="G1963" s="2" t="s">
        <v>9</v>
      </c>
      <c r="H1963" s="2">
        <v>5</v>
      </c>
    </row>
    <row r="1964" spans="6:8" x14ac:dyDescent="0.25">
      <c r="F1964" s="2" t="s">
        <v>49</v>
      </c>
      <c r="G1964" s="2" t="s">
        <v>9</v>
      </c>
      <c r="H1964" s="2">
        <v>7</v>
      </c>
    </row>
    <row r="1965" spans="6:8" x14ac:dyDescent="0.25">
      <c r="F1965" s="2" t="s">
        <v>49</v>
      </c>
      <c r="G1965" s="2" t="s">
        <v>9</v>
      </c>
      <c r="H1965" s="2">
        <v>3.75</v>
      </c>
    </row>
    <row r="1966" spans="6:8" x14ac:dyDescent="0.25">
      <c r="F1966" s="2" t="s">
        <v>49</v>
      </c>
      <c r="G1966" s="2" t="s">
        <v>9</v>
      </c>
      <c r="H1966" s="2">
        <v>5.5</v>
      </c>
    </row>
    <row r="1967" spans="6:8" x14ac:dyDescent="0.25">
      <c r="F1967" s="2" t="s">
        <v>49</v>
      </c>
      <c r="G1967" s="2" t="s">
        <v>9</v>
      </c>
      <c r="H1967" s="2">
        <v>3.5</v>
      </c>
    </row>
    <row r="1968" spans="6:8" x14ac:dyDescent="0.25">
      <c r="F1968" s="2" t="s">
        <v>49</v>
      </c>
      <c r="G1968" s="2" t="s">
        <v>9</v>
      </c>
      <c r="H1968" s="2">
        <v>3.75</v>
      </c>
    </row>
    <row r="1969" spans="6:8" x14ac:dyDescent="0.25">
      <c r="F1969" s="2" t="s">
        <v>49</v>
      </c>
      <c r="G1969" s="2" t="s">
        <v>9</v>
      </c>
      <c r="H1969" s="2">
        <v>1.4</v>
      </c>
    </row>
    <row r="1970" spans="6:8" x14ac:dyDescent="0.25">
      <c r="F1970" s="2" t="s">
        <v>49</v>
      </c>
      <c r="G1970" s="2" t="s">
        <v>9</v>
      </c>
      <c r="H1970" s="2">
        <v>1.4</v>
      </c>
    </row>
    <row r="1971" spans="6:8" x14ac:dyDescent="0.25">
      <c r="F1971" s="2" t="s">
        <v>49</v>
      </c>
      <c r="G1971" s="2" t="s">
        <v>9</v>
      </c>
      <c r="H1971" s="2">
        <v>1.5</v>
      </c>
    </row>
    <row r="1972" spans="6:8" x14ac:dyDescent="0.25">
      <c r="F1972" s="2" t="s">
        <v>49</v>
      </c>
      <c r="G1972" s="2" t="s">
        <v>9</v>
      </c>
      <c r="H1972" s="2">
        <v>1.5</v>
      </c>
    </row>
    <row r="1973" spans="6:8" x14ac:dyDescent="0.25">
      <c r="F1973" s="2" t="s">
        <v>49</v>
      </c>
      <c r="G1973" s="2" t="s">
        <v>9</v>
      </c>
      <c r="H1973" s="2">
        <v>1</v>
      </c>
    </row>
    <row r="1974" spans="6:8" x14ac:dyDescent="0.25">
      <c r="F1974" s="2" t="s">
        <v>49</v>
      </c>
      <c r="G1974" s="2" t="s">
        <v>9</v>
      </c>
      <c r="H1974" s="2">
        <v>1.25</v>
      </c>
    </row>
    <row r="1975" spans="6:8" x14ac:dyDescent="0.25">
      <c r="F1975" s="2" t="s">
        <v>49</v>
      </c>
      <c r="G1975" s="2" t="s">
        <v>9</v>
      </c>
      <c r="H1975" s="2">
        <v>1.75</v>
      </c>
    </row>
    <row r="1976" spans="6:8" x14ac:dyDescent="0.25">
      <c r="F1976" s="2" t="s">
        <v>49</v>
      </c>
      <c r="G1976" s="2" t="s">
        <v>9</v>
      </c>
      <c r="H1976" s="2">
        <v>1</v>
      </c>
    </row>
    <row r="1977" spans="6:8" x14ac:dyDescent="0.25">
      <c r="F1977" s="2" t="s">
        <v>49</v>
      </c>
      <c r="G1977" s="2" t="s">
        <v>9</v>
      </c>
      <c r="H1977" s="2">
        <v>1</v>
      </c>
    </row>
    <row r="1978" spans="6:8" x14ac:dyDescent="0.25">
      <c r="F1978" s="2" t="s">
        <v>49</v>
      </c>
      <c r="G1978" s="2" t="s">
        <v>9</v>
      </c>
      <c r="H1978" s="2">
        <v>1</v>
      </c>
    </row>
    <row r="1979" spans="6:8" x14ac:dyDescent="0.25">
      <c r="F1979" s="2" t="s">
        <v>49</v>
      </c>
      <c r="G1979" s="2" t="s">
        <v>9</v>
      </c>
      <c r="H1979" s="2">
        <v>1.5</v>
      </c>
    </row>
    <row r="1980" spans="6:8" x14ac:dyDescent="0.25">
      <c r="F1980" s="2" t="s">
        <v>49</v>
      </c>
      <c r="G1980" s="2" t="s">
        <v>9</v>
      </c>
      <c r="H1980" s="2">
        <v>1</v>
      </c>
    </row>
    <row r="1981" spans="6:8" x14ac:dyDescent="0.25">
      <c r="F1981" s="2" t="s">
        <v>49</v>
      </c>
      <c r="G1981" s="2" t="s">
        <v>9</v>
      </c>
      <c r="H1981" s="2">
        <v>2</v>
      </c>
    </row>
    <row r="1982" spans="6:8" x14ac:dyDescent="0.25">
      <c r="F1982" s="2" t="s">
        <v>49</v>
      </c>
      <c r="G1982" s="2" t="s">
        <v>9</v>
      </c>
      <c r="H1982" s="2">
        <v>4</v>
      </c>
    </row>
    <row r="1983" spans="6:8" x14ac:dyDescent="0.25">
      <c r="F1983" s="2" t="s">
        <v>49</v>
      </c>
      <c r="G1983" s="2" t="s">
        <v>9</v>
      </c>
      <c r="H1983" s="2">
        <v>6</v>
      </c>
    </row>
    <row r="1984" spans="6:8" x14ac:dyDescent="0.25">
      <c r="F1984" s="2" t="s">
        <v>49</v>
      </c>
      <c r="G1984" s="2" t="s">
        <v>9</v>
      </c>
      <c r="H1984" s="2">
        <v>5</v>
      </c>
    </row>
    <row r="1985" spans="6:8" x14ac:dyDescent="0.25">
      <c r="F1985" s="2" t="s">
        <v>49</v>
      </c>
      <c r="G1985" s="2" t="s">
        <v>9</v>
      </c>
      <c r="H1985" s="2">
        <v>6</v>
      </c>
    </row>
    <row r="1986" spans="6:8" x14ac:dyDescent="0.25">
      <c r="F1986" s="2" t="s">
        <v>49</v>
      </c>
      <c r="G1986" s="2" t="s">
        <v>9</v>
      </c>
      <c r="H1986" s="2">
        <v>3</v>
      </c>
    </row>
    <row r="1987" spans="6:8" x14ac:dyDescent="0.25">
      <c r="F1987" s="2" t="s">
        <v>49</v>
      </c>
      <c r="G1987" s="2" t="s">
        <v>9</v>
      </c>
      <c r="H1987" s="2">
        <v>6</v>
      </c>
    </row>
    <row r="1988" spans="6:8" x14ac:dyDescent="0.25">
      <c r="F1988" s="2" t="s">
        <v>49</v>
      </c>
      <c r="G1988" s="2" t="s">
        <v>9</v>
      </c>
      <c r="H1988" s="2">
        <v>3</v>
      </c>
    </row>
    <row r="1989" spans="6:8" x14ac:dyDescent="0.25">
      <c r="F1989" s="2" t="s">
        <v>49</v>
      </c>
      <c r="G1989" s="2" t="s">
        <v>9</v>
      </c>
      <c r="H1989" s="2">
        <v>6</v>
      </c>
    </row>
    <row r="1990" spans="6:8" x14ac:dyDescent="0.25">
      <c r="F1990" s="2" t="s">
        <v>49</v>
      </c>
      <c r="G1990" s="2" t="s">
        <v>9</v>
      </c>
      <c r="H1990" s="2">
        <v>2</v>
      </c>
    </row>
    <row r="1991" spans="6:8" x14ac:dyDescent="0.25">
      <c r="F1991" s="2" t="s">
        <v>49</v>
      </c>
      <c r="G1991" s="2" t="s">
        <v>9</v>
      </c>
      <c r="H1991" s="2">
        <v>7</v>
      </c>
    </row>
    <row r="1992" spans="6:8" x14ac:dyDescent="0.25">
      <c r="F1992" s="2" t="s">
        <v>49</v>
      </c>
      <c r="G1992" s="2" t="s">
        <v>9</v>
      </c>
      <c r="H1992" s="2">
        <v>3</v>
      </c>
    </row>
    <row r="1993" spans="6:8" x14ac:dyDescent="0.25">
      <c r="F1993" s="2" t="s">
        <v>49</v>
      </c>
      <c r="G1993" s="2" t="s">
        <v>9</v>
      </c>
      <c r="H1993" s="2">
        <v>3</v>
      </c>
    </row>
    <row r="1994" spans="6:8" x14ac:dyDescent="0.25">
      <c r="F1994" s="2" t="s">
        <v>49</v>
      </c>
      <c r="G1994" s="2" t="s">
        <v>9</v>
      </c>
      <c r="H1994" s="2">
        <v>1</v>
      </c>
    </row>
    <row r="1995" spans="6:8" x14ac:dyDescent="0.25">
      <c r="F1995" s="2" t="s">
        <v>49</v>
      </c>
      <c r="G1995" s="2" t="s">
        <v>9</v>
      </c>
      <c r="H1995" s="2">
        <v>15</v>
      </c>
    </row>
    <row r="1996" spans="6:8" x14ac:dyDescent="0.25">
      <c r="F1996" s="2" t="s">
        <v>49</v>
      </c>
      <c r="G1996" s="2" t="s">
        <v>9</v>
      </c>
      <c r="H1996" s="2">
        <v>2</v>
      </c>
    </row>
    <row r="1997" spans="6:8" x14ac:dyDescent="0.25">
      <c r="F1997" s="2" t="s">
        <v>49</v>
      </c>
      <c r="G1997" s="2" t="s">
        <v>9</v>
      </c>
      <c r="H1997" s="2">
        <v>5.5</v>
      </c>
    </row>
    <row r="1998" spans="6:8" x14ac:dyDescent="0.25">
      <c r="F1998" s="2" t="s">
        <v>49</v>
      </c>
      <c r="G1998" s="2" t="s">
        <v>9</v>
      </c>
      <c r="H1998" s="2">
        <v>4.5</v>
      </c>
    </row>
    <row r="1999" spans="6:8" x14ac:dyDescent="0.25">
      <c r="F1999" s="2" t="s">
        <v>49</v>
      </c>
      <c r="G1999" s="2" t="s">
        <v>9</v>
      </c>
      <c r="H1999" s="2">
        <v>3</v>
      </c>
    </row>
    <row r="2000" spans="6:8" x14ac:dyDescent="0.25">
      <c r="F2000" s="2" t="s">
        <v>49</v>
      </c>
      <c r="G2000" s="2" t="s">
        <v>9</v>
      </c>
      <c r="H2000" s="2">
        <v>2</v>
      </c>
    </row>
    <row r="2001" spans="6:8" x14ac:dyDescent="0.25">
      <c r="F2001" s="2" t="s">
        <v>49</v>
      </c>
      <c r="G2001" s="2" t="s">
        <v>9</v>
      </c>
      <c r="H2001" s="2">
        <v>2</v>
      </c>
    </row>
    <row r="2002" spans="6:8" x14ac:dyDescent="0.25">
      <c r="F2002" s="2" t="s">
        <v>49</v>
      </c>
      <c r="G2002" s="2" t="s">
        <v>9</v>
      </c>
      <c r="H2002" s="2">
        <v>2</v>
      </c>
    </row>
    <row r="2003" spans="6:8" x14ac:dyDescent="0.25">
      <c r="F2003" s="2" t="s">
        <v>49</v>
      </c>
      <c r="G2003" s="2" t="s">
        <v>9</v>
      </c>
      <c r="H2003" s="2">
        <v>1</v>
      </c>
    </row>
    <row r="2004" spans="6:8" x14ac:dyDescent="0.25">
      <c r="F2004" s="2" t="s">
        <v>49</v>
      </c>
      <c r="G2004" s="2" t="s">
        <v>9</v>
      </c>
      <c r="H2004" s="2">
        <v>1</v>
      </c>
    </row>
    <row r="2005" spans="6:8" x14ac:dyDescent="0.25">
      <c r="F2005" s="2" t="s">
        <v>49</v>
      </c>
      <c r="G2005" s="2" t="s">
        <v>9</v>
      </c>
      <c r="H2005" s="2">
        <v>1</v>
      </c>
    </row>
    <row r="2006" spans="6:8" x14ac:dyDescent="0.25">
      <c r="F2006" s="2" t="s">
        <v>49</v>
      </c>
      <c r="G2006" s="2" t="s">
        <v>9</v>
      </c>
      <c r="H2006" s="2">
        <v>1.5</v>
      </c>
    </row>
    <row r="2007" spans="6:8" x14ac:dyDescent="0.25">
      <c r="F2007" s="2" t="s">
        <v>49</v>
      </c>
      <c r="G2007" s="2" t="s">
        <v>9</v>
      </c>
      <c r="H2007" s="2">
        <v>1</v>
      </c>
    </row>
    <row r="2008" spans="6:8" x14ac:dyDescent="0.25">
      <c r="F2008" s="2" t="s">
        <v>49</v>
      </c>
      <c r="G2008" s="2" t="s">
        <v>9</v>
      </c>
      <c r="H2008" s="2">
        <v>3</v>
      </c>
    </row>
    <row r="2009" spans="6:8" x14ac:dyDescent="0.25">
      <c r="F2009" s="2" t="s">
        <v>49</v>
      </c>
      <c r="G2009" s="2" t="s">
        <v>9</v>
      </c>
      <c r="H2009" s="2">
        <v>5</v>
      </c>
    </row>
    <row r="2010" spans="6:8" x14ac:dyDescent="0.25">
      <c r="F2010" s="2" t="s">
        <v>49</v>
      </c>
      <c r="G2010" s="2" t="s">
        <v>9</v>
      </c>
      <c r="H2010" s="2">
        <v>5</v>
      </c>
    </row>
    <row r="2011" spans="6:8" x14ac:dyDescent="0.25">
      <c r="F2011" s="2" t="s">
        <v>49</v>
      </c>
      <c r="G2011" s="2" t="s">
        <v>9</v>
      </c>
      <c r="H2011" s="2">
        <v>4</v>
      </c>
    </row>
    <row r="2012" spans="6:8" x14ac:dyDescent="0.25">
      <c r="F2012" s="2" t="s">
        <v>49</v>
      </c>
      <c r="G2012" s="2" t="s">
        <v>9</v>
      </c>
      <c r="H2012" s="2">
        <v>3</v>
      </c>
    </row>
    <row r="2013" spans="6:8" x14ac:dyDescent="0.25">
      <c r="F2013" s="2" t="s">
        <v>49</v>
      </c>
      <c r="G2013" s="2" t="s">
        <v>9</v>
      </c>
      <c r="H2013" s="2">
        <v>5</v>
      </c>
    </row>
    <row r="2014" spans="6:8" x14ac:dyDescent="0.25">
      <c r="F2014" s="2" t="s">
        <v>49</v>
      </c>
      <c r="G2014" s="2" t="s">
        <v>9</v>
      </c>
      <c r="H2014" s="2">
        <v>5</v>
      </c>
    </row>
    <row r="2015" spans="6:8" x14ac:dyDescent="0.25">
      <c r="F2015" s="2" t="s">
        <v>49</v>
      </c>
      <c r="G2015" s="2" t="s">
        <v>9</v>
      </c>
      <c r="H2015" s="2">
        <v>3</v>
      </c>
    </row>
    <row r="2016" spans="6:8" x14ac:dyDescent="0.25">
      <c r="F2016" s="2" t="s">
        <v>49</v>
      </c>
      <c r="G2016" s="2" t="s">
        <v>9</v>
      </c>
      <c r="H2016" s="2">
        <v>3</v>
      </c>
    </row>
    <row r="2017" spans="6:8" x14ac:dyDescent="0.25">
      <c r="F2017" s="2" t="s">
        <v>49</v>
      </c>
      <c r="G2017" s="2" t="s">
        <v>9</v>
      </c>
      <c r="H2017" s="2">
        <v>4</v>
      </c>
    </row>
    <row r="2018" spans="6:8" x14ac:dyDescent="0.25">
      <c r="F2018" s="2" t="s">
        <v>49</v>
      </c>
      <c r="G2018" s="2" t="s">
        <v>9</v>
      </c>
      <c r="H2018" s="2">
        <v>4</v>
      </c>
    </row>
    <row r="2019" spans="6:8" x14ac:dyDescent="0.25">
      <c r="F2019" s="2" t="s">
        <v>49</v>
      </c>
      <c r="G2019" s="2" t="s">
        <v>9</v>
      </c>
      <c r="H2019" s="2">
        <v>4</v>
      </c>
    </row>
    <row r="2020" spans="6:8" x14ac:dyDescent="0.25">
      <c r="F2020" s="2" t="s">
        <v>49</v>
      </c>
      <c r="G2020" s="2" t="s">
        <v>9</v>
      </c>
      <c r="H2020" s="2">
        <v>3</v>
      </c>
    </row>
    <row r="2021" spans="6:8" x14ac:dyDescent="0.25">
      <c r="F2021" s="2" t="s">
        <v>49</v>
      </c>
      <c r="G2021" s="2" t="s">
        <v>9</v>
      </c>
      <c r="H2021" s="2">
        <v>3</v>
      </c>
    </row>
    <row r="2022" spans="6:8" x14ac:dyDescent="0.25">
      <c r="F2022" s="2" t="s">
        <v>49</v>
      </c>
      <c r="G2022" s="2" t="s">
        <v>9</v>
      </c>
      <c r="H2022" s="2">
        <v>3</v>
      </c>
    </row>
    <row r="2023" spans="6:8" x14ac:dyDescent="0.25">
      <c r="F2023" s="2" t="s">
        <v>49</v>
      </c>
      <c r="G2023" s="2" t="s">
        <v>9</v>
      </c>
      <c r="H2023" s="2">
        <v>3</v>
      </c>
    </row>
    <row r="2024" spans="6:8" x14ac:dyDescent="0.25">
      <c r="F2024" s="2" t="s">
        <v>49</v>
      </c>
      <c r="G2024" s="2" t="s">
        <v>9</v>
      </c>
      <c r="H2024" s="2">
        <v>12</v>
      </c>
    </row>
    <row r="2025" spans="6:8" x14ac:dyDescent="0.25">
      <c r="F2025" s="2" t="s">
        <v>49</v>
      </c>
      <c r="G2025" s="2" t="s">
        <v>9</v>
      </c>
      <c r="H2025" s="2">
        <v>3</v>
      </c>
    </row>
    <row r="2026" spans="6:8" x14ac:dyDescent="0.25">
      <c r="F2026" s="2" t="s">
        <v>49</v>
      </c>
      <c r="G2026" s="2" t="s">
        <v>9</v>
      </c>
      <c r="H2026" s="2">
        <v>3</v>
      </c>
    </row>
    <row r="2027" spans="6:8" x14ac:dyDescent="0.25">
      <c r="F2027" s="2" t="s">
        <v>49</v>
      </c>
      <c r="G2027" s="2" t="s">
        <v>9</v>
      </c>
      <c r="H2027" s="2">
        <v>0.4</v>
      </c>
    </row>
    <row r="2028" spans="6:8" x14ac:dyDescent="0.25">
      <c r="F2028" s="2" t="s">
        <v>49</v>
      </c>
      <c r="G2028" s="2" t="s">
        <v>9</v>
      </c>
      <c r="H2028" s="2">
        <v>0.55000000000000004</v>
      </c>
    </row>
    <row r="2029" spans="6:8" x14ac:dyDescent="0.25">
      <c r="F2029" s="2" t="s">
        <v>49</v>
      </c>
      <c r="G2029" s="2" t="s">
        <v>9</v>
      </c>
      <c r="H2029" s="2">
        <v>0.4</v>
      </c>
    </row>
    <row r="2030" spans="6:8" x14ac:dyDescent="0.25">
      <c r="F2030" s="2" t="s">
        <v>49</v>
      </c>
      <c r="G2030" s="2" t="s">
        <v>9</v>
      </c>
      <c r="H2030" s="2">
        <v>0.25</v>
      </c>
    </row>
    <row r="2031" spans="6:8" x14ac:dyDescent="0.25">
      <c r="F2031" s="2" t="s">
        <v>49</v>
      </c>
      <c r="G2031" s="2" t="s">
        <v>9</v>
      </c>
      <c r="H2031" s="2">
        <v>0.2</v>
      </c>
    </row>
    <row r="2032" spans="6:8" x14ac:dyDescent="0.25">
      <c r="F2032" s="2" t="s">
        <v>49</v>
      </c>
      <c r="G2032" s="2" t="s">
        <v>9</v>
      </c>
      <c r="H2032" s="2">
        <v>0.25</v>
      </c>
    </row>
    <row r="2033" spans="6:8" x14ac:dyDescent="0.25">
      <c r="F2033" s="2" t="s">
        <v>49</v>
      </c>
      <c r="G2033" s="2" t="s">
        <v>9</v>
      </c>
      <c r="H2033" s="2">
        <v>10</v>
      </c>
    </row>
    <row r="2034" spans="6:8" x14ac:dyDescent="0.25">
      <c r="F2034" s="2" t="s">
        <v>49</v>
      </c>
      <c r="G2034" s="2" t="s">
        <v>9</v>
      </c>
      <c r="H2034" s="2">
        <v>12</v>
      </c>
    </row>
    <row r="2035" spans="6:8" x14ac:dyDescent="0.25">
      <c r="F2035" s="2" t="s">
        <v>49</v>
      </c>
      <c r="G2035" s="2" t="s">
        <v>9</v>
      </c>
      <c r="H2035" s="2">
        <v>10</v>
      </c>
    </row>
    <row r="2036" spans="6:8" x14ac:dyDescent="0.25">
      <c r="F2036" s="2" t="s">
        <v>49</v>
      </c>
      <c r="G2036" s="2" t="s">
        <v>9</v>
      </c>
      <c r="H2036" s="2">
        <v>15</v>
      </c>
    </row>
    <row r="2037" spans="6:8" x14ac:dyDescent="0.25">
      <c r="F2037" s="2" t="s">
        <v>49</v>
      </c>
      <c r="G2037" s="2" t="s">
        <v>9</v>
      </c>
      <c r="H2037" s="2">
        <v>9</v>
      </c>
    </row>
    <row r="2038" spans="6:8" x14ac:dyDescent="0.25">
      <c r="F2038" s="2" t="s">
        <v>49</v>
      </c>
      <c r="G2038" s="2" t="s">
        <v>9</v>
      </c>
      <c r="H2038" s="2">
        <v>12</v>
      </c>
    </row>
    <row r="2039" spans="6:8" x14ac:dyDescent="0.25">
      <c r="F2039" s="2" t="s">
        <v>49</v>
      </c>
      <c r="G2039" s="2" t="s">
        <v>9</v>
      </c>
      <c r="H2039" s="2">
        <v>10</v>
      </c>
    </row>
    <row r="2040" spans="6:8" x14ac:dyDescent="0.25">
      <c r="F2040" s="2" t="s">
        <v>49</v>
      </c>
      <c r="G2040" s="2" t="s">
        <v>9</v>
      </c>
      <c r="H2040" s="2">
        <v>4</v>
      </c>
    </row>
    <row r="2041" spans="6:8" x14ac:dyDescent="0.25">
      <c r="F2041" s="2" t="s">
        <v>49</v>
      </c>
      <c r="G2041" s="2" t="s">
        <v>9</v>
      </c>
      <c r="H2041" s="2">
        <v>14</v>
      </c>
    </row>
    <row r="2042" spans="6:8" x14ac:dyDescent="0.25">
      <c r="F2042" s="2" t="s">
        <v>49</v>
      </c>
      <c r="G2042" s="2" t="s">
        <v>9</v>
      </c>
      <c r="H2042" s="2">
        <v>3</v>
      </c>
    </row>
    <row r="2043" spans="6:8" x14ac:dyDescent="0.25">
      <c r="F2043" s="2" t="s">
        <v>49</v>
      </c>
      <c r="G2043" s="2" t="s">
        <v>9</v>
      </c>
      <c r="H2043" s="2">
        <v>2</v>
      </c>
    </row>
    <row r="2044" spans="6:8" x14ac:dyDescent="0.25">
      <c r="F2044" s="2" t="s">
        <v>49</v>
      </c>
      <c r="G2044" s="2" t="s">
        <v>9</v>
      </c>
      <c r="H2044" s="2">
        <v>2</v>
      </c>
    </row>
    <row r="2045" spans="6:8" x14ac:dyDescent="0.25">
      <c r="F2045" s="2" t="s">
        <v>49</v>
      </c>
      <c r="G2045" s="2" t="s">
        <v>9</v>
      </c>
      <c r="H2045" s="2">
        <v>4</v>
      </c>
    </row>
    <row r="2046" spans="6:8" x14ac:dyDescent="0.25">
      <c r="F2046" s="2" t="s">
        <v>49</v>
      </c>
      <c r="G2046" s="2" t="s">
        <v>9</v>
      </c>
      <c r="H2046" s="2">
        <v>2</v>
      </c>
    </row>
    <row r="2047" spans="6:8" x14ac:dyDescent="0.25">
      <c r="F2047" s="2" t="s">
        <v>49</v>
      </c>
      <c r="G2047" s="2" t="s">
        <v>9</v>
      </c>
      <c r="H2047" s="2">
        <v>2</v>
      </c>
    </row>
    <row r="2048" spans="6:8" x14ac:dyDescent="0.25">
      <c r="F2048" s="2" t="s">
        <v>49</v>
      </c>
      <c r="G2048" s="2" t="s">
        <v>9</v>
      </c>
      <c r="H2048" s="2">
        <v>2</v>
      </c>
    </row>
    <row r="2049" spans="6:8" x14ac:dyDescent="0.25">
      <c r="F2049" s="2" t="s">
        <v>49</v>
      </c>
      <c r="G2049" s="2" t="s">
        <v>9</v>
      </c>
      <c r="H2049" s="2">
        <v>2</v>
      </c>
    </row>
    <row r="2050" spans="6:8" x14ac:dyDescent="0.25">
      <c r="F2050" s="2" t="s">
        <v>49</v>
      </c>
      <c r="G2050" s="2" t="s">
        <v>9</v>
      </c>
      <c r="H2050" s="2">
        <v>2</v>
      </c>
    </row>
    <row r="2051" spans="6:8" x14ac:dyDescent="0.25">
      <c r="F2051" s="2" t="s">
        <v>49</v>
      </c>
      <c r="G2051" s="2" t="s">
        <v>9</v>
      </c>
      <c r="H2051" s="2">
        <v>2</v>
      </c>
    </row>
    <row r="2052" spans="6:8" x14ac:dyDescent="0.25">
      <c r="F2052" s="2" t="s">
        <v>49</v>
      </c>
      <c r="G2052" s="2" t="s">
        <v>9</v>
      </c>
      <c r="H2052" s="2">
        <v>1</v>
      </c>
    </row>
    <row r="2053" spans="6:8" x14ac:dyDescent="0.25">
      <c r="F2053" s="2" t="s">
        <v>49</v>
      </c>
      <c r="G2053" s="2" t="s">
        <v>9</v>
      </c>
      <c r="H2053" s="2">
        <v>0.5</v>
      </c>
    </row>
    <row r="2054" spans="6:8" x14ac:dyDescent="0.25">
      <c r="F2054" s="2" t="s">
        <v>49</v>
      </c>
      <c r="G2054" s="2" t="s">
        <v>9</v>
      </c>
      <c r="H2054" s="2">
        <v>0.5</v>
      </c>
    </row>
    <row r="2055" spans="6:8" x14ac:dyDescent="0.25">
      <c r="F2055" s="2" t="s">
        <v>49</v>
      </c>
      <c r="G2055" s="2" t="s">
        <v>9</v>
      </c>
      <c r="H2055" s="2">
        <v>1</v>
      </c>
    </row>
    <row r="2056" spans="6:8" x14ac:dyDescent="0.25">
      <c r="F2056" s="2" t="s">
        <v>49</v>
      </c>
      <c r="G2056" s="2" t="s">
        <v>9</v>
      </c>
      <c r="H2056" s="2">
        <v>3</v>
      </c>
    </row>
    <row r="2057" spans="6:8" x14ac:dyDescent="0.25">
      <c r="F2057" s="2" t="s">
        <v>49</v>
      </c>
      <c r="G2057" s="2" t="s">
        <v>9</v>
      </c>
      <c r="H2057" s="2">
        <v>1</v>
      </c>
    </row>
    <row r="2058" spans="6:8" x14ac:dyDescent="0.25">
      <c r="F2058" s="2" t="s">
        <v>49</v>
      </c>
      <c r="G2058" s="2" t="s">
        <v>9</v>
      </c>
      <c r="H2058" s="2">
        <v>1</v>
      </c>
    </row>
    <row r="2059" spans="6:8" x14ac:dyDescent="0.25">
      <c r="F2059" s="2" t="s">
        <v>49</v>
      </c>
      <c r="G2059" s="2" t="s">
        <v>9</v>
      </c>
      <c r="H2059" s="2">
        <v>1</v>
      </c>
    </row>
    <row r="2060" spans="6:8" x14ac:dyDescent="0.25">
      <c r="F2060" s="2" t="s">
        <v>49</v>
      </c>
      <c r="G2060" s="2" t="s">
        <v>9</v>
      </c>
      <c r="H2060" s="2">
        <v>0.5</v>
      </c>
    </row>
    <row r="2061" spans="6:8" x14ac:dyDescent="0.25">
      <c r="F2061" s="2" t="s">
        <v>49</v>
      </c>
      <c r="G2061" s="2" t="s">
        <v>9</v>
      </c>
      <c r="H2061" s="2">
        <v>2</v>
      </c>
    </row>
    <row r="2062" spans="6:8" x14ac:dyDescent="0.25">
      <c r="F2062" s="2" t="s">
        <v>49</v>
      </c>
      <c r="G2062" s="2" t="s">
        <v>9</v>
      </c>
      <c r="H2062" s="2">
        <v>1</v>
      </c>
    </row>
    <row r="2063" spans="6:8" x14ac:dyDescent="0.25">
      <c r="F2063" s="2" t="s">
        <v>49</v>
      </c>
      <c r="G2063" s="2" t="s">
        <v>9</v>
      </c>
      <c r="H2063" s="2">
        <v>3</v>
      </c>
    </row>
    <row r="2064" spans="6:8" x14ac:dyDescent="0.25">
      <c r="F2064" s="2" t="s">
        <v>49</v>
      </c>
      <c r="G2064" s="2" t="s">
        <v>9</v>
      </c>
      <c r="H2064" s="2">
        <v>4</v>
      </c>
    </row>
    <row r="2065" spans="6:8" x14ac:dyDescent="0.25">
      <c r="F2065" s="2" t="s">
        <v>49</v>
      </c>
      <c r="G2065" s="2" t="s">
        <v>9</v>
      </c>
      <c r="H2065" s="2">
        <v>0.5</v>
      </c>
    </row>
    <row r="2066" spans="6:8" x14ac:dyDescent="0.25">
      <c r="F2066" s="2" t="s">
        <v>49</v>
      </c>
      <c r="G2066" s="2" t="s">
        <v>9</v>
      </c>
      <c r="H2066" s="2">
        <v>0.5</v>
      </c>
    </row>
    <row r="2067" spans="6:8" x14ac:dyDescent="0.25">
      <c r="F2067" s="2" t="s">
        <v>49</v>
      </c>
      <c r="G2067" s="2" t="s">
        <v>9</v>
      </c>
      <c r="H2067" s="2">
        <v>1</v>
      </c>
    </row>
    <row r="2068" spans="6:8" x14ac:dyDescent="0.25">
      <c r="F2068" s="2" t="s">
        <v>49</v>
      </c>
      <c r="G2068" s="2" t="s">
        <v>9</v>
      </c>
      <c r="H2068" s="2">
        <v>0.5</v>
      </c>
    </row>
    <row r="2069" spans="6:8" x14ac:dyDescent="0.25">
      <c r="F2069" s="2" t="s">
        <v>49</v>
      </c>
      <c r="G2069" s="2" t="s">
        <v>9</v>
      </c>
      <c r="H2069" s="2">
        <v>0.5</v>
      </c>
    </row>
    <row r="2070" spans="6:8" x14ac:dyDescent="0.25">
      <c r="F2070" s="2" t="s">
        <v>49</v>
      </c>
      <c r="G2070" s="2" t="s">
        <v>9</v>
      </c>
      <c r="H2070" s="2">
        <v>5</v>
      </c>
    </row>
    <row r="2071" spans="6:8" x14ac:dyDescent="0.25">
      <c r="F2071" s="2" t="s">
        <v>49</v>
      </c>
      <c r="G2071" s="2" t="s">
        <v>9</v>
      </c>
      <c r="H2071" s="2">
        <v>5</v>
      </c>
    </row>
    <row r="2072" spans="6:8" x14ac:dyDescent="0.25">
      <c r="F2072" s="2" t="s">
        <v>49</v>
      </c>
      <c r="G2072" s="2" t="s">
        <v>9</v>
      </c>
      <c r="H2072" s="2">
        <v>1.5</v>
      </c>
    </row>
    <row r="2073" spans="6:8" x14ac:dyDescent="0.25">
      <c r="F2073" s="2" t="s">
        <v>49</v>
      </c>
      <c r="G2073" s="2" t="s">
        <v>9</v>
      </c>
      <c r="H2073" s="2">
        <v>1.5</v>
      </c>
    </row>
    <row r="2074" spans="6:8" x14ac:dyDescent="0.25">
      <c r="F2074" s="2" t="s">
        <v>49</v>
      </c>
      <c r="G2074" s="2" t="s">
        <v>9</v>
      </c>
      <c r="H2074" s="2">
        <v>4</v>
      </c>
    </row>
    <row r="2075" spans="6:8" x14ac:dyDescent="0.25">
      <c r="F2075" s="2" t="s">
        <v>49</v>
      </c>
      <c r="G2075" s="2" t="s">
        <v>9</v>
      </c>
      <c r="H2075" s="2">
        <v>12</v>
      </c>
    </row>
    <row r="2076" spans="6:8" x14ac:dyDescent="0.25">
      <c r="F2076" s="2" t="s">
        <v>49</v>
      </c>
      <c r="G2076" s="2" t="s">
        <v>9</v>
      </c>
      <c r="H2076" s="2">
        <v>2</v>
      </c>
    </row>
    <row r="2077" spans="6:8" x14ac:dyDescent="0.25">
      <c r="F2077" s="2" t="s">
        <v>49</v>
      </c>
      <c r="G2077" s="2" t="s">
        <v>9</v>
      </c>
      <c r="H2077" s="2">
        <v>4</v>
      </c>
    </row>
    <row r="2078" spans="6:8" x14ac:dyDescent="0.25">
      <c r="F2078" s="2" t="s">
        <v>49</v>
      </c>
      <c r="G2078" s="2" t="s">
        <v>9</v>
      </c>
      <c r="H2078" s="2">
        <v>2</v>
      </c>
    </row>
    <row r="2079" spans="6:8" x14ac:dyDescent="0.25">
      <c r="F2079" s="2" t="s">
        <v>49</v>
      </c>
      <c r="G2079" s="2" t="s">
        <v>9</v>
      </c>
      <c r="H2079" s="2">
        <v>7</v>
      </c>
    </row>
    <row r="2080" spans="6:8" x14ac:dyDescent="0.25">
      <c r="F2080" s="2" t="s">
        <v>49</v>
      </c>
      <c r="G2080" s="2" t="s">
        <v>9</v>
      </c>
      <c r="H2080" s="2">
        <v>1</v>
      </c>
    </row>
    <row r="2081" spans="6:8" x14ac:dyDescent="0.25">
      <c r="F2081" s="2" t="s">
        <v>49</v>
      </c>
      <c r="G2081" s="2" t="s">
        <v>9</v>
      </c>
      <c r="H2081" s="2">
        <v>2</v>
      </c>
    </row>
    <row r="2082" spans="6:8" x14ac:dyDescent="0.25">
      <c r="F2082" s="2" t="s">
        <v>49</v>
      </c>
      <c r="G2082" s="2" t="s">
        <v>9</v>
      </c>
      <c r="H2082" s="2">
        <v>11</v>
      </c>
    </row>
    <row r="2083" spans="6:8" x14ac:dyDescent="0.25">
      <c r="F2083" s="2" t="s">
        <v>49</v>
      </c>
      <c r="G2083" s="2" t="s">
        <v>9</v>
      </c>
      <c r="H2083" s="2">
        <v>3.5</v>
      </c>
    </row>
    <row r="2084" spans="6:8" x14ac:dyDescent="0.25">
      <c r="F2084" s="2" t="s">
        <v>49</v>
      </c>
      <c r="G2084" s="2" t="s">
        <v>9</v>
      </c>
      <c r="H2084" s="2">
        <v>3.5</v>
      </c>
    </row>
    <row r="2085" spans="6:8" x14ac:dyDescent="0.25">
      <c r="F2085" s="2" t="s">
        <v>49</v>
      </c>
      <c r="G2085" s="2" t="s">
        <v>9</v>
      </c>
      <c r="H2085" s="2">
        <v>1.5</v>
      </c>
    </row>
    <row r="2086" spans="6:8" x14ac:dyDescent="0.25">
      <c r="F2086" s="2" t="s">
        <v>49</v>
      </c>
      <c r="G2086" s="2" t="s">
        <v>9</v>
      </c>
      <c r="H2086" s="2">
        <v>1.5</v>
      </c>
    </row>
    <row r="2087" spans="6:8" x14ac:dyDescent="0.25">
      <c r="F2087" s="2" t="s">
        <v>49</v>
      </c>
      <c r="G2087" s="2" t="s">
        <v>9</v>
      </c>
      <c r="H2087" s="2">
        <v>4</v>
      </c>
    </row>
    <row r="2088" spans="6:8" x14ac:dyDescent="0.25">
      <c r="F2088" s="2" t="s">
        <v>49</v>
      </c>
      <c r="G2088" s="2" t="s">
        <v>9</v>
      </c>
      <c r="H2088" s="2">
        <v>1.5</v>
      </c>
    </row>
    <row r="2089" spans="6:8" x14ac:dyDescent="0.25">
      <c r="F2089" s="2" t="s">
        <v>49</v>
      </c>
      <c r="G2089" s="2" t="s">
        <v>9</v>
      </c>
      <c r="H2089" s="2">
        <v>1</v>
      </c>
    </row>
    <row r="2090" spans="6:8" x14ac:dyDescent="0.25">
      <c r="F2090" s="2" t="s">
        <v>49</v>
      </c>
      <c r="G2090" s="2" t="s">
        <v>9</v>
      </c>
      <c r="H2090" s="2">
        <v>0.3</v>
      </c>
    </row>
    <row r="2091" spans="6:8" x14ac:dyDescent="0.25">
      <c r="F2091" s="2" t="s">
        <v>49</v>
      </c>
      <c r="G2091" s="2" t="s">
        <v>9</v>
      </c>
      <c r="H2091" s="2">
        <v>0.3</v>
      </c>
    </row>
    <row r="2092" spans="6:8" x14ac:dyDescent="0.25">
      <c r="F2092" s="2" t="s">
        <v>49</v>
      </c>
      <c r="G2092" s="2" t="s">
        <v>9</v>
      </c>
      <c r="H2092" s="2">
        <v>0.4</v>
      </c>
    </row>
    <row r="2093" spans="6:8" x14ac:dyDescent="0.25">
      <c r="F2093" s="2" t="s">
        <v>49</v>
      </c>
      <c r="G2093" s="2" t="s">
        <v>9</v>
      </c>
      <c r="H2093" s="2">
        <v>0.3</v>
      </c>
    </row>
    <row r="2094" spans="6:8" x14ac:dyDescent="0.25">
      <c r="F2094" s="2" t="s">
        <v>49</v>
      </c>
      <c r="G2094" s="2" t="s">
        <v>9</v>
      </c>
      <c r="H2094" s="2">
        <v>0.5</v>
      </c>
    </row>
    <row r="2095" spans="6:8" x14ac:dyDescent="0.25">
      <c r="F2095" s="2" t="s">
        <v>49</v>
      </c>
      <c r="G2095" s="2" t="s">
        <v>9</v>
      </c>
      <c r="H2095" s="2">
        <v>0.5</v>
      </c>
    </row>
    <row r="2096" spans="6:8" x14ac:dyDescent="0.25">
      <c r="F2096" s="2" t="s">
        <v>49</v>
      </c>
      <c r="G2096" s="2" t="s">
        <v>9</v>
      </c>
      <c r="H2096" s="2">
        <v>0.5</v>
      </c>
    </row>
    <row r="2097" spans="6:8" x14ac:dyDescent="0.25">
      <c r="F2097" s="2" t="s">
        <v>49</v>
      </c>
      <c r="G2097" s="2" t="s">
        <v>9</v>
      </c>
      <c r="H2097" s="2">
        <v>0.5</v>
      </c>
    </row>
    <row r="2098" spans="6:8" x14ac:dyDescent="0.25">
      <c r="F2098" s="2" t="s">
        <v>49</v>
      </c>
      <c r="G2098" s="2" t="s">
        <v>9</v>
      </c>
      <c r="H2098" s="2">
        <v>0.5</v>
      </c>
    </row>
    <row r="2099" spans="6:8" x14ac:dyDescent="0.25">
      <c r="F2099" s="2" t="s">
        <v>49</v>
      </c>
      <c r="G2099" s="2" t="s">
        <v>9</v>
      </c>
      <c r="H2099" s="2">
        <v>0.5</v>
      </c>
    </row>
    <row r="2100" spans="6:8" x14ac:dyDescent="0.25">
      <c r="F2100" s="2" t="s">
        <v>49</v>
      </c>
      <c r="G2100" s="2" t="s">
        <v>9</v>
      </c>
      <c r="H2100" s="2">
        <v>0.25</v>
      </c>
    </row>
    <row r="2101" spans="6:8" x14ac:dyDescent="0.25">
      <c r="F2101" s="2" t="s">
        <v>49</v>
      </c>
      <c r="G2101" s="2" t="s">
        <v>9</v>
      </c>
      <c r="H2101" s="2">
        <v>6</v>
      </c>
    </row>
    <row r="2102" spans="6:8" x14ac:dyDescent="0.25">
      <c r="F2102" s="2" t="s">
        <v>49</v>
      </c>
      <c r="G2102" s="2" t="s">
        <v>9</v>
      </c>
      <c r="H2102" s="2">
        <v>6</v>
      </c>
    </row>
    <row r="2103" spans="6:8" x14ac:dyDescent="0.25">
      <c r="F2103" s="2" t="s">
        <v>49</v>
      </c>
      <c r="G2103" s="2" t="s">
        <v>9</v>
      </c>
      <c r="H2103" s="2">
        <v>2.5</v>
      </c>
    </row>
    <row r="2104" spans="6:8" x14ac:dyDescent="0.25">
      <c r="F2104" s="2" t="s">
        <v>49</v>
      </c>
      <c r="G2104" s="2" t="s">
        <v>9</v>
      </c>
      <c r="H2104" s="2">
        <v>2</v>
      </c>
    </row>
    <row r="2105" spans="6:8" x14ac:dyDescent="0.25">
      <c r="F2105" s="2" t="s">
        <v>49</v>
      </c>
      <c r="G2105" s="2" t="s">
        <v>9</v>
      </c>
      <c r="H2105" s="2">
        <v>1</v>
      </c>
    </row>
    <row r="2106" spans="6:8" x14ac:dyDescent="0.25">
      <c r="F2106" s="2" t="s">
        <v>49</v>
      </c>
      <c r="G2106" s="2" t="s">
        <v>9</v>
      </c>
      <c r="H2106" s="2">
        <v>3</v>
      </c>
    </row>
    <row r="2107" spans="6:8" x14ac:dyDescent="0.25">
      <c r="F2107" s="2" t="s">
        <v>49</v>
      </c>
      <c r="G2107" s="2" t="s">
        <v>9</v>
      </c>
      <c r="H2107" s="2">
        <v>0.75</v>
      </c>
    </row>
    <row r="2108" spans="6:8" x14ac:dyDescent="0.25">
      <c r="F2108" s="2" t="s">
        <v>49</v>
      </c>
      <c r="G2108" s="2" t="s">
        <v>9</v>
      </c>
      <c r="H2108" s="2">
        <v>10</v>
      </c>
    </row>
    <row r="2109" spans="6:8" x14ac:dyDescent="0.25">
      <c r="F2109" s="2" t="s">
        <v>49</v>
      </c>
      <c r="G2109" s="2" t="s">
        <v>9</v>
      </c>
      <c r="H2109" s="2">
        <v>10</v>
      </c>
    </row>
    <row r="2110" spans="6:8" x14ac:dyDescent="0.25">
      <c r="F2110" s="2" t="s">
        <v>49</v>
      </c>
      <c r="G2110" s="2" t="s">
        <v>9</v>
      </c>
      <c r="H2110" s="2">
        <v>1</v>
      </c>
    </row>
    <row r="2111" spans="6:8" x14ac:dyDescent="0.25">
      <c r="F2111" s="2" t="s">
        <v>49</v>
      </c>
      <c r="G2111" s="2" t="s">
        <v>9</v>
      </c>
      <c r="H2111" s="2">
        <v>2.5</v>
      </c>
    </row>
    <row r="2112" spans="6:8" x14ac:dyDescent="0.25">
      <c r="F2112" s="2" t="s">
        <v>49</v>
      </c>
      <c r="G2112" s="2" t="s">
        <v>9</v>
      </c>
      <c r="H2112" s="2">
        <v>2</v>
      </c>
    </row>
    <row r="2113" spans="6:8" x14ac:dyDescent="0.25">
      <c r="F2113" s="2" t="s">
        <v>49</v>
      </c>
      <c r="G2113" s="2" t="s">
        <v>9</v>
      </c>
      <c r="H2113" s="2">
        <v>1.5</v>
      </c>
    </row>
    <row r="2114" spans="6:8" x14ac:dyDescent="0.25">
      <c r="F2114" s="2" t="s">
        <v>49</v>
      </c>
      <c r="G2114" s="2" t="s">
        <v>9</v>
      </c>
      <c r="H2114" s="2">
        <v>7.5</v>
      </c>
    </row>
    <row r="2115" spans="6:8" x14ac:dyDescent="0.25">
      <c r="F2115" s="2" t="s">
        <v>49</v>
      </c>
      <c r="G2115" s="2" t="s">
        <v>9</v>
      </c>
      <c r="H2115" s="2">
        <v>7</v>
      </c>
    </row>
    <row r="2116" spans="6:8" x14ac:dyDescent="0.25">
      <c r="F2116" s="2" t="s">
        <v>49</v>
      </c>
      <c r="G2116" s="2" t="s">
        <v>9</v>
      </c>
      <c r="H2116" s="2">
        <v>9</v>
      </c>
    </row>
    <row r="2117" spans="6:8" x14ac:dyDescent="0.25">
      <c r="F2117" s="2" t="s">
        <v>49</v>
      </c>
      <c r="G2117" s="2" t="s">
        <v>9</v>
      </c>
      <c r="H2117" s="2">
        <v>1</v>
      </c>
    </row>
    <row r="2118" spans="6:8" x14ac:dyDescent="0.25">
      <c r="F2118" s="2" t="s">
        <v>49</v>
      </c>
      <c r="G2118" s="2" t="s">
        <v>9</v>
      </c>
      <c r="H2118" s="2">
        <v>0.75</v>
      </c>
    </row>
    <row r="2119" spans="6:8" x14ac:dyDescent="0.25">
      <c r="F2119" s="2" t="s">
        <v>49</v>
      </c>
      <c r="G2119" s="2" t="s">
        <v>9</v>
      </c>
      <c r="H2119" s="2">
        <v>4</v>
      </c>
    </row>
    <row r="2120" spans="6:8" x14ac:dyDescent="0.25">
      <c r="F2120" s="2" t="s">
        <v>49</v>
      </c>
      <c r="G2120" s="2" t="s">
        <v>9</v>
      </c>
      <c r="H2120" s="2">
        <v>12</v>
      </c>
    </row>
    <row r="2121" spans="6:8" x14ac:dyDescent="0.25">
      <c r="F2121" s="2" t="s">
        <v>49</v>
      </c>
      <c r="G2121" s="2" t="s">
        <v>9</v>
      </c>
      <c r="H2121" s="2">
        <v>1</v>
      </c>
    </row>
    <row r="2122" spans="6:8" x14ac:dyDescent="0.25">
      <c r="F2122" s="2" t="s">
        <v>49</v>
      </c>
      <c r="G2122" s="2" t="s">
        <v>9</v>
      </c>
      <c r="H2122" s="2">
        <v>5</v>
      </c>
    </row>
    <row r="2123" spans="6:8" x14ac:dyDescent="0.25">
      <c r="F2123" s="2" t="s">
        <v>49</v>
      </c>
      <c r="G2123" s="2" t="s">
        <v>9</v>
      </c>
      <c r="H2123" s="2">
        <v>0.75</v>
      </c>
    </row>
    <row r="2124" spans="6:8" x14ac:dyDescent="0.25">
      <c r="F2124" s="2" t="s">
        <v>49</v>
      </c>
      <c r="G2124" s="2" t="s">
        <v>9</v>
      </c>
      <c r="H2124" s="2">
        <v>2.5</v>
      </c>
    </row>
    <row r="2125" spans="6:8" x14ac:dyDescent="0.25">
      <c r="F2125" s="2" t="s">
        <v>49</v>
      </c>
      <c r="G2125" s="2" t="s">
        <v>9</v>
      </c>
      <c r="H2125" s="2">
        <v>0.75</v>
      </c>
    </row>
    <row r="2126" spans="6:8" x14ac:dyDescent="0.25">
      <c r="F2126" s="2" t="s">
        <v>49</v>
      </c>
      <c r="G2126" s="2" t="s">
        <v>9</v>
      </c>
      <c r="H2126" s="2">
        <v>1</v>
      </c>
    </row>
    <row r="2127" spans="6:8" x14ac:dyDescent="0.25">
      <c r="F2127" s="2" t="s">
        <v>49</v>
      </c>
      <c r="G2127" s="2" t="s">
        <v>9</v>
      </c>
      <c r="H2127" s="2">
        <v>0.75</v>
      </c>
    </row>
    <row r="2128" spans="6:8" x14ac:dyDescent="0.25">
      <c r="F2128" s="2" t="s">
        <v>49</v>
      </c>
      <c r="G2128" s="2" t="s">
        <v>9</v>
      </c>
      <c r="H2128" s="2">
        <v>12</v>
      </c>
    </row>
    <row r="2129" spans="6:8" x14ac:dyDescent="0.25">
      <c r="F2129" s="2" t="s">
        <v>49</v>
      </c>
      <c r="G2129" s="2" t="s">
        <v>9</v>
      </c>
      <c r="H2129" s="2">
        <v>0.25</v>
      </c>
    </row>
    <row r="2130" spans="6:8" x14ac:dyDescent="0.25">
      <c r="F2130" s="2" t="s">
        <v>49</v>
      </c>
      <c r="G2130" s="2" t="s">
        <v>9</v>
      </c>
      <c r="H2130" s="2">
        <v>2.5</v>
      </c>
    </row>
    <row r="2131" spans="6:8" x14ac:dyDescent="0.25">
      <c r="F2131" s="2" t="s">
        <v>49</v>
      </c>
      <c r="G2131" s="2" t="s">
        <v>9</v>
      </c>
      <c r="H2131" s="2">
        <v>5</v>
      </c>
    </row>
    <row r="2132" spans="6:8" x14ac:dyDescent="0.25">
      <c r="F2132" s="2" t="s">
        <v>49</v>
      </c>
      <c r="G2132" s="2" t="s">
        <v>9</v>
      </c>
      <c r="H2132" s="2">
        <v>5</v>
      </c>
    </row>
    <row r="2133" spans="6:8" x14ac:dyDescent="0.25">
      <c r="F2133" s="2" t="s">
        <v>49</v>
      </c>
      <c r="G2133" s="2" t="s">
        <v>9</v>
      </c>
      <c r="H2133" s="2">
        <v>2.5</v>
      </c>
    </row>
    <row r="2134" spans="6:8" x14ac:dyDescent="0.25">
      <c r="F2134" s="2" t="s">
        <v>49</v>
      </c>
      <c r="G2134" s="2" t="s">
        <v>9</v>
      </c>
      <c r="H2134" s="2">
        <v>2.5</v>
      </c>
    </row>
    <row r="2135" spans="6:8" x14ac:dyDescent="0.25">
      <c r="F2135" s="2" t="s">
        <v>49</v>
      </c>
      <c r="G2135" s="2" t="s">
        <v>9</v>
      </c>
      <c r="H2135" s="2">
        <v>10</v>
      </c>
    </row>
    <row r="2136" spans="6:8" x14ac:dyDescent="0.25">
      <c r="F2136" s="2" t="s">
        <v>49</v>
      </c>
      <c r="G2136" s="2" t="s">
        <v>9</v>
      </c>
      <c r="H2136" s="2">
        <v>3</v>
      </c>
    </row>
    <row r="2137" spans="6:8" x14ac:dyDescent="0.25">
      <c r="F2137" s="2" t="s">
        <v>49</v>
      </c>
      <c r="G2137" s="2" t="s">
        <v>9</v>
      </c>
      <c r="H2137" s="2">
        <v>0.5</v>
      </c>
    </row>
    <row r="2138" spans="6:8" x14ac:dyDescent="0.25">
      <c r="F2138" s="2" t="s">
        <v>49</v>
      </c>
      <c r="G2138" s="2" t="s">
        <v>9</v>
      </c>
      <c r="H2138" s="2">
        <v>2.5</v>
      </c>
    </row>
    <row r="2139" spans="6:8" x14ac:dyDescent="0.25">
      <c r="F2139" s="2" t="s">
        <v>49</v>
      </c>
      <c r="G2139" s="2" t="s">
        <v>9</v>
      </c>
      <c r="H2139" s="2">
        <v>5</v>
      </c>
    </row>
    <row r="2140" spans="6:8" x14ac:dyDescent="0.25">
      <c r="F2140" s="2" t="s">
        <v>49</v>
      </c>
      <c r="G2140" s="2" t="s">
        <v>9</v>
      </c>
      <c r="H2140" s="2">
        <v>1</v>
      </c>
    </row>
    <row r="2141" spans="6:8" x14ac:dyDescent="0.25">
      <c r="F2141" s="2" t="s">
        <v>49</v>
      </c>
      <c r="G2141" s="2" t="s">
        <v>9</v>
      </c>
      <c r="H2141" s="2">
        <v>1.5</v>
      </c>
    </row>
    <row r="2142" spans="6:8" x14ac:dyDescent="0.25">
      <c r="F2142" s="2" t="s">
        <v>49</v>
      </c>
      <c r="G2142" s="2" t="s">
        <v>9</v>
      </c>
      <c r="H2142" s="2">
        <v>1</v>
      </c>
    </row>
    <row r="2143" spans="6:8" x14ac:dyDescent="0.25">
      <c r="F2143" s="2" t="s">
        <v>49</v>
      </c>
      <c r="G2143" s="2" t="s">
        <v>9</v>
      </c>
      <c r="H2143" s="2">
        <v>0.5</v>
      </c>
    </row>
    <row r="2144" spans="6:8" x14ac:dyDescent="0.25">
      <c r="F2144" s="2" t="s">
        <v>49</v>
      </c>
      <c r="G2144" s="2" t="s">
        <v>9</v>
      </c>
      <c r="H2144" s="2">
        <v>0.5</v>
      </c>
    </row>
    <row r="2145" spans="6:8" x14ac:dyDescent="0.25">
      <c r="F2145" s="2" t="s">
        <v>49</v>
      </c>
      <c r="G2145" s="2" t="s">
        <v>9</v>
      </c>
      <c r="H2145" s="2">
        <v>1</v>
      </c>
    </row>
    <row r="2146" spans="6:8" x14ac:dyDescent="0.25">
      <c r="F2146" s="2" t="s">
        <v>49</v>
      </c>
      <c r="G2146" s="2" t="s">
        <v>9</v>
      </c>
      <c r="H2146" s="2">
        <v>0.5</v>
      </c>
    </row>
    <row r="2147" spans="6:8" x14ac:dyDescent="0.25">
      <c r="F2147" s="2" t="s">
        <v>49</v>
      </c>
      <c r="G2147" s="2" t="s">
        <v>9</v>
      </c>
      <c r="H2147" s="2">
        <v>0.5</v>
      </c>
    </row>
    <row r="2148" spans="6:8" x14ac:dyDescent="0.25">
      <c r="F2148" s="2" t="s">
        <v>49</v>
      </c>
      <c r="G2148" s="2" t="s">
        <v>9</v>
      </c>
      <c r="H2148" s="2">
        <v>1.25</v>
      </c>
    </row>
    <row r="2149" spans="6:8" x14ac:dyDescent="0.25">
      <c r="F2149" s="2" t="s">
        <v>49</v>
      </c>
      <c r="G2149" s="2" t="s">
        <v>9</v>
      </c>
      <c r="H2149" s="2">
        <v>1</v>
      </c>
    </row>
    <row r="2150" spans="6:8" x14ac:dyDescent="0.25">
      <c r="F2150" s="2" t="s">
        <v>49</v>
      </c>
      <c r="G2150" s="2" t="s">
        <v>9</v>
      </c>
      <c r="H2150" s="2">
        <v>2.25</v>
      </c>
    </row>
    <row r="2151" spans="6:8" x14ac:dyDescent="0.25">
      <c r="F2151" s="2" t="s">
        <v>49</v>
      </c>
      <c r="G2151" s="2" t="s">
        <v>9</v>
      </c>
      <c r="H2151" s="2">
        <v>1</v>
      </c>
    </row>
    <row r="2152" spans="6:8" x14ac:dyDescent="0.25">
      <c r="F2152" s="2" t="s">
        <v>49</v>
      </c>
      <c r="G2152" s="2" t="s">
        <v>9</v>
      </c>
      <c r="H2152" s="2">
        <v>1</v>
      </c>
    </row>
    <row r="2153" spans="6:8" x14ac:dyDescent="0.25">
      <c r="F2153" s="2" t="s">
        <v>49</v>
      </c>
      <c r="G2153" s="2" t="s">
        <v>9</v>
      </c>
      <c r="H2153" s="2">
        <v>0.35</v>
      </c>
    </row>
    <row r="2154" spans="6:8" x14ac:dyDescent="0.25">
      <c r="F2154" s="2" t="s">
        <v>49</v>
      </c>
      <c r="G2154" s="2" t="s">
        <v>9</v>
      </c>
      <c r="H2154" s="2">
        <v>0.4</v>
      </c>
    </row>
    <row r="2155" spans="6:8" x14ac:dyDescent="0.25">
      <c r="F2155" s="2" t="s">
        <v>49</v>
      </c>
      <c r="G2155" s="2" t="s">
        <v>9</v>
      </c>
      <c r="H2155" s="2">
        <v>2.25</v>
      </c>
    </row>
    <row r="2156" spans="6:8" x14ac:dyDescent="0.25">
      <c r="F2156" s="2" t="s">
        <v>49</v>
      </c>
      <c r="G2156" s="2" t="s">
        <v>9</v>
      </c>
      <c r="H2156" s="2">
        <v>1.75</v>
      </c>
    </row>
    <row r="2157" spans="6:8" x14ac:dyDescent="0.25">
      <c r="F2157" s="2" t="s">
        <v>49</v>
      </c>
      <c r="G2157" s="2" t="s">
        <v>9</v>
      </c>
      <c r="H2157" s="2">
        <v>2</v>
      </c>
    </row>
    <row r="2158" spans="6:8" x14ac:dyDescent="0.25">
      <c r="F2158" s="2" t="s">
        <v>49</v>
      </c>
      <c r="G2158" s="2" t="s">
        <v>9</v>
      </c>
      <c r="H2158" s="2">
        <v>2</v>
      </c>
    </row>
    <row r="2159" spans="6:8" x14ac:dyDescent="0.25">
      <c r="F2159" s="2" t="s">
        <v>49</v>
      </c>
      <c r="G2159" s="2" t="s">
        <v>9</v>
      </c>
      <c r="H2159" s="2">
        <v>4.5</v>
      </c>
    </row>
    <row r="2160" spans="6:8" x14ac:dyDescent="0.25">
      <c r="F2160" s="2" t="s">
        <v>49</v>
      </c>
      <c r="G2160" s="2" t="s">
        <v>9</v>
      </c>
      <c r="H2160" s="2">
        <v>5.5</v>
      </c>
    </row>
    <row r="2161" spans="6:8" x14ac:dyDescent="0.25">
      <c r="F2161" s="2" t="s">
        <v>49</v>
      </c>
      <c r="G2161" s="2" t="s">
        <v>9</v>
      </c>
      <c r="H2161" s="2">
        <v>10</v>
      </c>
    </row>
    <row r="2162" spans="6:8" x14ac:dyDescent="0.25">
      <c r="F2162" s="2" t="s">
        <v>49</v>
      </c>
      <c r="G2162" s="2" t="s">
        <v>9</v>
      </c>
      <c r="H2162" s="2">
        <v>1.25</v>
      </c>
    </row>
    <row r="2163" spans="6:8" x14ac:dyDescent="0.25">
      <c r="F2163" s="2" t="s">
        <v>49</v>
      </c>
      <c r="G2163" s="2" t="s">
        <v>9</v>
      </c>
      <c r="H2163" s="2">
        <v>9</v>
      </c>
    </row>
    <row r="2164" spans="6:8" x14ac:dyDescent="0.25">
      <c r="F2164" s="2" t="s">
        <v>49</v>
      </c>
      <c r="G2164" s="2" t="s">
        <v>9</v>
      </c>
      <c r="H2164" s="2">
        <v>7.5</v>
      </c>
    </row>
    <row r="2165" spans="6:8" x14ac:dyDescent="0.25">
      <c r="F2165" s="2" t="s">
        <v>49</v>
      </c>
      <c r="G2165" s="2" t="s">
        <v>9</v>
      </c>
      <c r="H2165" s="2">
        <v>3.5</v>
      </c>
    </row>
    <row r="2166" spans="6:8" x14ac:dyDescent="0.25">
      <c r="F2166" s="2" t="s">
        <v>49</v>
      </c>
      <c r="G2166" s="2" t="s">
        <v>9</v>
      </c>
      <c r="H2166" s="2">
        <v>1.5</v>
      </c>
    </row>
    <row r="2167" spans="6:8" x14ac:dyDescent="0.25">
      <c r="F2167" s="2" t="s">
        <v>49</v>
      </c>
      <c r="G2167" s="2" t="s">
        <v>9</v>
      </c>
      <c r="H2167" s="2">
        <v>1.5</v>
      </c>
    </row>
    <row r="2168" spans="6:8" x14ac:dyDescent="0.25">
      <c r="F2168" s="2" t="s">
        <v>49</v>
      </c>
      <c r="G2168" s="2" t="s">
        <v>9</v>
      </c>
      <c r="H2168" s="2">
        <v>0.5</v>
      </c>
    </row>
    <row r="2169" spans="6:8" x14ac:dyDescent="0.25">
      <c r="F2169" s="2" t="s">
        <v>49</v>
      </c>
      <c r="G2169" s="2" t="s">
        <v>9</v>
      </c>
      <c r="H2169" s="2">
        <v>0.1</v>
      </c>
    </row>
    <row r="2170" spans="6:8" x14ac:dyDescent="0.25">
      <c r="F2170" s="2" t="s">
        <v>49</v>
      </c>
      <c r="G2170" s="2" t="s">
        <v>9</v>
      </c>
      <c r="H2170" s="2">
        <v>0.1</v>
      </c>
    </row>
    <row r="2171" spans="6:8" x14ac:dyDescent="0.25">
      <c r="F2171" s="2" t="s">
        <v>49</v>
      </c>
      <c r="G2171" s="2" t="s">
        <v>9</v>
      </c>
      <c r="H2171" s="2">
        <v>0.1</v>
      </c>
    </row>
    <row r="2172" spans="6:8" x14ac:dyDescent="0.25">
      <c r="F2172" s="2" t="s">
        <v>49</v>
      </c>
      <c r="G2172" s="2" t="s">
        <v>9</v>
      </c>
      <c r="H2172" s="2">
        <v>15</v>
      </c>
    </row>
    <row r="2173" spans="6:8" x14ac:dyDescent="0.25">
      <c r="F2173" s="2" t="s">
        <v>49</v>
      </c>
      <c r="G2173" s="2" t="s">
        <v>9</v>
      </c>
      <c r="H2173" s="2">
        <v>12.5</v>
      </c>
    </row>
    <row r="2174" spans="6:8" x14ac:dyDescent="0.25">
      <c r="F2174" s="2" t="s">
        <v>49</v>
      </c>
      <c r="G2174" s="2" t="s">
        <v>9</v>
      </c>
      <c r="H2174" s="2">
        <v>5</v>
      </c>
    </row>
    <row r="2175" spans="6:8" x14ac:dyDescent="0.25">
      <c r="F2175" s="2" t="s">
        <v>49</v>
      </c>
      <c r="G2175" s="2" t="s">
        <v>9</v>
      </c>
      <c r="H2175" s="2">
        <v>6</v>
      </c>
    </row>
    <row r="2176" spans="6:8" x14ac:dyDescent="0.25">
      <c r="F2176" s="2" t="s">
        <v>49</v>
      </c>
      <c r="G2176" s="2" t="s">
        <v>9</v>
      </c>
      <c r="H2176" s="2">
        <v>3</v>
      </c>
    </row>
    <row r="2177" spans="6:8" x14ac:dyDescent="0.25">
      <c r="F2177" s="2" t="s">
        <v>49</v>
      </c>
      <c r="G2177" s="2" t="s">
        <v>9</v>
      </c>
      <c r="H2177" s="2">
        <v>0.25</v>
      </c>
    </row>
    <row r="2178" spans="6:8" x14ac:dyDescent="0.25">
      <c r="F2178" s="2" t="s">
        <v>49</v>
      </c>
      <c r="G2178" s="2" t="s">
        <v>9</v>
      </c>
      <c r="H2178" s="2">
        <v>1</v>
      </c>
    </row>
    <row r="2179" spans="6:8" x14ac:dyDescent="0.25">
      <c r="F2179" s="2" t="s">
        <v>49</v>
      </c>
      <c r="G2179" s="2" t="s">
        <v>9</v>
      </c>
      <c r="H2179" s="2">
        <v>0.4</v>
      </c>
    </row>
    <row r="2180" spans="6:8" x14ac:dyDescent="0.25">
      <c r="F2180" s="2" t="s">
        <v>49</v>
      </c>
      <c r="G2180" s="2" t="s">
        <v>9</v>
      </c>
      <c r="H2180" s="2">
        <v>1.25</v>
      </c>
    </row>
    <row r="2181" spans="6:8" x14ac:dyDescent="0.25">
      <c r="F2181" s="2" t="s">
        <v>49</v>
      </c>
      <c r="G2181" s="2" t="s">
        <v>9</v>
      </c>
      <c r="H2181" s="2">
        <v>0.8</v>
      </c>
    </row>
    <row r="2182" spans="6:8" x14ac:dyDescent="0.25">
      <c r="F2182" s="2" t="s">
        <v>49</v>
      </c>
      <c r="G2182" s="2" t="s">
        <v>9</v>
      </c>
      <c r="H2182" s="2">
        <v>0.3</v>
      </c>
    </row>
    <row r="2183" spans="6:8" x14ac:dyDescent="0.25">
      <c r="F2183" s="2" t="s">
        <v>49</v>
      </c>
      <c r="G2183" s="2" t="s">
        <v>9</v>
      </c>
      <c r="H2183" s="2">
        <v>0.15</v>
      </c>
    </row>
    <row r="2184" spans="6:8" x14ac:dyDescent="0.25">
      <c r="F2184" s="2" t="s">
        <v>49</v>
      </c>
      <c r="G2184" s="2" t="s">
        <v>9</v>
      </c>
      <c r="H2184" s="2">
        <v>1.25</v>
      </c>
    </row>
    <row r="2185" spans="6:8" x14ac:dyDescent="0.25">
      <c r="F2185" s="2" t="s">
        <v>49</v>
      </c>
      <c r="G2185" s="2" t="s">
        <v>9</v>
      </c>
      <c r="H2185" s="2">
        <v>1.25</v>
      </c>
    </row>
    <row r="2186" spans="6:8" x14ac:dyDescent="0.25">
      <c r="F2186" s="2" t="s">
        <v>49</v>
      </c>
      <c r="G2186" s="2" t="s">
        <v>9</v>
      </c>
      <c r="H2186" s="2">
        <v>2.5</v>
      </c>
    </row>
    <row r="2187" spans="6:8" x14ac:dyDescent="0.25">
      <c r="F2187" s="2" t="s">
        <v>49</v>
      </c>
      <c r="G2187" s="2" t="s">
        <v>9</v>
      </c>
      <c r="H2187" s="2">
        <v>0.6</v>
      </c>
    </row>
    <row r="2188" spans="6:8" x14ac:dyDescent="0.25">
      <c r="F2188" s="2" t="s">
        <v>49</v>
      </c>
      <c r="G2188" s="2" t="s">
        <v>9</v>
      </c>
      <c r="H2188" s="2">
        <v>0.4</v>
      </c>
    </row>
    <row r="2189" spans="6:8" x14ac:dyDescent="0.25">
      <c r="F2189" s="2" t="s">
        <v>49</v>
      </c>
      <c r="G2189" s="2" t="s">
        <v>9</v>
      </c>
      <c r="H2189" s="2">
        <v>0.4</v>
      </c>
    </row>
    <row r="2190" spans="6:8" x14ac:dyDescent="0.25">
      <c r="F2190" s="2" t="s">
        <v>49</v>
      </c>
      <c r="G2190" s="2" t="s">
        <v>9</v>
      </c>
      <c r="H2190" s="2">
        <v>0.5</v>
      </c>
    </row>
    <row r="2191" spans="6:8" x14ac:dyDescent="0.25">
      <c r="F2191" s="2" t="s">
        <v>49</v>
      </c>
      <c r="G2191" s="2" t="s">
        <v>9</v>
      </c>
      <c r="H2191" s="2">
        <v>0.5</v>
      </c>
    </row>
    <row r="2192" spans="6:8" x14ac:dyDescent="0.25">
      <c r="F2192" s="2" t="s">
        <v>49</v>
      </c>
      <c r="G2192" s="2" t="s">
        <v>9</v>
      </c>
      <c r="H2192" s="2">
        <v>0.25</v>
      </c>
    </row>
    <row r="2193" spans="6:8" x14ac:dyDescent="0.25">
      <c r="F2193" s="2" t="s">
        <v>49</v>
      </c>
      <c r="G2193" s="2" t="s">
        <v>9</v>
      </c>
      <c r="H2193" s="2">
        <v>0.4</v>
      </c>
    </row>
    <row r="2194" spans="6:8" x14ac:dyDescent="0.25">
      <c r="F2194" s="2" t="s">
        <v>49</v>
      </c>
      <c r="G2194" s="2" t="s">
        <v>9</v>
      </c>
      <c r="H2194" s="2">
        <v>0.2</v>
      </c>
    </row>
    <row r="2195" spans="6:8" x14ac:dyDescent="0.25">
      <c r="F2195" s="2" t="s">
        <v>49</v>
      </c>
      <c r="G2195" s="2" t="s">
        <v>9</v>
      </c>
      <c r="H2195" s="2">
        <v>0.2</v>
      </c>
    </row>
    <row r="2196" spans="6:8" x14ac:dyDescent="0.25">
      <c r="F2196" s="2" t="s">
        <v>49</v>
      </c>
      <c r="G2196" s="2" t="s">
        <v>9</v>
      </c>
      <c r="H2196" s="2">
        <v>0.4</v>
      </c>
    </row>
    <row r="2197" spans="6:8" x14ac:dyDescent="0.25">
      <c r="F2197" s="2" t="s">
        <v>49</v>
      </c>
      <c r="G2197" s="2" t="s">
        <v>9</v>
      </c>
      <c r="H2197" s="2">
        <v>0.7</v>
      </c>
    </row>
    <row r="2198" spans="6:8" x14ac:dyDescent="0.25">
      <c r="F2198" s="2" t="s">
        <v>49</v>
      </c>
      <c r="G2198" s="2" t="s">
        <v>9</v>
      </c>
      <c r="H2198" s="2">
        <v>11</v>
      </c>
    </row>
    <row r="2199" spans="6:8" x14ac:dyDescent="0.25">
      <c r="F2199" s="2" t="s">
        <v>49</v>
      </c>
      <c r="G2199" s="2" t="s">
        <v>9</v>
      </c>
      <c r="H2199" s="2">
        <v>1.5</v>
      </c>
    </row>
    <row r="2200" spans="6:8" x14ac:dyDescent="0.25">
      <c r="F2200" s="2" t="s">
        <v>49</v>
      </c>
      <c r="G2200" s="2" t="s">
        <v>9</v>
      </c>
      <c r="H2200" s="2">
        <v>3</v>
      </c>
    </row>
    <row r="2201" spans="6:8" x14ac:dyDescent="0.25">
      <c r="F2201" s="2" t="s">
        <v>49</v>
      </c>
      <c r="G2201" s="2" t="s">
        <v>9</v>
      </c>
      <c r="H2201" s="2">
        <v>1.5</v>
      </c>
    </row>
    <row r="2202" spans="6:8" x14ac:dyDescent="0.25">
      <c r="F2202" s="2" t="s">
        <v>49</v>
      </c>
      <c r="G2202" s="2" t="s">
        <v>9</v>
      </c>
      <c r="H2202" s="2">
        <v>3</v>
      </c>
    </row>
    <row r="2203" spans="6:8" x14ac:dyDescent="0.25">
      <c r="F2203" s="2" t="s">
        <v>49</v>
      </c>
      <c r="G2203" s="2" t="s">
        <v>9</v>
      </c>
      <c r="H2203" s="2">
        <v>6</v>
      </c>
    </row>
    <row r="2204" spans="6:8" x14ac:dyDescent="0.25">
      <c r="F2204" s="2" t="s">
        <v>49</v>
      </c>
      <c r="G2204" s="2" t="s">
        <v>9</v>
      </c>
      <c r="H2204" s="2">
        <v>2.5</v>
      </c>
    </row>
    <row r="2205" spans="6:8" x14ac:dyDescent="0.25">
      <c r="F2205" s="2" t="s">
        <v>49</v>
      </c>
      <c r="G2205" s="2" t="s">
        <v>9</v>
      </c>
      <c r="H2205" s="2">
        <v>2.5</v>
      </c>
    </row>
    <row r="2206" spans="6:8" x14ac:dyDescent="0.25">
      <c r="F2206" s="2" t="s">
        <v>49</v>
      </c>
      <c r="G2206" s="2" t="s">
        <v>9</v>
      </c>
      <c r="H2206" s="2">
        <v>2.5</v>
      </c>
    </row>
    <row r="2207" spans="6:8" x14ac:dyDescent="0.25">
      <c r="F2207" s="2" t="s">
        <v>49</v>
      </c>
      <c r="G2207" s="2" t="s">
        <v>9</v>
      </c>
      <c r="H2207" s="2">
        <v>5</v>
      </c>
    </row>
    <row r="2208" spans="6:8" x14ac:dyDescent="0.25">
      <c r="F2208" s="2" t="s">
        <v>49</v>
      </c>
      <c r="G2208" s="2" t="s">
        <v>9</v>
      </c>
      <c r="H2208" s="2">
        <v>1</v>
      </c>
    </row>
    <row r="2209" spans="6:8" x14ac:dyDescent="0.25">
      <c r="F2209" s="2" t="s">
        <v>49</v>
      </c>
      <c r="G2209" s="2" t="s">
        <v>9</v>
      </c>
      <c r="H2209" s="2">
        <v>5</v>
      </c>
    </row>
    <row r="2210" spans="6:8" x14ac:dyDescent="0.25">
      <c r="F2210" s="2" t="s">
        <v>49</v>
      </c>
      <c r="G2210" s="2" t="s">
        <v>9</v>
      </c>
      <c r="H2210" s="2">
        <v>0.55000000000000004</v>
      </c>
    </row>
    <row r="2211" spans="6:8" x14ac:dyDescent="0.25">
      <c r="F2211" s="2" t="s">
        <v>49</v>
      </c>
      <c r="G2211" s="2" t="s">
        <v>9</v>
      </c>
      <c r="H2211" s="2">
        <v>2.4500000000000002</v>
      </c>
    </row>
    <row r="2212" spans="6:8" x14ac:dyDescent="0.25">
      <c r="F2212" s="2" t="s">
        <v>49</v>
      </c>
      <c r="G2212" s="2" t="s">
        <v>9</v>
      </c>
      <c r="H2212" s="2">
        <v>3</v>
      </c>
    </row>
    <row r="2213" spans="6:8" x14ac:dyDescent="0.25">
      <c r="F2213" s="2" t="s">
        <v>49</v>
      </c>
      <c r="G2213" s="2" t="s">
        <v>9</v>
      </c>
      <c r="H2213" s="2">
        <v>2.5</v>
      </c>
    </row>
    <row r="2214" spans="6:8" x14ac:dyDescent="0.25">
      <c r="F2214" s="2" t="s">
        <v>49</v>
      </c>
      <c r="G2214" s="2" t="s">
        <v>9</v>
      </c>
      <c r="H2214" s="2">
        <v>2</v>
      </c>
    </row>
    <row r="2215" spans="6:8" x14ac:dyDescent="0.25">
      <c r="F2215" s="2" t="s">
        <v>49</v>
      </c>
      <c r="G2215" s="2" t="s">
        <v>9</v>
      </c>
      <c r="H2215" s="2">
        <v>9</v>
      </c>
    </row>
    <row r="2216" spans="6:8" x14ac:dyDescent="0.25">
      <c r="F2216" s="2" t="s">
        <v>49</v>
      </c>
      <c r="G2216" s="2" t="s">
        <v>9</v>
      </c>
      <c r="H2216" s="2">
        <v>0.5</v>
      </c>
    </row>
    <row r="2217" spans="6:8" x14ac:dyDescent="0.25">
      <c r="F2217" s="2" t="s">
        <v>49</v>
      </c>
      <c r="G2217" s="2" t="s">
        <v>9</v>
      </c>
      <c r="H2217" s="2">
        <v>1</v>
      </c>
    </row>
    <row r="2218" spans="6:8" x14ac:dyDescent="0.25">
      <c r="F2218" s="2" t="s">
        <v>49</v>
      </c>
      <c r="G2218" s="2" t="s">
        <v>9</v>
      </c>
      <c r="H2218" s="2">
        <v>1.5</v>
      </c>
    </row>
    <row r="2219" spans="6:8" x14ac:dyDescent="0.25">
      <c r="F2219" s="2" t="s">
        <v>49</v>
      </c>
      <c r="G2219" s="2" t="s">
        <v>9</v>
      </c>
      <c r="H2219" s="2">
        <v>3</v>
      </c>
    </row>
    <row r="2220" spans="6:8" x14ac:dyDescent="0.25">
      <c r="F2220" s="2" t="s">
        <v>49</v>
      </c>
      <c r="G2220" s="2" t="s">
        <v>9</v>
      </c>
      <c r="H2220" s="2">
        <v>0.7</v>
      </c>
    </row>
    <row r="2221" spans="6:8" x14ac:dyDescent="0.25">
      <c r="F2221" s="2" t="s">
        <v>49</v>
      </c>
      <c r="G2221" s="2" t="s">
        <v>9</v>
      </c>
      <c r="H2221" s="2">
        <v>0.7</v>
      </c>
    </row>
    <row r="2222" spans="6:8" x14ac:dyDescent="0.25">
      <c r="F2222" s="2" t="s">
        <v>49</v>
      </c>
      <c r="G2222" s="2" t="s">
        <v>9</v>
      </c>
      <c r="H2222" s="2">
        <v>0.7</v>
      </c>
    </row>
    <row r="2223" spans="6:8" x14ac:dyDescent="0.25">
      <c r="F2223" s="2" t="s">
        <v>49</v>
      </c>
      <c r="G2223" s="2" t="s">
        <v>9</v>
      </c>
      <c r="H2223" s="2">
        <v>2.4</v>
      </c>
    </row>
    <row r="2224" spans="6:8" x14ac:dyDescent="0.25">
      <c r="F2224" s="2" t="s">
        <v>49</v>
      </c>
      <c r="G2224" s="2" t="s">
        <v>9</v>
      </c>
      <c r="H2224" s="2">
        <v>2</v>
      </c>
    </row>
    <row r="2225" spans="6:8" x14ac:dyDescent="0.25">
      <c r="F2225" s="2" t="s">
        <v>49</v>
      </c>
      <c r="G2225" s="2" t="s">
        <v>9</v>
      </c>
      <c r="H2225" s="2">
        <v>2.25</v>
      </c>
    </row>
    <row r="2226" spans="6:8" x14ac:dyDescent="0.25">
      <c r="F2226" s="2" t="s">
        <v>49</v>
      </c>
      <c r="G2226" s="2" t="s">
        <v>9</v>
      </c>
      <c r="H2226" s="2">
        <v>0.25</v>
      </c>
    </row>
    <row r="2227" spans="6:8" x14ac:dyDescent="0.25">
      <c r="F2227" s="2" t="s">
        <v>49</v>
      </c>
      <c r="G2227" s="2" t="s">
        <v>9</v>
      </c>
      <c r="H2227" s="2">
        <v>2.25</v>
      </c>
    </row>
    <row r="2228" spans="6:8" x14ac:dyDescent="0.25">
      <c r="F2228" s="2" t="s">
        <v>49</v>
      </c>
      <c r="G2228" s="2" t="s">
        <v>9</v>
      </c>
      <c r="H2228" s="2">
        <v>1.75</v>
      </c>
    </row>
    <row r="2229" spans="6:8" x14ac:dyDescent="0.25">
      <c r="F2229" s="2" t="s">
        <v>49</v>
      </c>
      <c r="G2229" s="2" t="s">
        <v>9</v>
      </c>
      <c r="H2229" s="2">
        <v>3.75</v>
      </c>
    </row>
    <row r="2230" spans="6:8" x14ac:dyDescent="0.25">
      <c r="F2230" s="2" t="s">
        <v>49</v>
      </c>
      <c r="G2230" s="2" t="s">
        <v>9</v>
      </c>
      <c r="H2230" s="2">
        <v>1.5</v>
      </c>
    </row>
    <row r="2231" spans="6:8" x14ac:dyDescent="0.25">
      <c r="F2231" s="2" t="s">
        <v>49</v>
      </c>
      <c r="G2231" s="2" t="s">
        <v>9</v>
      </c>
      <c r="H2231" s="2">
        <v>1.5</v>
      </c>
    </row>
    <row r="2232" spans="6:8" x14ac:dyDescent="0.25">
      <c r="F2232" s="2" t="s">
        <v>49</v>
      </c>
      <c r="G2232" s="2" t="s">
        <v>9</v>
      </c>
      <c r="H2232" s="2">
        <v>1.5</v>
      </c>
    </row>
    <row r="2233" spans="6:8" x14ac:dyDescent="0.25">
      <c r="F2233" s="2" t="s">
        <v>49</v>
      </c>
      <c r="G2233" s="2" t="s">
        <v>9</v>
      </c>
      <c r="H2233" s="2">
        <v>2.5</v>
      </c>
    </row>
    <row r="2234" spans="6:8" x14ac:dyDescent="0.25">
      <c r="F2234" s="2" t="s">
        <v>49</v>
      </c>
      <c r="G2234" s="2" t="s">
        <v>9</v>
      </c>
      <c r="H2234" s="2">
        <v>3</v>
      </c>
    </row>
    <row r="2235" spans="6:8" x14ac:dyDescent="0.25">
      <c r="F2235" s="2" t="s">
        <v>49</v>
      </c>
      <c r="G2235" s="2" t="s">
        <v>9</v>
      </c>
      <c r="H2235" s="2">
        <v>0.75</v>
      </c>
    </row>
    <row r="2236" spans="6:8" x14ac:dyDescent="0.25">
      <c r="F2236" s="2" t="s">
        <v>72</v>
      </c>
      <c r="G2236" s="2" t="s">
        <v>9</v>
      </c>
      <c r="H2236" s="2">
        <v>1.75</v>
      </c>
    </row>
    <row r="2237" spans="6:8" x14ac:dyDescent="0.25">
      <c r="F2237" s="2" t="s">
        <v>72</v>
      </c>
      <c r="G2237" s="2" t="s">
        <v>9</v>
      </c>
      <c r="H2237" s="2">
        <v>3</v>
      </c>
    </row>
    <row r="2238" spans="6:8" x14ac:dyDescent="0.25">
      <c r="F2238" s="2"/>
      <c r="G2238" s="2" t="s">
        <v>35</v>
      </c>
      <c r="H2238" s="2">
        <v>0.1</v>
      </c>
    </row>
    <row r="2239" spans="6:8" x14ac:dyDescent="0.25">
      <c r="F2239" s="2"/>
      <c r="G2239" s="2" t="s">
        <v>35</v>
      </c>
      <c r="H2239" s="2">
        <v>0.1</v>
      </c>
    </row>
    <row r="2240" spans="6:8" x14ac:dyDescent="0.25">
      <c r="F2240" s="2"/>
      <c r="G2240" s="2" t="s">
        <v>35</v>
      </c>
      <c r="H2240" s="2">
        <v>0.1</v>
      </c>
    </row>
    <row r="2241" spans="6:8" x14ac:dyDescent="0.25">
      <c r="F2241" s="2"/>
      <c r="G2241" s="2" t="s">
        <v>35</v>
      </c>
      <c r="H2241" s="2">
        <v>0.1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workbookViewId="0">
      <selection activeCell="L30" sqref="L30"/>
    </sheetView>
  </sheetViews>
  <sheetFormatPr defaultRowHeight="13.2" x14ac:dyDescent="0.25"/>
  <sheetData>
    <row r="1" spans="1:9" x14ac:dyDescent="0.25">
      <c r="A1" t="s">
        <v>0</v>
      </c>
      <c r="B1" t="s">
        <v>1</v>
      </c>
      <c r="C1" t="s">
        <v>2</v>
      </c>
    </row>
    <row r="2" spans="1:9" x14ac:dyDescent="0.25">
      <c r="A2" t="s">
        <v>271</v>
      </c>
      <c r="B2" t="s">
        <v>282</v>
      </c>
      <c r="C2" t="s">
        <v>271</v>
      </c>
      <c r="I2" t="s">
        <v>0</v>
      </c>
    </row>
    <row r="3" spans="1:9" x14ac:dyDescent="0.25">
      <c r="A3" t="s">
        <v>271</v>
      </c>
      <c r="B3" t="s">
        <v>282</v>
      </c>
      <c r="C3" t="s">
        <v>271</v>
      </c>
      <c r="H3" t="s">
        <v>289</v>
      </c>
      <c r="I3">
        <v>129</v>
      </c>
    </row>
    <row r="4" spans="1:9" x14ac:dyDescent="0.25">
      <c r="A4" t="s">
        <v>271</v>
      </c>
      <c r="B4" t="s">
        <v>282</v>
      </c>
      <c r="C4" t="s">
        <v>271</v>
      </c>
      <c r="H4" t="s">
        <v>290</v>
      </c>
      <c r="I4">
        <v>83</v>
      </c>
    </row>
    <row r="5" spans="1:9" x14ac:dyDescent="0.25">
      <c r="A5" t="s">
        <v>271</v>
      </c>
      <c r="B5" t="s">
        <v>282</v>
      </c>
      <c r="C5" t="s">
        <v>271</v>
      </c>
    </row>
    <row r="6" spans="1:9" x14ac:dyDescent="0.25">
      <c r="A6" t="s">
        <v>272</v>
      </c>
      <c r="B6" t="s">
        <v>282</v>
      </c>
      <c r="C6" t="s">
        <v>271</v>
      </c>
      <c r="I6" t="s">
        <v>1</v>
      </c>
    </row>
    <row r="7" spans="1:9" x14ac:dyDescent="0.25">
      <c r="A7" t="s">
        <v>272</v>
      </c>
      <c r="B7" t="s">
        <v>282</v>
      </c>
      <c r="C7" t="s">
        <v>271</v>
      </c>
      <c r="H7" t="s">
        <v>289</v>
      </c>
      <c r="I7">
        <v>215</v>
      </c>
    </row>
    <row r="8" spans="1:9" x14ac:dyDescent="0.25">
      <c r="A8" t="s">
        <v>272</v>
      </c>
      <c r="B8" t="s">
        <v>282</v>
      </c>
      <c r="C8" t="s">
        <v>271</v>
      </c>
      <c r="H8" t="s">
        <v>290</v>
      </c>
      <c r="I8">
        <v>132</v>
      </c>
    </row>
    <row r="9" spans="1:9" x14ac:dyDescent="0.25">
      <c r="A9" t="s">
        <v>272</v>
      </c>
      <c r="B9" t="s">
        <v>282</v>
      </c>
      <c r="C9" t="s">
        <v>271</v>
      </c>
    </row>
    <row r="10" spans="1:9" x14ac:dyDescent="0.25">
      <c r="A10" t="s">
        <v>272</v>
      </c>
      <c r="B10" t="s">
        <v>282</v>
      </c>
      <c r="C10" t="s">
        <v>271</v>
      </c>
      <c r="I10" t="s">
        <v>2</v>
      </c>
    </row>
    <row r="11" spans="1:9" x14ac:dyDescent="0.25">
      <c r="A11" t="s">
        <v>272</v>
      </c>
      <c r="B11" t="s">
        <v>282</v>
      </c>
      <c r="C11" t="s">
        <v>271</v>
      </c>
      <c r="H11" t="s">
        <v>289</v>
      </c>
      <c r="I11">
        <v>37</v>
      </c>
    </row>
    <row r="12" spans="1:9" x14ac:dyDescent="0.25">
      <c r="A12" t="s">
        <v>272</v>
      </c>
      <c r="B12" t="s">
        <v>282</v>
      </c>
      <c r="C12" t="s">
        <v>271</v>
      </c>
      <c r="H12" t="s">
        <v>290</v>
      </c>
      <c r="I12">
        <v>122</v>
      </c>
    </row>
    <row r="13" spans="1:9" x14ac:dyDescent="0.25">
      <c r="A13" t="s">
        <v>272</v>
      </c>
      <c r="B13" t="s">
        <v>282</v>
      </c>
      <c r="C13" t="s">
        <v>271</v>
      </c>
    </row>
    <row r="14" spans="1:9" x14ac:dyDescent="0.25">
      <c r="A14" t="s">
        <v>272</v>
      </c>
      <c r="B14" t="s">
        <v>282</v>
      </c>
      <c r="C14" t="s">
        <v>271</v>
      </c>
    </row>
    <row r="15" spans="1:9" x14ac:dyDescent="0.25">
      <c r="A15" t="s">
        <v>272</v>
      </c>
      <c r="B15" t="s">
        <v>282</v>
      </c>
      <c r="C15" t="s">
        <v>271</v>
      </c>
    </row>
    <row r="16" spans="1:9" x14ac:dyDescent="0.25">
      <c r="A16" t="s">
        <v>272</v>
      </c>
      <c r="B16" t="s">
        <v>282</v>
      </c>
      <c r="C16" t="s">
        <v>271</v>
      </c>
    </row>
    <row r="17" spans="1:3" x14ac:dyDescent="0.25">
      <c r="A17" t="s">
        <v>272</v>
      </c>
      <c r="B17" t="s">
        <v>282</v>
      </c>
      <c r="C17" t="s">
        <v>271</v>
      </c>
    </row>
    <row r="18" spans="1:3" x14ac:dyDescent="0.25">
      <c r="A18" t="s">
        <v>272</v>
      </c>
      <c r="B18" t="s">
        <v>282</v>
      </c>
      <c r="C18" t="s">
        <v>271</v>
      </c>
    </row>
    <row r="19" spans="1:3" x14ac:dyDescent="0.25">
      <c r="A19" t="s">
        <v>272</v>
      </c>
      <c r="B19" t="s">
        <v>282</v>
      </c>
      <c r="C19" t="s">
        <v>271</v>
      </c>
    </row>
    <row r="20" spans="1:3" x14ac:dyDescent="0.25">
      <c r="A20" t="s">
        <v>272</v>
      </c>
      <c r="B20" t="s">
        <v>282</v>
      </c>
      <c r="C20" t="s">
        <v>271</v>
      </c>
    </row>
    <row r="21" spans="1:3" x14ac:dyDescent="0.25">
      <c r="A21" t="s">
        <v>272</v>
      </c>
      <c r="B21" t="s">
        <v>282</v>
      </c>
      <c r="C21" t="s">
        <v>271</v>
      </c>
    </row>
    <row r="22" spans="1:3" x14ac:dyDescent="0.25">
      <c r="A22" t="s">
        <v>272</v>
      </c>
      <c r="B22" t="s">
        <v>282</v>
      </c>
      <c r="C22" t="s">
        <v>271</v>
      </c>
    </row>
    <row r="23" spans="1:3" x14ac:dyDescent="0.25">
      <c r="A23" t="s">
        <v>272</v>
      </c>
      <c r="B23" t="s">
        <v>282</v>
      </c>
      <c r="C23" t="s">
        <v>271</v>
      </c>
    </row>
    <row r="24" spans="1:3" x14ac:dyDescent="0.25">
      <c r="A24" t="s">
        <v>272</v>
      </c>
      <c r="B24" t="s">
        <v>282</v>
      </c>
      <c r="C24" t="s">
        <v>271</v>
      </c>
    </row>
    <row r="25" spans="1:3" x14ac:dyDescent="0.25">
      <c r="A25" t="s">
        <v>272</v>
      </c>
      <c r="B25" t="s">
        <v>282</v>
      </c>
      <c r="C25" t="s">
        <v>271</v>
      </c>
    </row>
    <row r="26" spans="1:3" x14ac:dyDescent="0.25">
      <c r="A26" t="s">
        <v>272</v>
      </c>
      <c r="B26" t="s">
        <v>282</v>
      </c>
      <c r="C26" t="s">
        <v>271</v>
      </c>
    </row>
    <row r="27" spans="1:3" x14ac:dyDescent="0.25">
      <c r="A27" t="s">
        <v>272</v>
      </c>
      <c r="B27" t="s">
        <v>282</v>
      </c>
      <c r="C27" t="s">
        <v>271</v>
      </c>
    </row>
    <row r="28" spans="1:3" x14ac:dyDescent="0.25">
      <c r="A28" t="s">
        <v>272</v>
      </c>
      <c r="B28" t="s">
        <v>282</v>
      </c>
      <c r="C28" t="s">
        <v>271</v>
      </c>
    </row>
    <row r="29" spans="1:3" x14ac:dyDescent="0.25">
      <c r="A29" t="s">
        <v>272</v>
      </c>
      <c r="B29" t="s">
        <v>282</v>
      </c>
      <c r="C29" t="s">
        <v>271</v>
      </c>
    </row>
    <row r="30" spans="1:3" x14ac:dyDescent="0.25">
      <c r="A30" t="s">
        <v>272</v>
      </c>
      <c r="B30" t="s">
        <v>282</v>
      </c>
      <c r="C30" t="s">
        <v>271</v>
      </c>
    </row>
    <row r="31" spans="1:3" x14ac:dyDescent="0.25">
      <c r="A31" t="s">
        <v>272</v>
      </c>
      <c r="B31" t="s">
        <v>271</v>
      </c>
      <c r="C31" t="s">
        <v>271</v>
      </c>
    </row>
    <row r="32" spans="1:3" x14ac:dyDescent="0.25">
      <c r="A32" t="s">
        <v>272</v>
      </c>
      <c r="B32" t="s">
        <v>271</v>
      </c>
      <c r="C32" t="s">
        <v>271</v>
      </c>
    </row>
    <row r="33" spans="1:3" x14ac:dyDescent="0.25">
      <c r="A33" t="s">
        <v>272</v>
      </c>
      <c r="B33" t="s">
        <v>271</v>
      </c>
      <c r="C33" t="s">
        <v>271</v>
      </c>
    </row>
    <row r="34" spans="1:3" x14ac:dyDescent="0.25">
      <c r="A34" t="s">
        <v>272</v>
      </c>
      <c r="B34" t="s">
        <v>271</v>
      </c>
      <c r="C34" t="s">
        <v>271</v>
      </c>
    </row>
    <row r="35" spans="1:3" x14ac:dyDescent="0.25">
      <c r="A35" t="s">
        <v>272</v>
      </c>
      <c r="B35" t="s">
        <v>271</v>
      </c>
      <c r="C35" t="s">
        <v>271</v>
      </c>
    </row>
    <row r="36" spans="1:3" x14ac:dyDescent="0.25">
      <c r="A36" t="s">
        <v>272</v>
      </c>
      <c r="B36" t="s">
        <v>271</v>
      </c>
      <c r="C36" t="s">
        <v>271</v>
      </c>
    </row>
    <row r="37" spans="1:3" x14ac:dyDescent="0.25">
      <c r="A37" t="s">
        <v>272</v>
      </c>
      <c r="B37" t="s">
        <v>271</v>
      </c>
      <c r="C37" t="s">
        <v>271</v>
      </c>
    </row>
    <row r="38" spans="1:3" x14ac:dyDescent="0.25">
      <c r="A38" t="s">
        <v>272</v>
      </c>
      <c r="B38" t="s">
        <v>271</v>
      </c>
      <c r="C38" t="s">
        <v>271</v>
      </c>
    </row>
    <row r="39" spans="1:3" x14ac:dyDescent="0.25">
      <c r="A39" t="s">
        <v>272</v>
      </c>
      <c r="B39" t="s">
        <v>271</v>
      </c>
      <c r="C39" t="s">
        <v>271</v>
      </c>
    </row>
    <row r="40" spans="1:3" x14ac:dyDescent="0.25">
      <c r="A40" t="s">
        <v>272</v>
      </c>
      <c r="B40" t="s">
        <v>271</v>
      </c>
      <c r="C40" t="s">
        <v>271</v>
      </c>
    </row>
    <row r="41" spans="1:3" x14ac:dyDescent="0.25">
      <c r="A41" t="s">
        <v>272</v>
      </c>
      <c r="B41" t="s">
        <v>271</v>
      </c>
      <c r="C41" t="s">
        <v>271</v>
      </c>
    </row>
    <row r="42" spans="1:3" x14ac:dyDescent="0.25">
      <c r="A42" t="s">
        <v>272</v>
      </c>
      <c r="B42" t="s">
        <v>271</v>
      </c>
      <c r="C42" t="s">
        <v>271</v>
      </c>
    </row>
    <row r="43" spans="1:3" x14ac:dyDescent="0.25">
      <c r="A43" t="s">
        <v>272</v>
      </c>
      <c r="B43" t="s">
        <v>271</v>
      </c>
      <c r="C43" t="s">
        <v>271</v>
      </c>
    </row>
    <row r="44" spans="1:3" x14ac:dyDescent="0.25">
      <c r="A44" t="s">
        <v>272</v>
      </c>
      <c r="B44" t="s">
        <v>271</v>
      </c>
      <c r="C44" t="s">
        <v>271</v>
      </c>
    </row>
    <row r="45" spans="1:3" x14ac:dyDescent="0.25">
      <c r="A45" t="s">
        <v>272</v>
      </c>
      <c r="B45" t="s">
        <v>271</v>
      </c>
      <c r="C45" t="s">
        <v>271</v>
      </c>
    </row>
    <row r="46" spans="1:3" x14ac:dyDescent="0.25">
      <c r="A46" t="s">
        <v>272</v>
      </c>
      <c r="B46" t="s">
        <v>271</v>
      </c>
      <c r="C46" t="s">
        <v>271</v>
      </c>
    </row>
    <row r="47" spans="1:3" x14ac:dyDescent="0.25">
      <c r="A47" t="s">
        <v>272</v>
      </c>
      <c r="B47" t="s">
        <v>271</v>
      </c>
      <c r="C47" t="s">
        <v>271</v>
      </c>
    </row>
    <row r="48" spans="1:3" x14ac:dyDescent="0.25">
      <c r="A48" t="s">
        <v>272</v>
      </c>
      <c r="B48" t="s">
        <v>271</v>
      </c>
      <c r="C48" t="s">
        <v>271</v>
      </c>
    </row>
    <row r="49" spans="1:3" x14ac:dyDescent="0.25">
      <c r="A49" t="s">
        <v>272</v>
      </c>
      <c r="B49" t="s">
        <v>271</v>
      </c>
      <c r="C49" t="s">
        <v>271</v>
      </c>
    </row>
    <row r="50" spans="1:3" x14ac:dyDescent="0.25">
      <c r="A50" t="s">
        <v>272</v>
      </c>
      <c r="B50" t="s">
        <v>272</v>
      </c>
      <c r="C50" t="s">
        <v>271</v>
      </c>
    </row>
    <row r="51" spans="1:3" x14ac:dyDescent="0.25">
      <c r="A51" t="s">
        <v>272</v>
      </c>
      <c r="B51" t="s">
        <v>272</v>
      </c>
      <c r="C51" t="s">
        <v>271</v>
      </c>
    </row>
    <row r="52" spans="1:3" x14ac:dyDescent="0.25">
      <c r="A52" t="s">
        <v>272</v>
      </c>
      <c r="B52" t="s">
        <v>272</v>
      </c>
      <c r="C52" t="s">
        <v>271</v>
      </c>
    </row>
    <row r="53" spans="1:3" x14ac:dyDescent="0.25">
      <c r="A53" t="s">
        <v>272</v>
      </c>
      <c r="B53" t="s">
        <v>272</v>
      </c>
      <c r="C53" t="s">
        <v>271</v>
      </c>
    </row>
    <row r="54" spans="1:3" x14ac:dyDescent="0.25">
      <c r="A54" t="s">
        <v>272</v>
      </c>
      <c r="B54" t="s">
        <v>272</v>
      </c>
      <c r="C54" t="s">
        <v>271</v>
      </c>
    </row>
    <row r="55" spans="1:3" x14ac:dyDescent="0.25">
      <c r="A55" t="s">
        <v>272</v>
      </c>
      <c r="B55" t="s">
        <v>272</v>
      </c>
      <c r="C55" t="s">
        <v>271</v>
      </c>
    </row>
    <row r="56" spans="1:3" x14ac:dyDescent="0.25">
      <c r="A56" t="s">
        <v>272</v>
      </c>
      <c r="B56" t="s">
        <v>272</v>
      </c>
      <c r="C56" t="s">
        <v>271</v>
      </c>
    </row>
    <row r="57" spans="1:3" x14ac:dyDescent="0.25">
      <c r="A57" t="s">
        <v>272</v>
      </c>
      <c r="B57" t="s">
        <v>272</v>
      </c>
      <c r="C57" t="s">
        <v>271</v>
      </c>
    </row>
    <row r="58" spans="1:3" x14ac:dyDescent="0.25">
      <c r="A58" t="s">
        <v>272</v>
      </c>
      <c r="B58" t="s">
        <v>272</v>
      </c>
      <c r="C58" t="s">
        <v>271</v>
      </c>
    </row>
    <row r="59" spans="1:3" x14ac:dyDescent="0.25">
      <c r="A59" t="s">
        <v>272</v>
      </c>
      <c r="B59" t="s">
        <v>272</v>
      </c>
      <c r="C59" t="s">
        <v>271</v>
      </c>
    </row>
    <row r="60" spans="1:3" x14ac:dyDescent="0.25">
      <c r="A60" t="s">
        <v>272</v>
      </c>
      <c r="B60" t="s">
        <v>272</v>
      </c>
      <c r="C60" t="s">
        <v>271</v>
      </c>
    </row>
    <row r="61" spans="1:3" x14ac:dyDescent="0.25">
      <c r="A61" t="s">
        <v>272</v>
      </c>
      <c r="B61" t="s">
        <v>272</v>
      </c>
      <c r="C61" t="s">
        <v>271</v>
      </c>
    </row>
    <row r="62" spans="1:3" x14ac:dyDescent="0.25">
      <c r="A62" t="s">
        <v>272</v>
      </c>
      <c r="B62" t="s">
        <v>272</v>
      </c>
      <c r="C62" t="s">
        <v>271</v>
      </c>
    </row>
    <row r="63" spans="1:3" x14ac:dyDescent="0.25">
      <c r="A63" t="s">
        <v>272</v>
      </c>
      <c r="B63" t="s">
        <v>272</v>
      </c>
      <c r="C63" t="s">
        <v>271</v>
      </c>
    </row>
    <row r="64" spans="1:3" x14ac:dyDescent="0.25">
      <c r="A64" t="s">
        <v>272</v>
      </c>
      <c r="B64" t="s">
        <v>272</v>
      </c>
      <c r="C64" t="s">
        <v>271</v>
      </c>
    </row>
    <row r="65" spans="1:3" x14ac:dyDescent="0.25">
      <c r="A65" t="s">
        <v>272</v>
      </c>
      <c r="B65" t="s">
        <v>272</v>
      </c>
      <c r="C65" t="s">
        <v>271</v>
      </c>
    </row>
    <row r="66" spans="1:3" x14ac:dyDescent="0.25">
      <c r="A66" t="s">
        <v>272</v>
      </c>
      <c r="B66" t="s">
        <v>272</v>
      </c>
      <c r="C66" t="s">
        <v>271</v>
      </c>
    </row>
    <row r="67" spans="1:3" x14ac:dyDescent="0.25">
      <c r="A67" t="s">
        <v>272</v>
      </c>
      <c r="B67" t="s">
        <v>272</v>
      </c>
      <c r="C67" t="s">
        <v>271</v>
      </c>
    </row>
    <row r="68" spans="1:3" x14ac:dyDescent="0.25">
      <c r="A68" t="s">
        <v>272</v>
      </c>
      <c r="B68" t="s">
        <v>272</v>
      </c>
      <c r="C68" t="s">
        <v>271</v>
      </c>
    </row>
    <row r="69" spans="1:3" x14ac:dyDescent="0.25">
      <c r="A69" t="s">
        <v>273</v>
      </c>
      <c r="B69" t="s">
        <v>272</v>
      </c>
      <c r="C69" t="s">
        <v>271</v>
      </c>
    </row>
    <row r="70" spans="1:3" x14ac:dyDescent="0.25">
      <c r="A70" t="s">
        <v>273</v>
      </c>
      <c r="B70" t="s">
        <v>272</v>
      </c>
      <c r="C70" t="s">
        <v>271</v>
      </c>
    </row>
    <row r="71" spans="1:3" x14ac:dyDescent="0.25">
      <c r="A71" t="s">
        <v>273</v>
      </c>
      <c r="B71" t="s">
        <v>272</v>
      </c>
      <c r="C71" t="s">
        <v>271</v>
      </c>
    </row>
    <row r="72" spans="1:3" x14ac:dyDescent="0.25">
      <c r="A72" t="s">
        <v>273</v>
      </c>
      <c r="B72" t="s">
        <v>272</v>
      </c>
      <c r="C72" t="s">
        <v>271</v>
      </c>
    </row>
    <row r="73" spans="1:3" x14ac:dyDescent="0.25">
      <c r="A73" t="s">
        <v>273</v>
      </c>
      <c r="B73" t="s">
        <v>272</v>
      </c>
      <c r="C73" t="s">
        <v>271</v>
      </c>
    </row>
    <row r="74" spans="1:3" x14ac:dyDescent="0.25">
      <c r="A74" t="s">
        <v>273</v>
      </c>
      <c r="B74" t="s">
        <v>272</v>
      </c>
      <c r="C74" t="s">
        <v>271</v>
      </c>
    </row>
    <row r="75" spans="1:3" x14ac:dyDescent="0.25">
      <c r="A75" t="s">
        <v>273</v>
      </c>
      <c r="B75" t="s">
        <v>272</v>
      </c>
      <c r="C75" t="s">
        <v>271</v>
      </c>
    </row>
    <row r="76" spans="1:3" x14ac:dyDescent="0.25">
      <c r="A76" t="s">
        <v>273</v>
      </c>
      <c r="B76" t="s">
        <v>272</v>
      </c>
      <c r="C76" t="s">
        <v>271</v>
      </c>
    </row>
    <row r="77" spans="1:3" x14ac:dyDescent="0.25">
      <c r="A77" t="s">
        <v>273</v>
      </c>
      <c r="B77" t="s">
        <v>272</v>
      </c>
      <c r="C77" t="s">
        <v>271</v>
      </c>
    </row>
    <row r="78" spans="1:3" x14ac:dyDescent="0.25">
      <c r="A78" t="s">
        <v>273</v>
      </c>
      <c r="B78" t="s">
        <v>272</v>
      </c>
      <c r="C78" t="s">
        <v>271</v>
      </c>
    </row>
    <row r="79" spans="1:3" x14ac:dyDescent="0.25">
      <c r="A79" t="s">
        <v>273</v>
      </c>
      <c r="B79" t="s">
        <v>272</v>
      </c>
      <c r="C79" t="s">
        <v>271</v>
      </c>
    </row>
    <row r="80" spans="1:3" x14ac:dyDescent="0.25">
      <c r="A80" t="s">
        <v>273</v>
      </c>
      <c r="B80" t="s">
        <v>272</v>
      </c>
      <c r="C80" t="s">
        <v>271</v>
      </c>
    </row>
    <row r="81" spans="1:3" x14ac:dyDescent="0.25">
      <c r="A81" t="s">
        <v>273</v>
      </c>
      <c r="B81" t="s">
        <v>272</v>
      </c>
      <c r="C81" t="s">
        <v>271</v>
      </c>
    </row>
    <row r="82" spans="1:3" x14ac:dyDescent="0.25">
      <c r="A82" t="s">
        <v>273</v>
      </c>
      <c r="B82" t="s">
        <v>272</v>
      </c>
      <c r="C82" t="s">
        <v>271</v>
      </c>
    </row>
    <row r="83" spans="1:3" x14ac:dyDescent="0.25">
      <c r="A83" t="s">
        <v>273</v>
      </c>
      <c r="B83" t="s">
        <v>272</v>
      </c>
      <c r="C83" t="s">
        <v>271</v>
      </c>
    </row>
    <row r="84" spans="1:3" x14ac:dyDescent="0.25">
      <c r="A84" t="s">
        <v>273</v>
      </c>
      <c r="B84" t="s">
        <v>272</v>
      </c>
      <c r="C84" t="s">
        <v>271</v>
      </c>
    </row>
    <row r="85" spans="1:3" x14ac:dyDescent="0.25">
      <c r="A85" t="s">
        <v>274</v>
      </c>
      <c r="B85" t="s">
        <v>272</v>
      </c>
      <c r="C85" t="s">
        <v>271</v>
      </c>
    </row>
    <row r="86" spans="1:3" x14ac:dyDescent="0.25">
      <c r="A86" t="s">
        <v>275</v>
      </c>
      <c r="B86" t="s">
        <v>272</v>
      </c>
      <c r="C86" t="s">
        <v>271</v>
      </c>
    </row>
    <row r="87" spans="1:3" x14ac:dyDescent="0.25">
      <c r="A87" t="s">
        <v>275</v>
      </c>
      <c r="B87" t="s">
        <v>272</v>
      </c>
      <c r="C87" t="s">
        <v>271</v>
      </c>
    </row>
    <row r="88" spans="1:3" x14ac:dyDescent="0.25">
      <c r="A88" t="s">
        <v>275</v>
      </c>
      <c r="B88" t="s">
        <v>272</v>
      </c>
      <c r="C88" t="s">
        <v>271</v>
      </c>
    </row>
    <row r="89" spans="1:3" x14ac:dyDescent="0.25">
      <c r="A89" t="s">
        <v>275</v>
      </c>
      <c r="B89" t="s">
        <v>272</v>
      </c>
      <c r="C89" t="s">
        <v>271</v>
      </c>
    </row>
    <row r="90" spans="1:3" x14ac:dyDescent="0.25">
      <c r="A90" t="s">
        <v>275</v>
      </c>
      <c r="B90" t="s">
        <v>272</v>
      </c>
      <c r="C90" t="s">
        <v>271</v>
      </c>
    </row>
    <row r="91" spans="1:3" x14ac:dyDescent="0.25">
      <c r="A91" t="s">
        <v>275</v>
      </c>
      <c r="B91" t="s">
        <v>272</v>
      </c>
      <c r="C91" t="s">
        <v>271</v>
      </c>
    </row>
    <row r="92" spans="1:3" x14ac:dyDescent="0.25">
      <c r="A92" t="s">
        <v>275</v>
      </c>
      <c r="B92" t="s">
        <v>272</v>
      </c>
      <c r="C92" t="s">
        <v>271</v>
      </c>
    </row>
    <row r="93" spans="1:3" x14ac:dyDescent="0.25">
      <c r="A93" t="s">
        <v>275</v>
      </c>
      <c r="B93" t="s">
        <v>272</v>
      </c>
      <c r="C93" t="s">
        <v>271</v>
      </c>
    </row>
    <row r="94" spans="1:3" x14ac:dyDescent="0.25">
      <c r="A94" t="s">
        <v>275</v>
      </c>
      <c r="B94" t="s">
        <v>272</v>
      </c>
      <c r="C94" t="s">
        <v>271</v>
      </c>
    </row>
    <row r="95" spans="1:3" x14ac:dyDescent="0.25">
      <c r="A95" t="s">
        <v>275</v>
      </c>
      <c r="B95" t="s">
        <v>272</v>
      </c>
      <c r="C95" t="s">
        <v>271</v>
      </c>
    </row>
    <row r="96" spans="1:3" x14ac:dyDescent="0.25">
      <c r="A96" t="s">
        <v>275</v>
      </c>
      <c r="B96" t="s">
        <v>272</v>
      </c>
      <c r="C96" t="s">
        <v>271</v>
      </c>
    </row>
    <row r="97" spans="1:3" x14ac:dyDescent="0.25">
      <c r="A97" t="s">
        <v>275</v>
      </c>
      <c r="B97" t="s">
        <v>272</v>
      </c>
      <c r="C97" t="s">
        <v>271</v>
      </c>
    </row>
    <row r="98" spans="1:3" x14ac:dyDescent="0.25">
      <c r="A98" t="s">
        <v>275</v>
      </c>
      <c r="B98" t="s">
        <v>272</v>
      </c>
      <c r="C98" t="s">
        <v>271</v>
      </c>
    </row>
    <row r="99" spans="1:3" x14ac:dyDescent="0.25">
      <c r="A99" t="s">
        <v>275</v>
      </c>
      <c r="B99" t="s">
        <v>272</v>
      </c>
      <c r="C99" t="s">
        <v>271</v>
      </c>
    </row>
    <row r="100" spans="1:3" x14ac:dyDescent="0.25">
      <c r="A100" t="s">
        <v>276</v>
      </c>
      <c r="B100" t="s">
        <v>272</v>
      </c>
      <c r="C100" t="s">
        <v>271</v>
      </c>
    </row>
    <row r="101" spans="1:3" x14ac:dyDescent="0.25">
      <c r="A101" t="s">
        <v>276</v>
      </c>
      <c r="B101" t="s">
        <v>272</v>
      </c>
      <c r="C101" t="s">
        <v>271</v>
      </c>
    </row>
    <row r="102" spans="1:3" x14ac:dyDescent="0.25">
      <c r="A102" t="s">
        <v>276</v>
      </c>
      <c r="B102" t="s">
        <v>272</v>
      </c>
      <c r="C102" t="s">
        <v>271</v>
      </c>
    </row>
    <row r="103" spans="1:3" x14ac:dyDescent="0.25">
      <c r="A103" t="s">
        <v>276</v>
      </c>
      <c r="B103" t="s">
        <v>272</v>
      </c>
      <c r="C103" t="s">
        <v>271</v>
      </c>
    </row>
    <row r="104" spans="1:3" x14ac:dyDescent="0.25">
      <c r="A104" t="s">
        <v>276</v>
      </c>
      <c r="B104" t="s">
        <v>272</v>
      </c>
      <c r="C104" t="s">
        <v>271</v>
      </c>
    </row>
    <row r="105" spans="1:3" x14ac:dyDescent="0.25">
      <c r="A105" t="s">
        <v>276</v>
      </c>
      <c r="B105" t="s">
        <v>283</v>
      </c>
      <c r="C105" t="s">
        <v>271</v>
      </c>
    </row>
    <row r="106" spans="1:3" x14ac:dyDescent="0.25">
      <c r="A106" t="s">
        <v>276</v>
      </c>
      <c r="B106" t="s">
        <v>273</v>
      </c>
      <c r="C106" t="s">
        <v>271</v>
      </c>
    </row>
    <row r="107" spans="1:3" x14ac:dyDescent="0.25">
      <c r="A107" t="s">
        <v>276</v>
      </c>
      <c r="B107" t="s">
        <v>273</v>
      </c>
      <c r="C107" t="s">
        <v>271</v>
      </c>
    </row>
    <row r="108" spans="1:3" x14ac:dyDescent="0.25">
      <c r="A108" t="s">
        <v>276</v>
      </c>
      <c r="B108" t="s">
        <v>273</v>
      </c>
      <c r="C108" t="s">
        <v>271</v>
      </c>
    </row>
    <row r="109" spans="1:3" x14ac:dyDescent="0.25">
      <c r="A109" t="s">
        <v>276</v>
      </c>
      <c r="B109" t="s">
        <v>273</v>
      </c>
      <c r="C109" t="s">
        <v>271</v>
      </c>
    </row>
    <row r="110" spans="1:3" x14ac:dyDescent="0.25">
      <c r="A110" t="s">
        <v>276</v>
      </c>
      <c r="B110" t="s">
        <v>273</v>
      </c>
      <c r="C110" t="s">
        <v>271</v>
      </c>
    </row>
    <row r="111" spans="1:3" x14ac:dyDescent="0.25">
      <c r="A111" t="s">
        <v>276</v>
      </c>
      <c r="B111" t="s">
        <v>273</v>
      </c>
      <c r="C111" t="s">
        <v>271</v>
      </c>
    </row>
    <row r="112" spans="1:3" x14ac:dyDescent="0.25">
      <c r="A112" t="s">
        <v>276</v>
      </c>
      <c r="B112" t="s">
        <v>273</v>
      </c>
      <c r="C112" t="s">
        <v>271</v>
      </c>
    </row>
    <row r="113" spans="1:3" x14ac:dyDescent="0.25">
      <c r="A113" t="s">
        <v>277</v>
      </c>
      <c r="B113" t="s">
        <v>273</v>
      </c>
      <c r="C113" t="s">
        <v>271</v>
      </c>
    </row>
    <row r="114" spans="1:3" x14ac:dyDescent="0.25">
      <c r="A114" t="s">
        <v>277</v>
      </c>
      <c r="B114" t="s">
        <v>273</v>
      </c>
      <c r="C114" t="s">
        <v>271</v>
      </c>
    </row>
    <row r="115" spans="1:3" x14ac:dyDescent="0.25">
      <c r="A115" t="s">
        <v>277</v>
      </c>
      <c r="B115" t="s">
        <v>273</v>
      </c>
      <c r="C115" t="s">
        <v>271</v>
      </c>
    </row>
    <row r="116" spans="1:3" x14ac:dyDescent="0.25">
      <c r="A116" t="s">
        <v>277</v>
      </c>
      <c r="B116" t="s">
        <v>273</v>
      </c>
      <c r="C116" t="s">
        <v>271</v>
      </c>
    </row>
    <row r="117" spans="1:3" x14ac:dyDescent="0.25">
      <c r="A117" t="s">
        <v>277</v>
      </c>
      <c r="B117" t="s">
        <v>273</v>
      </c>
      <c r="C117" t="s">
        <v>271</v>
      </c>
    </row>
    <row r="118" spans="1:3" x14ac:dyDescent="0.25">
      <c r="A118" t="s">
        <v>277</v>
      </c>
      <c r="B118" t="s">
        <v>273</v>
      </c>
      <c r="C118" t="s">
        <v>271</v>
      </c>
    </row>
    <row r="119" spans="1:3" x14ac:dyDescent="0.25">
      <c r="A119" t="s">
        <v>277</v>
      </c>
      <c r="B119" t="s">
        <v>273</v>
      </c>
      <c r="C119" t="s">
        <v>271</v>
      </c>
    </row>
    <row r="120" spans="1:3" x14ac:dyDescent="0.25">
      <c r="A120" t="s">
        <v>278</v>
      </c>
      <c r="B120" t="s">
        <v>273</v>
      </c>
      <c r="C120" t="s">
        <v>271</v>
      </c>
    </row>
    <row r="121" spans="1:3" x14ac:dyDescent="0.25">
      <c r="A121" t="s">
        <v>278</v>
      </c>
      <c r="B121" t="s">
        <v>273</v>
      </c>
      <c r="C121" t="s">
        <v>271</v>
      </c>
    </row>
    <row r="122" spans="1:3" x14ac:dyDescent="0.25">
      <c r="A122" t="s">
        <v>278</v>
      </c>
      <c r="B122" t="s">
        <v>273</v>
      </c>
      <c r="C122" t="s">
        <v>271</v>
      </c>
    </row>
    <row r="123" spans="1:3" x14ac:dyDescent="0.25">
      <c r="A123" t="s">
        <v>278</v>
      </c>
      <c r="B123" t="s">
        <v>273</v>
      </c>
      <c r="C123" t="s">
        <v>271</v>
      </c>
    </row>
    <row r="124" spans="1:3" x14ac:dyDescent="0.25">
      <c r="A124" t="s">
        <v>278</v>
      </c>
      <c r="B124" t="s">
        <v>273</v>
      </c>
      <c r="C124" t="s">
        <v>275</v>
      </c>
    </row>
    <row r="125" spans="1:3" x14ac:dyDescent="0.25">
      <c r="A125" t="s">
        <v>278</v>
      </c>
      <c r="B125" t="s">
        <v>273</v>
      </c>
      <c r="C125" t="s">
        <v>275</v>
      </c>
    </row>
    <row r="126" spans="1:3" x14ac:dyDescent="0.25">
      <c r="A126" t="s">
        <v>278</v>
      </c>
      <c r="B126" t="s">
        <v>273</v>
      </c>
      <c r="C126" t="s">
        <v>275</v>
      </c>
    </row>
    <row r="127" spans="1:3" x14ac:dyDescent="0.25">
      <c r="A127" t="s">
        <v>278</v>
      </c>
      <c r="B127" t="s">
        <v>273</v>
      </c>
      <c r="C127" t="s">
        <v>275</v>
      </c>
    </row>
    <row r="128" spans="1:3" x14ac:dyDescent="0.25">
      <c r="A128" t="s">
        <v>278</v>
      </c>
      <c r="B128" t="s">
        <v>273</v>
      </c>
      <c r="C128" t="s">
        <v>275</v>
      </c>
    </row>
    <row r="129" spans="1:3" x14ac:dyDescent="0.25">
      <c r="A129" t="s">
        <v>278</v>
      </c>
      <c r="B129" t="s">
        <v>273</v>
      </c>
      <c r="C129" t="s">
        <v>275</v>
      </c>
    </row>
    <row r="130" spans="1:3" x14ac:dyDescent="0.25">
      <c r="A130" t="s">
        <v>278</v>
      </c>
      <c r="B130" t="s">
        <v>273</v>
      </c>
      <c r="C130" t="s">
        <v>275</v>
      </c>
    </row>
    <row r="131" spans="1:3" x14ac:dyDescent="0.25">
      <c r="A131" t="s">
        <v>278</v>
      </c>
      <c r="B131" t="s">
        <v>273</v>
      </c>
      <c r="C131" t="s">
        <v>275</v>
      </c>
    </row>
    <row r="132" spans="1:3" x14ac:dyDescent="0.25">
      <c r="A132" t="s">
        <v>278</v>
      </c>
      <c r="B132" t="s">
        <v>273</v>
      </c>
      <c r="C132" t="s">
        <v>275</v>
      </c>
    </row>
    <row r="133" spans="1:3" x14ac:dyDescent="0.25">
      <c r="A133" t="s">
        <v>279</v>
      </c>
      <c r="B133" t="s">
        <v>273</v>
      </c>
      <c r="C133" t="s">
        <v>275</v>
      </c>
    </row>
    <row r="134" spans="1:3" x14ac:dyDescent="0.25">
      <c r="A134" t="s">
        <v>279</v>
      </c>
      <c r="B134" t="s">
        <v>273</v>
      </c>
      <c r="C134" t="s">
        <v>275</v>
      </c>
    </row>
    <row r="135" spans="1:3" x14ac:dyDescent="0.25">
      <c r="A135" t="s">
        <v>279</v>
      </c>
      <c r="B135" t="s">
        <v>274</v>
      </c>
      <c r="C135" t="s">
        <v>275</v>
      </c>
    </row>
    <row r="136" spans="1:3" x14ac:dyDescent="0.25">
      <c r="A136" t="s">
        <v>279</v>
      </c>
      <c r="B136" t="s">
        <v>274</v>
      </c>
      <c r="C136" t="s">
        <v>275</v>
      </c>
    </row>
    <row r="137" spans="1:3" x14ac:dyDescent="0.25">
      <c r="A137" t="s">
        <v>279</v>
      </c>
      <c r="B137" t="s">
        <v>284</v>
      </c>
      <c r="C137" t="s">
        <v>275</v>
      </c>
    </row>
    <row r="138" spans="1:3" x14ac:dyDescent="0.25">
      <c r="A138" t="s">
        <v>279</v>
      </c>
      <c r="B138" t="s">
        <v>284</v>
      </c>
      <c r="C138" t="s">
        <v>275</v>
      </c>
    </row>
    <row r="139" spans="1:3" x14ac:dyDescent="0.25">
      <c r="A139" t="s">
        <v>279</v>
      </c>
      <c r="B139" t="s">
        <v>275</v>
      </c>
      <c r="C139" t="s">
        <v>275</v>
      </c>
    </row>
    <row r="140" spans="1:3" x14ac:dyDescent="0.25">
      <c r="A140" t="s">
        <v>279</v>
      </c>
      <c r="B140" t="s">
        <v>275</v>
      </c>
      <c r="C140" t="s">
        <v>275</v>
      </c>
    </row>
    <row r="141" spans="1:3" x14ac:dyDescent="0.25">
      <c r="A141" t="s">
        <v>279</v>
      </c>
      <c r="B141" t="s">
        <v>275</v>
      </c>
      <c r="C141" t="s">
        <v>275</v>
      </c>
    </row>
    <row r="142" spans="1:3" x14ac:dyDescent="0.25">
      <c r="A142" t="s">
        <v>279</v>
      </c>
      <c r="B142" t="s">
        <v>275</v>
      </c>
      <c r="C142" t="s">
        <v>275</v>
      </c>
    </row>
    <row r="143" spans="1:3" x14ac:dyDescent="0.25">
      <c r="A143" t="s">
        <v>279</v>
      </c>
      <c r="B143" t="s">
        <v>275</v>
      </c>
      <c r="C143" t="s">
        <v>275</v>
      </c>
    </row>
    <row r="144" spans="1:3" x14ac:dyDescent="0.25">
      <c r="A144" t="s">
        <v>279</v>
      </c>
      <c r="B144" t="s">
        <v>275</v>
      </c>
      <c r="C144" t="s">
        <v>275</v>
      </c>
    </row>
    <row r="145" spans="1:3" x14ac:dyDescent="0.25">
      <c r="A145" t="s">
        <v>279</v>
      </c>
      <c r="B145" t="s">
        <v>275</v>
      </c>
      <c r="C145" t="s">
        <v>275</v>
      </c>
    </row>
    <row r="146" spans="1:3" x14ac:dyDescent="0.25">
      <c r="A146" t="s">
        <v>279</v>
      </c>
      <c r="B146" t="s">
        <v>275</v>
      </c>
      <c r="C146" t="s">
        <v>275</v>
      </c>
    </row>
    <row r="147" spans="1:3" x14ac:dyDescent="0.25">
      <c r="A147" t="s">
        <v>279</v>
      </c>
      <c r="B147" t="s">
        <v>275</v>
      </c>
      <c r="C147" t="s">
        <v>276</v>
      </c>
    </row>
    <row r="148" spans="1:3" x14ac:dyDescent="0.25">
      <c r="A148" t="s">
        <v>279</v>
      </c>
      <c r="B148" t="s">
        <v>275</v>
      </c>
      <c r="C148" t="s">
        <v>276</v>
      </c>
    </row>
    <row r="149" spans="1:3" x14ac:dyDescent="0.25">
      <c r="A149" t="s">
        <v>279</v>
      </c>
      <c r="B149" t="s">
        <v>275</v>
      </c>
      <c r="C149" t="s">
        <v>276</v>
      </c>
    </row>
    <row r="150" spans="1:3" x14ac:dyDescent="0.25">
      <c r="A150" t="s">
        <v>279</v>
      </c>
      <c r="B150" t="s">
        <v>275</v>
      </c>
      <c r="C150" t="s">
        <v>276</v>
      </c>
    </row>
    <row r="151" spans="1:3" x14ac:dyDescent="0.25">
      <c r="A151" t="s">
        <v>279</v>
      </c>
      <c r="B151" t="s">
        <v>275</v>
      </c>
      <c r="C151" t="s">
        <v>276</v>
      </c>
    </row>
    <row r="152" spans="1:3" x14ac:dyDescent="0.25">
      <c r="A152" t="s">
        <v>279</v>
      </c>
      <c r="B152" t="s">
        <v>275</v>
      </c>
      <c r="C152" t="s">
        <v>276</v>
      </c>
    </row>
    <row r="153" spans="1:3" x14ac:dyDescent="0.25">
      <c r="A153" t="s">
        <v>279</v>
      </c>
      <c r="B153" t="s">
        <v>275</v>
      </c>
      <c r="C153" t="s">
        <v>276</v>
      </c>
    </row>
    <row r="154" spans="1:3" x14ac:dyDescent="0.25">
      <c r="A154" t="s">
        <v>279</v>
      </c>
      <c r="B154" t="s">
        <v>275</v>
      </c>
      <c r="C154" t="s">
        <v>276</v>
      </c>
    </row>
    <row r="155" spans="1:3" x14ac:dyDescent="0.25">
      <c r="A155" t="s">
        <v>279</v>
      </c>
      <c r="B155" t="s">
        <v>275</v>
      </c>
      <c r="C155" t="s">
        <v>276</v>
      </c>
    </row>
    <row r="156" spans="1:3" x14ac:dyDescent="0.25">
      <c r="A156" t="s">
        <v>279</v>
      </c>
      <c r="B156" t="s">
        <v>275</v>
      </c>
      <c r="C156" t="s">
        <v>276</v>
      </c>
    </row>
    <row r="157" spans="1:3" x14ac:dyDescent="0.25">
      <c r="A157" t="s">
        <v>279</v>
      </c>
      <c r="B157" t="s">
        <v>285</v>
      </c>
      <c r="C157" t="s">
        <v>276</v>
      </c>
    </row>
    <row r="158" spans="1:3" x14ac:dyDescent="0.25">
      <c r="A158" t="s">
        <v>279</v>
      </c>
      <c r="B158" t="s">
        <v>285</v>
      </c>
      <c r="C158" t="s">
        <v>276</v>
      </c>
    </row>
    <row r="159" spans="1:3" x14ac:dyDescent="0.25">
      <c r="A159" t="s">
        <v>279</v>
      </c>
      <c r="B159" t="s">
        <v>285</v>
      </c>
      <c r="C159" t="s">
        <v>276</v>
      </c>
    </row>
    <row r="160" spans="1:3" x14ac:dyDescent="0.25">
      <c r="A160" t="s">
        <v>279</v>
      </c>
      <c r="B160" t="s">
        <v>285</v>
      </c>
      <c r="C160" t="s">
        <v>276</v>
      </c>
    </row>
    <row r="161" spans="1:2" x14ac:dyDescent="0.25">
      <c r="A161" t="s">
        <v>279</v>
      </c>
      <c r="B161" t="s">
        <v>285</v>
      </c>
    </row>
    <row r="162" spans="1:2" x14ac:dyDescent="0.25">
      <c r="A162" t="s">
        <v>279</v>
      </c>
      <c r="B162" t="s">
        <v>285</v>
      </c>
    </row>
    <row r="163" spans="1:2" x14ac:dyDescent="0.25">
      <c r="A163" t="s">
        <v>279</v>
      </c>
      <c r="B163" t="s">
        <v>285</v>
      </c>
    </row>
    <row r="164" spans="1:2" x14ac:dyDescent="0.25">
      <c r="A164" t="s">
        <v>279</v>
      </c>
      <c r="B164" t="s">
        <v>285</v>
      </c>
    </row>
    <row r="165" spans="1:2" x14ac:dyDescent="0.25">
      <c r="A165" t="s">
        <v>279</v>
      </c>
      <c r="B165" t="s">
        <v>276</v>
      </c>
    </row>
    <row r="166" spans="1:2" x14ac:dyDescent="0.25">
      <c r="A166" t="s">
        <v>279</v>
      </c>
      <c r="B166" t="s">
        <v>276</v>
      </c>
    </row>
    <row r="167" spans="1:2" x14ac:dyDescent="0.25">
      <c r="A167" t="s">
        <v>279</v>
      </c>
      <c r="B167" t="s">
        <v>276</v>
      </c>
    </row>
    <row r="168" spans="1:2" x14ac:dyDescent="0.25">
      <c r="A168" t="s">
        <v>279</v>
      </c>
      <c r="B168" t="s">
        <v>276</v>
      </c>
    </row>
    <row r="169" spans="1:2" x14ac:dyDescent="0.25">
      <c r="A169" t="s">
        <v>279</v>
      </c>
      <c r="B169" t="s">
        <v>276</v>
      </c>
    </row>
    <row r="170" spans="1:2" x14ac:dyDescent="0.25">
      <c r="A170" t="s">
        <v>279</v>
      </c>
      <c r="B170" t="s">
        <v>276</v>
      </c>
    </row>
    <row r="171" spans="1:2" x14ac:dyDescent="0.25">
      <c r="A171" t="s">
        <v>279</v>
      </c>
      <c r="B171" t="s">
        <v>276</v>
      </c>
    </row>
    <row r="172" spans="1:2" x14ac:dyDescent="0.25">
      <c r="A172" t="s">
        <v>279</v>
      </c>
      <c r="B172" t="s">
        <v>276</v>
      </c>
    </row>
    <row r="173" spans="1:2" x14ac:dyDescent="0.25">
      <c r="A173" t="s">
        <v>279</v>
      </c>
      <c r="B173" t="s">
        <v>276</v>
      </c>
    </row>
    <row r="174" spans="1:2" x14ac:dyDescent="0.25">
      <c r="A174" t="s">
        <v>279</v>
      </c>
      <c r="B174" t="s">
        <v>276</v>
      </c>
    </row>
    <row r="175" spans="1:2" x14ac:dyDescent="0.25">
      <c r="A175" t="s">
        <v>279</v>
      </c>
      <c r="B175" t="s">
        <v>276</v>
      </c>
    </row>
    <row r="176" spans="1:2" x14ac:dyDescent="0.25">
      <c r="A176" t="s">
        <v>279</v>
      </c>
      <c r="B176" t="s">
        <v>276</v>
      </c>
    </row>
    <row r="177" spans="1:2" x14ac:dyDescent="0.25">
      <c r="A177" t="s">
        <v>279</v>
      </c>
      <c r="B177" t="s">
        <v>276</v>
      </c>
    </row>
    <row r="178" spans="1:2" x14ac:dyDescent="0.25">
      <c r="A178" t="s">
        <v>279</v>
      </c>
      <c r="B178" t="s">
        <v>276</v>
      </c>
    </row>
    <row r="179" spans="1:2" x14ac:dyDescent="0.25">
      <c r="A179" t="s">
        <v>279</v>
      </c>
      <c r="B179" t="s">
        <v>276</v>
      </c>
    </row>
    <row r="180" spans="1:2" x14ac:dyDescent="0.25">
      <c r="A180" t="s">
        <v>279</v>
      </c>
      <c r="B180" t="s">
        <v>276</v>
      </c>
    </row>
    <row r="181" spans="1:2" x14ac:dyDescent="0.25">
      <c r="A181" t="s">
        <v>279</v>
      </c>
      <c r="B181" t="s">
        <v>276</v>
      </c>
    </row>
    <row r="182" spans="1:2" x14ac:dyDescent="0.25">
      <c r="A182" t="s">
        <v>279</v>
      </c>
      <c r="B182" t="s">
        <v>276</v>
      </c>
    </row>
    <row r="183" spans="1:2" x14ac:dyDescent="0.25">
      <c r="A183" t="s">
        <v>279</v>
      </c>
      <c r="B183" t="s">
        <v>276</v>
      </c>
    </row>
    <row r="184" spans="1:2" x14ac:dyDescent="0.25">
      <c r="A184" t="s">
        <v>279</v>
      </c>
      <c r="B184" t="s">
        <v>276</v>
      </c>
    </row>
    <row r="185" spans="1:2" x14ac:dyDescent="0.25">
      <c r="A185" t="s">
        <v>279</v>
      </c>
      <c r="B185" t="s">
        <v>276</v>
      </c>
    </row>
    <row r="186" spans="1:2" x14ac:dyDescent="0.25">
      <c r="A186" t="s">
        <v>279</v>
      </c>
      <c r="B186" t="s">
        <v>276</v>
      </c>
    </row>
    <row r="187" spans="1:2" x14ac:dyDescent="0.25">
      <c r="A187" t="s">
        <v>279</v>
      </c>
      <c r="B187" t="s">
        <v>276</v>
      </c>
    </row>
    <row r="188" spans="1:2" x14ac:dyDescent="0.25">
      <c r="A188" t="s">
        <v>279</v>
      </c>
      <c r="B188" t="s">
        <v>276</v>
      </c>
    </row>
    <row r="189" spans="1:2" x14ac:dyDescent="0.25">
      <c r="A189" t="s">
        <v>279</v>
      </c>
      <c r="B189" t="s">
        <v>276</v>
      </c>
    </row>
    <row r="190" spans="1:2" x14ac:dyDescent="0.25">
      <c r="A190" t="s">
        <v>279</v>
      </c>
      <c r="B190" t="s">
        <v>276</v>
      </c>
    </row>
    <row r="191" spans="1:2" x14ac:dyDescent="0.25">
      <c r="A191" t="s">
        <v>279</v>
      </c>
      <c r="B191" t="s">
        <v>276</v>
      </c>
    </row>
    <row r="192" spans="1:2" x14ac:dyDescent="0.25">
      <c r="A192" t="s">
        <v>279</v>
      </c>
      <c r="B192" t="s">
        <v>276</v>
      </c>
    </row>
    <row r="193" spans="1:2" x14ac:dyDescent="0.25">
      <c r="A193" t="s">
        <v>279</v>
      </c>
      <c r="B193" t="s">
        <v>276</v>
      </c>
    </row>
    <row r="194" spans="1:2" x14ac:dyDescent="0.25">
      <c r="A194" t="s">
        <v>279</v>
      </c>
      <c r="B194" t="s">
        <v>276</v>
      </c>
    </row>
    <row r="195" spans="1:2" x14ac:dyDescent="0.25">
      <c r="A195" t="s">
        <v>279</v>
      </c>
      <c r="B195" t="s">
        <v>276</v>
      </c>
    </row>
    <row r="196" spans="1:2" x14ac:dyDescent="0.25">
      <c r="A196" t="s">
        <v>279</v>
      </c>
      <c r="B196" t="s">
        <v>276</v>
      </c>
    </row>
    <row r="197" spans="1:2" x14ac:dyDescent="0.25">
      <c r="A197" t="s">
        <v>279</v>
      </c>
      <c r="B197" t="s">
        <v>276</v>
      </c>
    </row>
    <row r="198" spans="1:2" x14ac:dyDescent="0.25">
      <c r="A198" t="s">
        <v>279</v>
      </c>
      <c r="B198" t="s">
        <v>276</v>
      </c>
    </row>
    <row r="199" spans="1:2" x14ac:dyDescent="0.25">
      <c r="A199" t="s">
        <v>279</v>
      </c>
      <c r="B199" t="s">
        <v>276</v>
      </c>
    </row>
    <row r="200" spans="1:2" x14ac:dyDescent="0.25">
      <c r="A200" t="s">
        <v>279</v>
      </c>
      <c r="B200" t="s">
        <v>276</v>
      </c>
    </row>
    <row r="201" spans="1:2" x14ac:dyDescent="0.25">
      <c r="A201" t="s">
        <v>279</v>
      </c>
      <c r="B201" t="s">
        <v>276</v>
      </c>
    </row>
    <row r="202" spans="1:2" x14ac:dyDescent="0.25">
      <c r="A202" t="s">
        <v>279</v>
      </c>
      <c r="B202" t="s">
        <v>276</v>
      </c>
    </row>
    <row r="203" spans="1:2" x14ac:dyDescent="0.25">
      <c r="A203" t="s">
        <v>279</v>
      </c>
      <c r="B203" t="s">
        <v>276</v>
      </c>
    </row>
    <row r="204" spans="1:2" x14ac:dyDescent="0.25">
      <c r="A204" t="s">
        <v>279</v>
      </c>
      <c r="B204" t="s">
        <v>276</v>
      </c>
    </row>
    <row r="205" spans="1:2" x14ac:dyDescent="0.25">
      <c r="A205" t="s">
        <v>279</v>
      </c>
      <c r="B205" t="s">
        <v>276</v>
      </c>
    </row>
    <row r="206" spans="1:2" x14ac:dyDescent="0.25">
      <c r="A206" t="s">
        <v>279</v>
      </c>
      <c r="B206" t="s">
        <v>276</v>
      </c>
    </row>
    <row r="207" spans="1:2" x14ac:dyDescent="0.25">
      <c r="A207" t="s">
        <v>279</v>
      </c>
      <c r="B207" t="s">
        <v>276</v>
      </c>
    </row>
    <row r="208" spans="1:2" x14ac:dyDescent="0.25">
      <c r="A208" t="s">
        <v>279</v>
      </c>
      <c r="B208" t="s">
        <v>276</v>
      </c>
    </row>
    <row r="209" spans="1:2" x14ac:dyDescent="0.25">
      <c r="A209" t="s">
        <v>279</v>
      </c>
      <c r="B209" t="s">
        <v>276</v>
      </c>
    </row>
    <row r="210" spans="1:2" x14ac:dyDescent="0.25">
      <c r="A210" t="s">
        <v>279</v>
      </c>
      <c r="B210" t="s">
        <v>276</v>
      </c>
    </row>
    <row r="211" spans="1:2" x14ac:dyDescent="0.25">
      <c r="A211" t="s">
        <v>280</v>
      </c>
      <c r="B211" t="s">
        <v>276</v>
      </c>
    </row>
    <row r="212" spans="1:2" x14ac:dyDescent="0.25">
      <c r="A212" t="s">
        <v>281</v>
      </c>
      <c r="B212" t="s">
        <v>276</v>
      </c>
    </row>
    <row r="213" spans="1:2" x14ac:dyDescent="0.25">
      <c r="A213" t="s">
        <v>281</v>
      </c>
      <c r="B213" t="s">
        <v>276</v>
      </c>
    </row>
    <row r="214" spans="1:2" x14ac:dyDescent="0.25">
      <c r="B214" t="s">
        <v>276</v>
      </c>
    </row>
    <row r="215" spans="1:2" x14ac:dyDescent="0.25">
      <c r="B215" t="s">
        <v>276</v>
      </c>
    </row>
    <row r="216" spans="1:2" x14ac:dyDescent="0.25">
      <c r="B216" t="s">
        <v>276</v>
      </c>
    </row>
    <row r="217" spans="1:2" x14ac:dyDescent="0.25">
      <c r="B217" t="s">
        <v>276</v>
      </c>
    </row>
    <row r="218" spans="1:2" x14ac:dyDescent="0.25">
      <c r="B218" t="s">
        <v>276</v>
      </c>
    </row>
    <row r="219" spans="1:2" x14ac:dyDescent="0.25">
      <c r="B219" t="s">
        <v>276</v>
      </c>
    </row>
    <row r="220" spans="1:2" x14ac:dyDescent="0.25">
      <c r="B220" t="s">
        <v>276</v>
      </c>
    </row>
    <row r="221" spans="1:2" x14ac:dyDescent="0.25">
      <c r="B221" t="s">
        <v>276</v>
      </c>
    </row>
    <row r="222" spans="1:2" x14ac:dyDescent="0.25">
      <c r="B222" t="s">
        <v>276</v>
      </c>
    </row>
    <row r="223" spans="1:2" x14ac:dyDescent="0.25">
      <c r="B223" t="s">
        <v>276</v>
      </c>
    </row>
    <row r="224" spans="1:2" x14ac:dyDescent="0.25">
      <c r="B224" t="s">
        <v>276</v>
      </c>
    </row>
    <row r="225" spans="2:2" x14ac:dyDescent="0.25">
      <c r="B225" t="s">
        <v>276</v>
      </c>
    </row>
    <row r="226" spans="2:2" x14ac:dyDescent="0.25">
      <c r="B226" t="s">
        <v>276</v>
      </c>
    </row>
    <row r="227" spans="2:2" x14ac:dyDescent="0.25">
      <c r="B227" t="s">
        <v>276</v>
      </c>
    </row>
    <row r="228" spans="2:2" x14ac:dyDescent="0.25">
      <c r="B228" t="s">
        <v>276</v>
      </c>
    </row>
    <row r="229" spans="2:2" x14ac:dyDescent="0.25">
      <c r="B229" t="s">
        <v>276</v>
      </c>
    </row>
    <row r="230" spans="2:2" x14ac:dyDescent="0.25">
      <c r="B230" t="s">
        <v>276</v>
      </c>
    </row>
    <row r="231" spans="2:2" x14ac:dyDescent="0.25">
      <c r="B231" t="s">
        <v>276</v>
      </c>
    </row>
    <row r="232" spans="2:2" x14ac:dyDescent="0.25">
      <c r="B232" t="s">
        <v>276</v>
      </c>
    </row>
    <row r="233" spans="2:2" x14ac:dyDescent="0.25">
      <c r="B233" t="s">
        <v>276</v>
      </c>
    </row>
    <row r="234" spans="2:2" x14ac:dyDescent="0.25">
      <c r="B234" t="s">
        <v>276</v>
      </c>
    </row>
    <row r="235" spans="2:2" x14ac:dyDescent="0.25">
      <c r="B235" t="s">
        <v>276</v>
      </c>
    </row>
    <row r="236" spans="2:2" x14ac:dyDescent="0.25">
      <c r="B236" t="s">
        <v>276</v>
      </c>
    </row>
    <row r="237" spans="2:2" x14ac:dyDescent="0.25">
      <c r="B237" t="s">
        <v>276</v>
      </c>
    </row>
    <row r="238" spans="2:2" x14ac:dyDescent="0.25">
      <c r="B238" t="s">
        <v>276</v>
      </c>
    </row>
    <row r="239" spans="2:2" x14ac:dyDescent="0.25">
      <c r="B239" t="s">
        <v>276</v>
      </c>
    </row>
    <row r="240" spans="2:2" x14ac:dyDescent="0.25">
      <c r="B240" t="s">
        <v>277</v>
      </c>
    </row>
    <row r="241" spans="2:2" x14ac:dyDescent="0.25">
      <c r="B241" t="s">
        <v>277</v>
      </c>
    </row>
    <row r="242" spans="2:2" x14ac:dyDescent="0.25">
      <c r="B242" t="s">
        <v>277</v>
      </c>
    </row>
    <row r="243" spans="2:2" x14ac:dyDescent="0.25">
      <c r="B243" t="s">
        <v>277</v>
      </c>
    </row>
    <row r="244" spans="2:2" x14ac:dyDescent="0.25">
      <c r="B244" t="s">
        <v>277</v>
      </c>
    </row>
    <row r="245" spans="2:2" x14ac:dyDescent="0.25">
      <c r="B245" t="s">
        <v>277</v>
      </c>
    </row>
    <row r="246" spans="2:2" x14ac:dyDescent="0.25">
      <c r="B246" t="s">
        <v>277</v>
      </c>
    </row>
    <row r="247" spans="2:2" x14ac:dyDescent="0.25">
      <c r="B247" t="s">
        <v>277</v>
      </c>
    </row>
    <row r="248" spans="2:2" x14ac:dyDescent="0.25">
      <c r="B248" t="s">
        <v>277</v>
      </c>
    </row>
    <row r="249" spans="2:2" x14ac:dyDescent="0.25">
      <c r="B249" t="s">
        <v>277</v>
      </c>
    </row>
    <row r="250" spans="2:2" x14ac:dyDescent="0.25">
      <c r="B250" t="s">
        <v>277</v>
      </c>
    </row>
    <row r="251" spans="2:2" x14ac:dyDescent="0.25">
      <c r="B251" t="s">
        <v>277</v>
      </c>
    </row>
    <row r="252" spans="2:2" x14ac:dyDescent="0.25">
      <c r="B252" t="s">
        <v>277</v>
      </c>
    </row>
    <row r="253" spans="2:2" x14ac:dyDescent="0.25">
      <c r="B253" t="s">
        <v>277</v>
      </c>
    </row>
    <row r="254" spans="2:2" x14ac:dyDescent="0.25">
      <c r="B254" t="s">
        <v>277</v>
      </c>
    </row>
    <row r="255" spans="2:2" x14ac:dyDescent="0.25">
      <c r="B255" t="s">
        <v>277</v>
      </c>
    </row>
    <row r="256" spans="2:2" x14ac:dyDescent="0.25">
      <c r="B256" t="s">
        <v>286</v>
      </c>
    </row>
    <row r="257" spans="2:2" x14ac:dyDescent="0.25">
      <c r="B257" t="s">
        <v>286</v>
      </c>
    </row>
    <row r="258" spans="2:2" x14ac:dyDescent="0.25">
      <c r="B258" t="s">
        <v>286</v>
      </c>
    </row>
    <row r="259" spans="2:2" x14ac:dyDescent="0.25">
      <c r="B259" t="s">
        <v>286</v>
      </c>
    </row>
    <row r="260" spans="2:2" x14ac:dyDescent="0.25">
      <c r="B260" t="s">
        <v>286</v>
      </c>
    </row>
    <row r="261" spans="2:2" x14ac:dyDescent="0.25">
      <c r="B261" t="s">
        <v>278</v>
      </c>
    </row>
    <row r="262" spans="2:2" x14ac:dyDescent="0.25">
      <c r="B262" t="s">
        <v>287</v>
      </c>
    </row>
    <row r="263" spans="2:2" x14ac:dyDescent="0.25">
      <c r="B263" t="s">
        <v>279</v>
      </c>
    </row>
    <row r="264" spans="2:2" x14ac:dyDescent="0.25">
      <c r="B264" t="s">
        <v>279</v>
      </c>
    </row>
    <row r="265" spans="2:2" x14ac:dyDescent="0.25">
      <c r="B265" t="s">
        <v>279</v>
      </c>
    </row>
    <row r="266" spans="2:2" x14ac:dyDescent="0.25">
      <c r="B266" t="s">
        <v>279</v>
      </c>
    </row>
    <row r="267" spans="2:2" x14ac:dyDescent="0.25">
      <c r="B267" t="s">
        <v>279</v>
      </c>
    </row>
    <row r="268" spans="2:2" x14ac:dyDescent="0.25">
      <c r="B268" t="s">
        <v>279</v>
      </c>
    </row>
    <row r="269" spans="2:2" x14ac:dyDescent="0.25">
      <c r="B269" t="s">
        <v>279</v>
      </c>
    </row>
    <row r="270" spans="2:2" x14ac:dyDescent="0.25">
      <c r="B270" t="s">
        <v>279</v>
      </c>
    </row>
    <row r="271" spans="2:2" x14ac:dyDescent="0.25">
      <c r="B271" t="s">
        <v>279</v>
      </c>
    </row>
    <row r="272" spans="2:2" x14ac:dyDescent="0.25">
      <c r="B272" t="s">
        <v>279</v>
      </c>
    </row>
    <row r="273" spans="2:2" x14ac:dyDescent="0.25">
      <c r="B273" t="s">
        <v>279</v>
      </c>
    </row>
    <row r="274" spans="2:2" x14ac:dyDescent="0.25">
      <c r="B274" t="s">
        <v>279</v>
      </c>
    </row>
    <row r="275" spans="2:2" x14ac:dyDescent="0.25">
      <c r="B275" t="s">
        <v>279</v>
      </c>
    </row>
    <row r="276" spans="2:2" x14ac:dyDescent="0.25">
      <c r="B276" t="s">
        <v>279</v>
      </c>
    </row>
    <row r="277" spans="2:2" x14ac:dyDescent="0.25">
      <c r="B277" t="s">
        <v>279</v>
      </c>
    </row>
    <row r="278" spans="2:2" x14ac:dyDescent="0.25">
      <c r="B278" t="s">
        <v>279</v>
      </c>
    </row>
    <row r="279" spans="2:2" x14ac:dyDescent="0.25">
      <c r="B279" t="s">
        <v>279</v>
      </c>
    </row>
    <row r="280" spans="2:2" x14ac:dyDescent="0.25">
      <c r="B280" t="s">
        <v>279</v>
      </c>
    </row>
    <row r="281" spans="2:2" x14ac:dyDescent="0.25">
      <c r="B281" t="s">
        <v>279</v>
      </c>
    </row>
    <row r="282" spans="2:2" x14ac:dyDescent="0.25">
      <c r="B282" t="s">
        <v>279</v>
      </c>
    </row>
    <row r="283" spans="2:2" x14ac:dyDescent="0.25">
      <c r="B283" t="s">
        <v>279</v>
      </c>
    </row>
    <row r="284" spans="2:2" x14ac:dyDescent="0.25">
      <c r="B284" t="s">
        <v>279</v>
      </c>
    </row>
    <row r="285" spans="2:2" x14ac:dyDescent="0.25">
      <c r="B285" t="s">
        <v>279</v>
      </c>
    </row>
    <row r="286" spans="2:2" x14ac:dyDescent="0.25">
      <c r="B286" t="s">
        <v>279</v>
      </c>
    </row>
    <row r="287" spans="2:2" x14ac:dyDescent="0.25">
      <c r="B287" t="s">
        <v>279</v>
      </c>
    </row>
    <row r="288" spans="2:2" x14ac:dyDescent="0.25">
      <c r="B288" t="s">
        <v>279</v>
      </c>
    </row>
    <row r="289" spans="2:2" x14ac:dyDescent="0.25">
      <c r="B289" t="s">
        <v>279</v>
      </c>
    </row>
    <row r="290" spans="2:2" x14ac:dyDescent="0.25">
      <c r="B290" t="s">
        <v>279</v>
      </c>
    </row>
    <row r="291" spans="2:2" x14ac:dyDescent="0.25">
      <c r="B291" t="s">
        <v>279</v>
      </c>
    </row>
    <row r="292" spans="2:2" x14ac:dyDescent="0.25">
      <c r="B292" t="s">
        <v>279</v>
      </c>
    </row>
    <row r="293" spans="2:2" x14ac:dyDescent="0.25">
      <c r="B293" t="s">
        <v>279</v>
      </c>
    </row>
    <row r="294" spans="2:2" x14ac:dyDescent="0.25">
      <c r="B294" t="s">
        <v>279</v>
      </c>
    </row>
    <row r="295" spans="2:2" x14ac:dyDescent="0.25">
      <c r="B295" t="s">
        <v>279</v>
      </c>
    </row>
    <row r="296" spans="2:2" x14ac:dyDescent="0.25">
      <c r="B296" t="s">
        <v>279</v>
      </c>
    </row>
    <row r="297" spans="2:2" x14ac:dyDescent="0.25">
      <c r="B297" t="s">
        <v>279</v>
      </c>
    </row>
    <row r="298" spans="2:2" x14ac:dyDescent="0.25">
      <c r="B298" t="s">
        <v>279</v>
      </c>
    </row>
    <row r="299" spans="2:2" x14ac:dyDescent="0.25">
      <c r="B299" t="s">
        <v>279</v>
      </c>
    </row>
    <row r="300" spans="2:2" x14ac:dyDescent="0.25">
      <c r="B300" t="s">
        <v>279</v>
      </c>
    </row>
    <row r="301" spans="2:2" x14ac:dyDescent="0.25">
      <c r="B301" t="s">
        <v>279</v>
      </c>
    </row>
    <row r="302" spans="2:2" x14ac:dyDescent="0.25">
      <c r="B302" t="s">
        <v>279</v>
      </c>
    </row>
    <row r="303" spans="2:2" x14ac:dyDescent="0.25">
      <c r="B303" t="s">
        <v>279</v>
      </c>
    </row>
    <row r="304" spans="2:2" x14ac:dyDescent="0.25">
      <c r="B304" t="s">
        <v>279</v>
      </c>
    </row>
    <row r="305" spans="2:2" x14ac:dyDescent="0.25">
      <c r="B305" t="s">
        <v>279</v>
      </c>
    </row>
    <row r="306" spans="2:2" x14ac:dyDescent="0.25">
      <c r="B306" t="s">
        <v>279</v>
      </c>
    </row>
    <row r="307" spans="2:2" x14ac:dyDescent="0.25">
      <c r="B307" t="s">
        <v>279</v>
      </c>
    </row>
    <row r="308" spans="2:2" x14ac:dyDescent="0.25">
      <c r="B308" t="s">
        <v>279</v>
      </c>
    </row>
    <row r="309" spans="2:2" x14ac:dyDescent="0.25">
      <c r="B309" t="s">
        <v>279</v>
      </c>
    </row>
    <row r="310" spans="2:2" x14ac:dyDescent="0.25">
      <c r="B310" t="s">
        <v>279</v>
      </c>
    </row>
    <row r="311" spans="2:2" x14ac:dyDescent="0.25">
      <c r="B311" t="s">
        <v>279</v>
      </c>
    </row>
    <row r="312" spans="2:2" x14ac:dyDescent="0.25">
      <c r="B312" t="s">
        <v>279</v>
      </c>
    </row>
    <row r="313" spans="2:2" x14ac:dyDescent="0.25">
      <c r="B313" t="s">
        <v>279</v>
      </c>
    </row>
    <row r="314" spans="2:2" x14ac:dyDescent="0.25">
      <c r="B314" t="s">
        <v>279</v>
      </c>
    </row>
    <row r="315" spans="2:2" x14ac:dyDescent="0.25">
      <c r="B315" t="s">
        <v>279</v>
      </c>
    </row>
    <row r="316" spans="2:2" x14ac:dyDescent="0.25">
      <c r="B316" t="s">
        <v>279</v>
      </c>
    </row>
    <row r="317" spans="2:2" x14ac:dyDescent="0.25">
      <c r="B317" t="s">
        <v>279</v>
      </c>
    </row>
    <row r="318" spans="2:2" x14ac:dyDescent="0.25">
      <c r="B318" t="s">
        <v>279</v>
      </c>
    </row>
    <row r="319" spans="2:2" x14ac:dyDescent="0.25">
      <c r="B319" t="s">
        <v>279</v>
      </c>
    </row>
    <row r="320" spans="2:2" x14ac:dyDescent="0.25">
      <c r="B320" t="s">
        <v>279</v>
      </c>
    </row>
    <row r="321" spans="2:2" x14ac:dyDescent="0.25">
      <c r="B321" t="s">
        <v>279</v>
      </c>
    </row>
    <row r="322" spans="2:2" x14ac:dyDescent="0.25">
      <c r="B322" t="s">
        <v>279</v>
      </c>
    </row>
    <row r="323" spans="2:2" x14ac:dyDescent="0.25">
      <c r="B323" t="s">
        <v>279</v>
      </c>
    </row>
    <row r="324" spans="2:2" x14ac:dyDescent="0.25">
      <c r="B324" t="s">
        <v>279</v>
      </c>
    </row>
    <row r="325" spans="2:2" x14ac:dyDescent="0.25">
      <c r="B325" t="s">
        <v>279</v>
      </c>
    </row>
    <row r="326" spans="2:2" x14ac:dyDescent="0.25">
      <c r="B326" t="s">
        <v>279</v>
      </c>
    </row>
    <row r="327" spans="2:2" x14ac:dyDescent="0.25">
      <c r="B327" t="s">
        <v>279</v>
      </c>
    </row>
    <row r="328" spans="2:2" x14ac:dyDescent="0.25">
      <c r="B328" t="s">
        <v>279</v>
      </c>
    </row>
    <row r="329" spans="2:2" x14ac:dyDescent="0.25">
      <c r="B329" t="s">
        <v>279</v>
      </c>
    </row>
    <row r="330" spans="2:2" x14ac:dyDescent="0.25">
      <c r="B330" t="s">
        <v>279</v>
      </c>
    </row>
    <row r="331" spans="2:2" x14ac:dyDescent="0.25">
      <c r="B331" t="s">
        <v>279</v>
      </c>
    </row>
    <row r="332" spans="2:2" x14ac:dyDescent="0.25">
      <c r="B332" t="s">
        <v>279</v>
      </c>
    </row>
    <row r="333" spans="2:2" x14ac:dyDescent="0.25">
      <c r="B333" t="s">
        <v>279</v>
      </c>
    </row>
    <row r="334" spans="2:2" x14ac:dyDescent="0.25">
      <c r="B334" t="s">
        <v>279</v>
      </c>
    </row>
    <row r="335" spans="2:2" x14ac:dyDescent="0.25">
      <c r="B335" t="s">
        <v>279</v>
      </c>
    </row>
    <row r="336" spans="2:2" x14ac:dyDescent="0.25">
      <c r="B336" t="s">
        <v>279</v>
      </c>
    </row>
    <row r="337" spans="2:2" x14ac:dyDescent="0.25">
      <c r="B337" t="s">
        <v>279</v>
      </c>
    </row>
    <row r="338" spans="2:2" x14ac:dyDescent="0.25">
      <c r="B338" t="s">
        <v>279</v>
      </c>
    </row>
    <row r="339" spans="2:2" x14ac:dyDescent="0.25">
      <c r="B339" t="s">
        <v>279</v>
      </c>
    </row>
    <row r="340" spans="2:2" x14ac:dyDescent="0.25">
      <c r="B340" t="s">
        <v>279</v>
      </c>
    </row>
    <row r="341" spans="2:2" x14ac:dyDescent="0.25">
      <c r="B341" t="s">
        <v>279</v>
      </c>
    </row>
    <row r="342" spans="2:2" x14ac:dyDescent="0.25">
      <c r="B342" t="s">
        <v>279</v>
      </c>
    </row>
    <row r="343" spans="2:2" x14ac:dyDescent="0.25">
      <c r="B343" t="s">
        <v>279</v>
      </c>
    </row>
    <row r="344" spans="2:2" x14ac:dyDescent="0.25">
      <c r="B344" t="s">
        <v>279</v>
      </c>
    </row>
    <row r="345" spans="2:2" x14ac:dyDescent="0.25">
      <c r="B345" t="s">
        <v>279</v>
      </c>
    </row>
    <row r="346" spans="2:2" x14ac:dyDescent="0.25">
      <c r="B346" t="s">
        <v>279</v>
      </c>
    </row>
    <row r="347" spans="2:2" x14ac:dyDescent="0.25">
      <c r="B347" t="s">
        <v>288</v>
      </c>
    </row>
    <row r="348" spans="2:2" x14ac:dyDescent="0.25">
      <c r="B348" t="s">
        <v>288</v>
      </c>
    </row>
    <row r="349" spans="2:2" x14ac:dyDescent="0.25">
      <c r="B349" t="s">
        <v>281</v>
      </c>
    </row>
    <row r="350" spans="2:2" x14ac:dyDescent="0.25">
      <c r="B350" t="s">
        <v>281</v>
      </c>
    </row>
    <row r="351" spans="2:2" x14ac:dyDescent="0.25">
      <c r="B351" t="s">
        <v>281</v>
      </c>
    </row>
    <row r="352" spans="2:2" x14ac:dyDescent="0.25">
      <c r="B352" t="s">
        <v>281</v>
      </c>
    </row>
    <row r="353" spans="2:2" x14ac:dyDescent="0.25">
      <c r="B353" t="s">
        <v>281</v>
      </c>
    </row>
    <row r="354" spans="2:2" x14ac:dyDescent="0.25">
      <c r="B354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8"/>
  <sheetViews>
    <sheetView topLeftCell="L1" workbookViewId="0">
      <selection activeCell="V32" sqref="V32"/>
    </sheetView>
  </sheetViews>
  <sheetFormatPr defaultRowHeight="13.2" x14ac:dyDescent="0.25"/>
  <cols>
    <col min="1" max="3" width="8.88671875" style="16"/>
    <col min="4" max="4" width="8.88671875" style="16" customWidth="1"/>
    <col min="5" max="5" width="13.77734375" style="16" customWidth="1"/>
    <col min="6" max="12" width="8.88671875" style="16"/>
    <col min="15" max="15" width="17.109375" customWidth="1"/>
    <col min="16" max="16" width="18.77734375" customWidth="1"/>
    <col min="17" max="17" width="22.6640625" customWidth="1"/>
    <col min="20" max="20" width="12.5546875" customWidth="1"/>
    <col min="21" max="21" width="18.44140625" customWidth="1"/>
    <col min="22" max="22" width="12" customWidth="1"/>
    <col min="23" max="23" width="13.21875" customWidth="1"/>
    <col min="24" max="24" width="14.88671875" customWidth="1"/>
    <col min="25" max="25" width="15.109375" customWidth="1"/>
    <col min="26" max="26" width="12.77734375" customWidth="1"/>
  </cols>
  <sheetData>
    <row r="1" spans="1:26" x14ac:dyDescent="0.25">
      <c r="A1" s="16" t="s">
        <v>270</v>
      </c>
      <c r="O1" s="7" t="s">
        <v>0</v>
      </c>
      <c r="P1" s="7"/>
      <c r="Q1" s="7"/>
      <c r="R1" s="7"/>
      <c r="S1" s="7"/>
      <c r="T1" s="7" t="s">
        <v>113</v>
      </c>
      <c r="U1" s="7"/>
      <c r="V1" s="7"/>
      <c r="W1" s="7"/>
      <c r="X1" s="7" t="s">
        <v>2</v>
      </c>
      <c r="Y1" s="7"/>
      <c r="Z1" s="7"/>
    </row>
    <row r="2" spans="1:26" x14ac:dyDescent="0.25">
      <c r="A2" s="16" t="s">
        <v>0</v>
      </c>
      <c r="B2" s="16" t="s">
        <v>1</v>
      </c>
      <c r="C2" s="16" t="s">
        <v>2</v>
      </c>
      <c r="E2" t="s">
        <v>153</v>
      </c>
      <c r="F2"/>
      <c r="G2"/>
      <c r="H2"/>
      <c r="I2"/>
      <c r="J2"/>
      <c r="K2"/>
      <c r="O2" s="7" t="s">
        <v>114</v>
      </c>
      <c r="P2" s="7"/>
      <c r="Q2" s="7"/>
      <c r="R2" s="7"/>
      <c r="S2" s="7"/>
      <c r="T2" s="7" t="s">
        <v>114</v>
      </c>
      <c r="U2" s="7"/>
      <c r="V2" s="7"/>
      <c r="W2" s="7"/>
      <c r="X2" s="7" t="s">
        <v>114</v>
      </c>
      <c r="Y2" s="7"/>
      <c r="Z2" s="7"/>
    </row>
    <row r="3" spans="1:26" x14ac:dyDescent="0.25">
      <c r="A3">
        <v>0.75</v>
      </c>
      <c r="B3" s="2">
        <v>3.8</v>
      </c>
      <c r="C3">
        <v>30</v>
      </c>
      <c r="E3"/>
      <c r="F3"/>
      <c r="G3"/>
      <c r="H3"/>
      <c r="I3"/>
      <c r="J3"/>
      <c r="K3"/>
      <c r="O3" s="7" t="s">
        <v>115</v>
      </c>
      <c r="P3" s="7" t="s">
        <v>116</v>
      </c>
      <c r="Q3" s="7" t="s">
        <v>117</v>
      </c>
      <c r="R3" s="7"/>
      <c r="S3" s="7"/>
      <c r="T3" s="7" t="s">
        <v>115</v>
      </c>
      <c r="U3" s="7" t="s">
        <v>116</v>
      </c>
      <c r="V3" s="7" t="s">
        <v>117</v>
      </c>
      <c r="W3" s="7"/>
      <c r="X3" s="7" t="s">
        <v>115</v>
      </c>
      <c r="Y3" s="7" t="s">
        <v>116</v>
      </c>
      <c r="Z3" s="7" t="s">
        <v>117</v>
      </c>
    </row>
    <row r="4" spans="1:26" ht="13.8" thickBot="1" x14ac:dyDescent="0.3">
      <c r="A4">
        <v>3.5</v>
      </c>
      <c r="B4" s="2">
        <v>4</v>
      </c>
      <c r="C4">
        <v>40</v>
      </c>
      <c r="E4" t="s">
        <v>154</v>
      </c>
      <c r="F4"/>
      <c r="G4"/>
      <c r="H4"/>
      <c r="I4"/>
      <c r="J4"/>
      <c r="K4"/>
      <c r="O4" s="7" t="s">
        <v>118</v>
      </c>
      <c r="P4" s="7" t="s">
        <v>119</v>
      </c>
      <c r="Q4" s="7"/>
      <c r="R4" s="7"/>
      <c r="S4" s="7"/>
      <c r="T4" s="7" t="s">
        <v>120</v>
      </c>
      <c r="U4" s="7">
        <v>0.5</v>
      </c>
      <c r="V4" s="7">
        <v>340</v>
      </c>
      <c r="W4" s="7"/>
      <c r="X4" s="7" t="s">
        <v>121</v>
      </c>
      <c r="Y4" s="7">
        <v>4.25</v>
      </c>
      <c r="Z4" s="7">
        <v>700</v>
      </c>
    </row>
    <row r="5" spans="1:26" x14ac:dyDescent="0.25">
      <c r="A5">
        <v>5</v>
      </c>
      <c r="B5" s="2">
        <v>5</v>
      </c>
      <c r="C5">
        <v>45</v>
      </c>
      <c r="E5" s="10" t="s">
        <v>155</v>
      </c>
      <c r="F5" s="10" t="s">
        <v>156</v>
      </c>
      <c r="G5" s="10" t="s">
        <v>157</v>
      </c>
      <c r="H5" s="10" t="s">
        <v>158</v>
      </c>
      <c r="I5" s="10" t="s">
        <v>159</v>
      </c>
      <c r="J5"/>
      <c r="K5"/>
      <c r="O5" s="7" t="s">
        <v>122</v>
      </c>
      <c r="P5" s="7" t="s">
        <v>123</v>
      </c>
      <c r="Q5" s="7">
        <v>200</v>
      </c>
      <c r="R5" s="7"/>
      <c r="S5" s="7"/>
      <c r="T5" s="7" t="s">
        <v>120</v>
      </c>
      <c r="U5" s="7">
        <v>0.75</v>
      </c>
      <c r="V5" s="7">
        <v>190</v>
      </c>
      <c r="W5" s="7"/>
      <c r="X5" s="7" t="s">
        <v>121</v>
      </c>
      <c r="Y5" s="7">
        <v>2.98</v>
      </c>
      <c r="Z5" s="7">
        <v>1000</v>
      </c>
    </row>
    <row r="6" spans="1:26" x14ac:dyDescent="0.25">
      <c r="A6">
        <v>8</v>
      </c>
      <c r="B6" s="2">
        <v>5</v>
      </c>
      <c r="C6">
        <v>45</v>
      </c>
      <c r="E6" s="8" t="s">
        <v>0</v>
      </c>
      <c r="F6" s="8">
        <v>23</v>
      </c>
      <c r="G6" s="8">
        <v>1489.75</v>
      </c>
      <c r="H6" s="8">
        <v>64.771739130434781</v>
      </c>
      <c r="I6" s="8">
        <v>26646.289278656128</v>
      </c>
      <c r="J6"/>
      <c r="K6"/>
      <c r="O6" s="7" t="s">
        <v>122</v>
      </c>
      <c r="P6" s="7" t="s">
        <v>124</v>
      </c>
      <c r="Q6" s="7" t="s">
        <v>125</v>
      </c>
      <c r="R6" s="7"/>
      <c r="S6" s="7"/>
      <c r="T6" s="7" t="s">
        <v>120</v>
      </c>
      <c r="U6" s="7">
        <v>0.65</v>
      </c>
      <c r="V6" s="7">
        <v>175</v>
      </c>
      <c r="W6" s="7"/>
      <c r="X6" s="7" t="s">
        <v>121</v>
      </c>
      <c r="Y6" s="7">
        <v>2.58</v>
      </c>
      <c r="Z6" s="7">
        <v>600</v>
      </c>
    </row>
    <row r="7" spans="1:26" x14ac:dyDescent="0.25">
      <c r="A7">
        <v>9</v>
      </c>
      <c r="B7" s="2">
        <v>5</v>
      </c>
      <c r="C7">
        <v>45</v>
      </c>
      <c r="E7" s="8" t="s">
        <v>1</v>
      </c>
      <c r="F7" s="8">
        <v>152</v>
      </c>
      <c r="G7" s="8">
        <v>24063.3</v>
      </c>
      <c r="H7" s="8">
        <v>158.31118421052631</v>
      </c>
      <c r="I7" s="8">
        <v>122825.19318534331</v>
      </c>
      <c r="J7"/>
      <c r="K7"/>
      <c r="O7" s="7" t="s">
        <v>126</v>
      </c>
      <c r="P7" s="7"/>
      <c r="Q7" s="7" t="s">
        <v>127</v>
      </c>
      <c r="R7" s="7"/>
      <c r="S7" s="7"/>
      <c r="T7" s="7" t="s">
        <v>120</v>
      </c>
      <c r="U7" s="7">
        <v>0.4</v>
      </c>
      <c r="V7" s="7">
        <v>140</v>
      </c>
      <c r="W7" s="7"/>
      <c r="X7" s="7" t="s">
        <v>121</v>
      </c>
      <c r="Y7" s="7">
        <v>2.58</v>
      </c>
      <c r="Z7" s="7">
        <v>1000</v>
      </c>
    </row>
    <row r="8" spans="1:26" ht="13.8" thickBot="1" x14ac:dyDescent="0.3">
      <c r="A8">
        <v>9</v>
      </c>
      <c r="B8" s="2">
        <v>5</v>
      </c>
      <c r="C8">
        <v>45</v>
      </c>
      <c r="E8" s="9" t="s">
        <v>2</v>
      </c>
      <c r="F8" s="9">
        <v>82</v>
      </c>
      <c r="G8" s="9">
        <v>20971</v>
      </c>
      <c r="H8" s="9">
        <v>255.7439024390244</v>
      </c>
      <c r="I8" s="9">
        <v>40606.884221619992</v>
      </c>
      <c r="J8"/>
      <c r="K8"/>
      <c r="O8" s="7" t="s">
        <v>135</v>
      </c>
      <c r="P8" s="7" t="s">
        <v>136</v>
      </c>
      <c r="Q8" s="7" t="s">
        <v>123</v>
      </c>
      <c r="R8" s="7"/>
      <c r="S8" s="7"/>
      <c r="T8" s="7" t="s">
        <v>128</v>
      </c>
      <c r="U8" s="7" t="s">
        <v>123</v>
      </c>
      <c r="V8" s="7">
        <v>950</v>
      </c>
      <c r="W8" s="7"/>
      <c r="X8" s="7" t="s">
        <v>121</v>
      </c>
      <c r="Y8" s="7">
        <v>1.1200000000000001</v>
      </c>
      <c r="Z8" s="7">
        <v>720</v>
      </c>
    </row>
    <row r="9" spans="1:26" x14ac:dyDescent="0.25">
      <c r="A9">
        <v>9</v>
      </c>
      <c r="B9" s="2">
        <v>10</v>
      </c>
      <c r="C9">
        <v>45</v>
      </c>
      <c r="E9"/>
      <c r="F9"/>
      <c r="G9"/>
      <c r="H9"/>
      <c r="I9"/>
      <c r="J9"/>
      <c r="K9"/>
      <c r="O9" s="7"/>
      <c r="P9" s="7"/>
      <c r="Q9" s="7"/>
      <c r="R9" s="7"/>
      <c r="S9" s="7"/>
      <c r="T9" s="7" t="s">
        <v>129</v>
      </c>
      <c r="U9" s="7" t="s">
        <v>123</v>
      </c>
      <c r="V9" s="7" t="s">
        <v>130</v>
      </c>
      <c r="W9" s="7"/>
      <c r="X9" s="7" t="s">
        <v>121</v>
      </c>
      <c r="Y9" s="7">
        <v>0.95</v>
      </c>
      <c r="Z9" s="7">
        <v>600</v>
      </c>
    </row>
    <row r="10" spans="1:26" x14ac:dyDescent="0.25">
      <c r="A10">
        <v>9</v>
      </c>
      <c r="B10" s="2">
        <v>10</v>
      </c>
      <c r="C10">
        <v>48</v>
      </c>
      <c r="E10"/>
      <c r="F10"/>
      <c r="G10"/>
      <c r="H10"/>
      <c r="I10"/>
      <c r="J10"/>
      <c r="K10"/>
      <c r="O10" s="7"/>
      <c r="P10" s="7"/>
      <c r="Q10" s="7"/>
      <c r="R10" s="7"/>
      <c r="S10" s="7"/>
      <c r="T10" s="7" t="s">
        <v>131</v>
      </c>
      <c r="U10" s="7">
        <v>2</v>
      </c>
      <c r="V10" s="7">
        <v>94</v>
      </c>
      <c r="W10" s="7"/>
      <c r="X10" s="7" t="s">
        <v>121</v>
      </c>
      <c r="Y10" s="7">
        <v>0.82</v>
      </c>
      <c r="Z10" s="7">
        <v>700</v>
      </c>
    </row>
    <row r="11" spans="1:26" ht="13.8" thickBot="1" x14ac:dyDescent="0.3">
      <c r="A11">
        <v>9</v>
      </c>
      <c r="B11" s="2">
        <v>12</v>
      </c>
      <c r="C11">
        <v>50</v>
      </c>
      <c r="E11" t="s">
        <v>160</v>
      </c>
      <c r="F11"/>
      <c r="G11"/>
      <c r="H11"/>
      <c r="I11"/>
      <c r="J11"/>
      <c r="K11"/>
      <c r="O11" s="7"/>
      <c r="P11" s="7"/>
      <c r="Q11" s="7"/>
      <c r="R11" s="7"/>
      <c r="S11" s="7"/>
      <c r="T11" s="7" t="s">
        <v>131</v>
      </c>
      <c r="U11" s="7">
        <v>0.9</v>
      </c>
      <c r="V11" s="7">
        <v>121</v>
      </c>
      <c r="W11" s="7"/>
      <c r="X11" s="7" t="s">
        <v>121</v>
      </c>
      <c r="Y11" s="7">
        <v>0.65</v>
      </c>
      <c r="Z11" s="7">
        <v>700</v>
      </c>
    </row>
    <row r="12" spans="1:26" x14ac:dyDescent="0.25">
      <c r="A12">
        <v>9</v>
      </c>
      <c r="B12" s="2">
        <v>12</v>
      </c>
      <c r="C12">
        <v>55</v>
      </c>
      <c r="E12" s="10" t="s">
        <v>161</v>
      </c>
      <c r="F12" s="10" t="s">
        <v>162</v>
      </c>
      <c r="G12" s="10" t="s">
        <v>163</v>
      </c>
      <c r="H12" s="10" t="s">
        <v>164</v>
      </c>
      <c r="I12" s="10" t="s">
        <v>165</v>
      </c>
      <c r="J12" s="10" t="s">
        <v>166</v>
      </c>
      <c r="K12" s="10" t="s">
        <v>167</v>
      </c>
      <c r="O12" s="7"/>
      <c r="P12" s="7"/>
      <c r="Q12" s="7"/>
      <c r="R12" s="7"/>
      <c r="S12" s="7"/>
      <c r="T12" s="7" t="s">
        <v>132</v>
      </c>
      <c r="U12" s="7" t="s">
        <v>133</v>
      </c>
      <c r="V12" s="7">
        <v>1000</v>
      </c>
      <c r="W12" s="7"/>
      <c r="X12" s="7" t="s">
        <v>121</v>
      </c>
      <c r="Y12" s="7">
        <v>0.46</v>
      </c>
      <c r="Z12" s="7">
        <v>1000</v>
      </c>
    </row>
    <row r="13" spans="1:26" x14ac:dyDescent="0.25">
      <c r="A13">
        <v>9</v>
      </c>
      <c r="B13" s="2">
        <v>12.5</v>
      </c>
      <c r="C13">
        <v>55</v>
      </c>
      <c r="E13" s="8" t="s">
        <v>168</v>
      </c>
      <c r="F13" s="8">
        <v>847059.30203657225</v>
      </c>
      <c r="G13" s="8">
        <v>2</v>
      </c>
      <c r="H13" s="8">
        <v>423529.65101828612</v>
      </c>
      <c r="I13" s="8">
        <v>4.7978158309417358</v>
      </c>
      <c r="J13" s="8">
        <v>9.0100975478393242E-3</v>
      </c>
      <c r="K13" s="8">
        <v>3.0313440612889559</v>
      </c>
      <c r="O13" s="7"/>
      <c r="P13" s="7"/>
      <c r="Q13" s="7"/>
      <c r="R13" s="7"/>
      <c r="S13" s="7"/>
      <c r="T13" s="7" t="s">
        <v>134</v>
      </c>
      <c r="U13" s="7">
        <v>0.16</v>
      </c>
      <c r="V13" s="7">
        <v>900</v>
      </c>
      <c r="W13" s="7"/>
      <c r="X13" s="7" t="s">
        <v>129</v>
      </c>
      <c r="Y13" s="7" t="s">
        <v>144</v>
      </c>
      <c r="Z13" s="7" t="s">
        <v>123</v>
      </c>
    </row>
    <row r="14" spans="1:26" x14ac:dyDescent="0.25">
      <c r="A14">
        <v>10</v>
      </c>
      <c r="B14" s="2">
        <v>15</v>
      </c>
      <c r="C14">
        <v>60</v>
      </c>
      <c r="E14" s="8" t="s">
        <v>169</v>
      </c>
      <c r="F14" s="8">
        <v>22421980.157068491</v>
      </c>
      <c r="G14" s="8">
        <v>254</v>
      </c>
      <c r="H14" s="8">
        <v>88275.512429403505</v>
      </c>
      <c r="I14" s="8"/>
      <c r="J14" s="8"/>
      <c r="K14" s="8"/>
      <c r="O14" s="7"/>
      <c r="P14" s="7"/>
      <c r="Q14" s="7"/>
      <c r="R14" s="7"/>
      <c r="S14" s="7"/>
      <c r="T14" s="7" t="s">
        <v>134</v>
      </c>
      <c r="U14" s="7">
        <v>0.3</v>
      </c>
      <c r="V14" s="7">
        <v>900</v>
      </c>
      <c r="W14" s="7"/>
      <c r="X14" s="7" t="s">
        <v>129</v>
      </c>
      <c r="Y14" s="7" t="s">
        <v>145</v>
      </c>
      <c r="Z14" s="7" t="s">
        <v>123</v>
      </c>
    </row>
    <row r="15" spans="1:26" x14ac:dyDescent="0.25">
      <c r="A15">
        <v>10</v>
      </c>
      <c r="B15" s="2">
        <v>16</v>
      </c>
      <c r="C15">
        <v>60</v>
      </c>
      <c r="E15" s="8"/>
      <c r="F15" s="8"/>
      <c r="G15" s="8"/>
      <c r="H15" s="8"/>
      <c r="I15" s="8"/>
      <c r="J15" s="8"/>
      <c r="K15" s="8"/>
      <c r="O15" s="7"/>
      <c r="P15" s="7"/>
      <c r="Q15" s="7"/>
      <c r="R15" s="7"/>
      <c r="S15" s="7"/>
      <c r="T15" s="7" t="s">
        <v>134</v>
      </c>
      <c r="U15" s="7">
        <v>0.6</v>
      </c>
      <c r="V15" s="7">
        <v>900</v>
      </c>
      <c r="W15" s="7"/>
      <c r="X15" s="7"/>
      <c r="Y15" s="7"/>
      <c r="Z15" s="7"/>
    </row>
    <row r="16" spans="1:26" ht="13.8" thickBot="1" x14ac:dyDescent="0.3">
      <c r="A16">
        <v>10.5</v>
      </c>
      <c r="B16" s="2">
        <v>18</v>
      </c>
      <c r="C16">
        <v>60</v>
      </c>
      <c r="E16" s="9" t="s">
        <v>170</v>
      </c>
      <c r="F16" s="9">
        <v>23269039.459105063</v>
      </c>
      <c r="G16" s="9">
        <v>256</v>
      </c>
      <c r="H16" s="9"/>
      <c r="I16" s="9"/>
      <c r="J16" s="9"/>
      <c r="K16" s="9"/>
      <c r="O16" s="7"/>
      <c r="P16" s="7"/>
      <c r="Q16" s="7"/>
      <c r="R16" s="7"/>
      <c r="S16" s="7"/>
      <c r="T16" s="7" t="s">
        <v>134</v>
      </c>
      <c r="U16" s="7">
        <v>0.7</v>
      </c>
      <c r="V16" s="7">
        <v>900</v>
      </c>
      <c r="W16" s="7"/>
      <c r="X16" s="7"/>
      <c r="Y16" s="7"/>
      <c r="Z16" s="7"/>
    </row>
    <row r="17" spans="1:26" x14ac:dyDescent="0.25">
      <c r="A17">
        <v>12</v>
      </c>
      <c r="B17" s="2">
        <v>18</v>
      </c>
      <c r="C17">
        <v>60</v>
      </c>
      <c r="O17" s="7"/>
      <c r="P17" s="7"/>
      <c r="Q17" s="7"/>
      <c r="R17" s="7"/>
      <c r="S17" s="7"/>
      <c r="T17" s="7" t="s">
        <v>134</v>
      </c>
      <c r="U17" s="7">
        <v>0.1</v>
      </c>
      <c r="V17" s="7">
        <v>900</v>
      </c>
      <c r="W17" s="7"/>
      <c r="X17" s="7"/>
      <c r="Y17" s="7"/>
      <c r="Z17" s="7"/>
    </row>
    <row r="18" spans="1:26" x14ac:dyDescent="0.25">
      <c r="A18">
        <v>17</v>
      </c>
      <c r="B18" s="2">
        <v>18</v>
      </c>
      <c r="C18">
        <v>70</v>
      </c>
      <c r="F18" s="16" t="s">
        <v>185</v>
      </c>
      <c r="G18" s="16" t="s">
        <v>181</v>
      </c>
      <c r="O18" s="7"/>
      <c r="P18" s="7"/>
      <c r="Q18" s="7"/>
      <c r="R18" s="7"/>
      <c r="S18" s="7"/>
      <c r="T18" s="7" t="s">
        <v>134</v>
      </c>
      <c r="U18" s="7">
        <v>0.1</v>
      </c>
      <c r="V18" s="7">
        <v>900</v>
      </c>
      <c r="W18" s="7"/>
      <c r="X18" s="7"/>
      <c r="Y18" s="7"/>
      <c r="Z18" s="7"/>
    </row>
    <row r="19" spans="1:26" x14ac:dyDescent="0.25">
      <c r="A19">
        <v>30</v>
      </c>
      <c r="B19" s="2">
        <v>18</v>
      </c>
      <c r="C19">
        <v>75</v>
      </c>
      <c r="E19" s="16" t="s">
        <v>0</v>
      </c>
      <c r="F19" s="16">
        <f>MEDIAN(A:A)</f>
        <v>10</v>
      </c>
      <c r="G19" s="16">
        <f>STDEV(A:A)</f>
        <v>163.2369115079556</v>
      </c>
      <c r="O19" s="7"/>
      <c r="P19" s="7"/>
      <c r="Q19" s="7"/>
      <c r="R19" s="7"/>
      <c r="S19" s="7"/>
      <c r="T19" s="7" t="s">
        <v>134</v>
      </c>
      <c r="U19" s="7">
        <v>0.1</v>
      </c>
      <c r="V19" s="7">
        <v>900</v>
      </c>
      <c r="W19" s="7"/>
      <c r="X19" s="7"/>
      <c r="Y19" s="7"/>
      <c r="Z19" s="7"/>
    </row>
    <row r="20" spans="1:26" x14ac:dyDescent="0.25">
      <c r="A20">
        <v>30</v>
      </c>
      <c r="B20" s="2">
        <v>18</v>
      </c>
      <c r="C20">
        <v>78</v>
      </c>
      <c r="E20" s="16" t="s">
        <v>1</v>
      </c>
      <c r="F20" s="16">
        <f>MEDIAN(B:B)</f>
        <v>55</v>
      </c>
      <c r="G20" s="16">
        <f>STDEV(B:B)</f>
        <v>350.46425379108683</v>
      </c>
      <c r="O20" s="7"/>
      <c r="P20" s="7"/>
      <c r="Q20" s="7"/>
      <c r="R20" s="7"/>
      <c r="S20" s="7"/>
      <c r="T20" s="7" t="s">
        <v>137</v>
      </c>
      <c r="U20" s="7" t="s">
        <v>123</v>
      </c>
      <c r="V20" s="7">
        <v>1000</v>
      </c>
      <c r="W20" s="7"/>
      <c r="X20" s="7"/>
      <c r="Y20" s="7"/>
      <c r="Z20" s="7"/>
    </row>
    <row r="21" spans="1:26" x14ac:dyDescent="0.25">
      <c r="A21">
        <v>30</v>
      </c>
      <c r="B21" s="2">
        <v>20</v>
      </c>
      <c r="C21">
        <v>85</v>
      </c>
      <c r="E21" s="13" t="s">
        <v>2</v>
      </c>
      <c r="F21" s="16">
        <f>MEDIAN(C:C)</f>
        <v>200</v>
      </c>
      <c r="G21" s="16">
        <f>STDEV(C:C)</f>
        <v>201.51149898112513</v>
      </c>
      <c r="O21" s="7"/>
      <c r="P21" s="7"/>
      <c r="Q21" s="7"/>
      <c r="R21" s="7"/>
      <c r="S21" s="7"/>
      <c r="T21" s="7" t="s">
        <v>138</v>
      </c>
      <c r="U21" s="7" t="s">
        <v>123</v>
      </c>
      <c r="V21" s="7">
        <v>2000</v>
      </c>
      <c r="W21" s="7"/>
      <c r="X21" s="7"/>
      <c r="Y21" s="7"/>
      <c r="Z21" s="7"/>
    </row>
    <row r="22" spans="1:26" x14ac:dyDescent="0.25">
      <c r="A22">
        <v>30</v>
      </c>
      <c r="B22" s="2">
        <v>20</v>
      </c>
      <c r="C22">
        <v>85</v>
      </c>
      <c r="O22" s="7"/>
      <c r="P22" s="7"/>
      <c r="Q22" s="7"/>
      <c r="R22" s="7"/>
      <c r="S22" s="7"/>
      <c r="T22" s="7" t="s">
        <v>139</v>
      </c>
      <c r="U22" s="7" t="s">
        <v>123</v>
      </c>
      <c r="V22" s="7" t="s">
        <v>140</v>
      </c>
      <c r="W22" s="7"/>
      <c r="X22" s="7"/>
      <c r="Y22" s="7"/>
      <c r="Z22" s="7"/>
    </row>
    <row r="23" spans="1:26" x14ac:dyDescent="0.25">
      <c r="A23">
        <v>70</v>
      </c>
      <c r="B23" s="2">
        <v>20</v>
      </c>
      <c r="C23">
        <v>90</v>
      </c>
      <c r="O23" s="7"/>
      <c r="P23" s="7"/>
      <c r="Q23" s="7"/>
      <c r="R23" s="7"/>
      <c r="S23" s="7"/>
      <c r="T23" s="7" t="s">
        <v>141</v>
      </c>
      <c r="U23" s="7" t="s">
        <v>123</v>
      </c>
      <c r="V23" s="7" t="s">
        <v>142</v>
      </c>
      <c r="W23" s="7"/>
      <c r="X23" s="7"/>
      <c r="Y23" s="7"/>
      <c r="Z23" s="7"/>
    </row>
    <row r="24" spans="1:26" x14ac:dyDescent="0.25">
      <c r="A24">
        <v>580</v>
      </c>
      <c r="B24" s="2">
        <v>21</v>
      </c>
      <c r="C24">
        <v>90</v>
      </c>
      <c r="O24" s="7"/>
      <c r="P24" s="7"/>
      <c r="Q24" s="7"/>
      <c r="R24" s="7"/>
      <c r="S24" s="7"/>
      <c r="T24" s="7" t="s">
        <v>143</v>
      </c>
      <c r="U24" s="7" t="s">
        <v>123</v>
      </c>
      <c r="V24" s="7" t="s">
        <v>130</v>
      </c>
      <c r="W24" s="7"/>
      <c r="X24" s="7"/>
      <c r="Y24" s="7"/>
      <c r="Z24" s="7"/>
    </row>
    <row r="25" spans="1:26" x14ac:dyDescent="0.25">
      <c r="A25">
        <v>580</v>
      </c>
      <c r="B25" s="2">
        <v>21</v>
      </c>
      <c r="C25">
        <v>90</v>
      </c>
      <c r="S25" s="7"/>
      <c r="V25" s="7"/>
      <c r="W25" s="7"/>
      <c r="X25" s="7"/>
      <c r="Y25" s="7"/>
      <c r="Z25" s="7"/>
    </row>
    <row r="26" spans="1:26" x14ac:dyDescent="0.25">
      <c r="B26" s="2">
        <v>23</v>
      </c>
      <c r="C26">
        <v>90</v>
      </c>
      <c r="O26" t="s">
        <v>153</v>
      </c>
      <c r="P26" t="s">
        <v>171</v>
      </c>
      <c r="V26" s="7"/>
      <c r="W26" s="7"/>
      <c r="X26" s="7"/>
      <c r="Y26" s="7"/>
      <c r="Z26" s="7"/>
    </row>
    <row r="27" spans="1:26" x14ac:dyDescent="0.25">
      <c r="B27" s="2">
        <v>24</v>
      </c>
      <c r="C27">
        <v>95</v>
      </c>
    </row>
    <row r="28" spans="1:26" ht="13.8" thickBot="1" x14ac:dyDescent="0.3">
      <c r="B28" s="2">
        <v>24</v>
      </c>
      <c r="C28">
        <v>95</v>
      </c>
      <c r="O28" t="s">
        <v>154</v>
      </c>
    </row>
    <row r="29" spans="1:26" x14ac:dyDescent="0.25">
      <c r="B29" s="2">
        <v>28</v>
      </c>
      <c r="C29">
        <v>100</v>
      </c>
      <c r="O29" s="10" t="s">
        <v>155</v>
      </c>
      <c r="P29" s="10" t="s">
        <v>156</v>
      </c>
      <c r="Q29" s="10" t="s">
        <v>157</v>
      </c>
      <c r="R29" s="10" t="s">
        <v>158</v>
      </c>
      <c r="S29" s="10" t="s">
        <v>159</v>
      </c>
    </row>
    <row r="30" spans="1:26" x14ac:dyDescent="0.25">
      <c r="B30" s="2">
        <v>29</v>
      </c>
      <c r="C30">
        <v>100</v>
      </c>
      <c r="O30" s="8" t="s">
        <v>0</v>
      </c>
      <c r="P30" s="8">
        <v>2</v>
      </c>
      <c r="Q30" s="8">
        <v>0.77</v>
      </c>
      <c r="R30" s="8">
        <v>0.38500000000000001</v>
      </c>
      <c r="S30" s="8">
        <v>0.16245000000000009</v>
      </c>
    </row>
    <row r="31" spans="1:26" x14ac:dyDescent="0.25">
      <c r="B31" s="2">
        <v>30</v>
      </c>
      <c r="C31">
        <v>105</v>
      </c>
      <c r="O31" s="8" t="s">
        <v>1</v>
      </c>
      <c r="P31" s="8">
        <v>14</v>
      </c>
      <c r="Q31" s="8">
        <v>7.5099999999999989</v>
      </c>
      <c r="R31" s="8">
        <v>0.53642857142857137</v>
      </c>
      <c r="S31" s="8">
        <v>0.24880934065934077</v>
      </c>
    </row>
    <row r="32" spans="1:26" ht="13.8" thickBot="1" x14ac:dyDescent="0.3">
      <c r="B32" s="2">
        <v>30</v>
      </c>
      <c r="C32">
        <v>115</v>
      </c>
      <c r="O32" s="9" t="s">
        <v>2</v>
      </c>
      <c r="P32" s="9">
        <v>11</v>
      </c>
      <c r="Q32" s="9">
        <v>18.739999999999998</v>
      </c>
      <c r="R32" s="9">
        <v>1.7036363636363634</v>
      </c>
      <c r="S32" s="9">
        <v>1.4655454545454554</v>
      </c>
    </row>
    <row r="33" spans="2:22" x14ac:dyDescent="0.25">
      <c r="B33" s="2">
        <v>30</v>
      </c>
      <c r="C33">
        <v>115</v>
      </c>
    </row>
    <row r="34" spans="2:22" x14ac:dyDescent="0.25">
      <c r="B34" s="2">
        <v>30</v>
      </c>
      <c r="C34">
        <v>115</v>
      </c>
    </row>
    <row r="35" spans="2:22" ht="13.8" thickBot="1" x14ac:dyDescent="0.3">
      <c r="B35" s="2">
        <v>30</v>
      </c>
      <c r="C35">
        <v>120</v>
      </c>
      <c r="O35" t="s">
        <v>160</v>
      </c>
    </row>
    <row r="36" spans="2:22" x14ac:dyDescent="0.25">
      <c r="B36" s="2">
        <v>30</v>
      </c>
      <c r="C36">
        <v>130</v>
      </c>
      <c r="O36" s="10" t="s">
        <v>161</v>
      </c>
      <c r="P36" s="10" t="s">
        <v>162</v>
      </c>
      <c r="Q36" s="10" t="s">
        <v>163</v>
      </c>
      <c r="R36" s="10" t="s">
        <v>164</v>
      </c>
      <c r="S36" s="10" t="s">
        <v>165</v>
      </c>
      <c r="T36" s="10" t="s">
        <v>166</v>
      </c>
      <c r="U36" s="10" t="s">
        <v>167</v>
      </c>
    </row>
    <row r="37" spans="2:22" x14ac:dyDescent="0.25">
      <c r="B37" s="2">
        <v>30</v>
      </c>
      <c r="C37">
        <v>140</v>
      </c>
      <c r="O37" s="8" t="s">
        <v>168</v>
      </c>
      <c r="P37" s="8">
        <v>9.211159211159206</v>
      </c>
      <c r="Q37" s="8">
        <v>2</v>
      </c>
      <c r="R37" s="8">
        <v>4.605579605579603</v>
      </c>
      <c r="S37" s="8">
        <v>6.1229394150652023</v>
      </c>
      <c r="T37" s="8">
        <v>7.1028278567942024E-3</v>
      </c>
      <c r="U37" s="8">
        <v>3.4028261053501945</v>
      </c>
    </row>
    <row r="38" spans="2:22" x14ac:dyDescent="0.25">
      <c r="B38" s="2">
        <v>30</v>
      </c>
      <c r="C38">
        <v>140</v>
      </c>
      <c r="O38" s="8" t="s">
        <v>169</v>
      </c>
      <c r="P38" s="8">
        <v>18.052425974025976</v>
      </c>
      <c r="Q38" s="8">
        <v>24</v>
      </c>
      <c r="R38" s="8">
        <v>0.75218441558441562</v>
      </c>
      <c r="S38" s="8"/>
      <c r="T38" s="8"/>
      <c r="U38" s="8"/>
    </row>
    <row r="39" spans="2:22" x14ac:dyDescent="0.25">
      <c r="B39" s="2">
        <v>30</v>
      </c>
      <c r="C39">
        <v>150</v>
      </c>
      <c r="O39" s="8"/>
      <c r="P39" s="8"/>
      <c r="Q39" s="8"/>
      <c r="R39" s="8"/>
      <c r="S39" s="8"/>
      <c r="T39" s="8"/>
      <c r="U39" s="8"/>
    </row>
    <row r="40" spans="2:22" ht="13.8" thickBot="1" x14ac:dyDescent="0.3">
      <c r="B40" s="2">
        <v>30</v>
      </c>
      <c r="C40">
        <v>160</v>
      </c>
      <c r="O40" s="9" t="s">
        <v>170</v>
      </c>
      <c r="P40" s="9">
        <v>27.263585185185182</v>
      </c>
      <c r="Q40" s="9">
        <v>26</v>
      </c>
      <c r="R40" s="9"/>
      <c r="S40" s="9"/>
      <c r="T40" s="9"/>
      <c r="U40" s="9"/>
    </row>
    <row r="41" spans="2:22" x14ac:dyDescent="0.25">
      <c r="B41" s="2">
        <v>30</v>
      </c>
      <c r="C41">
        <v>170</v>
      </c>
      <c r="O41" s="8"/>
      <c r="P41" s="8"/>
      <c r="Q41" s="8"/>
      <c r="R41" s="8"/>
      <c r="S41" s="8"/>
      <c r="T41" s="8"/>
      <c r="U41" s="8"/>
    </row>
    <row r="42" spans="2:22" x14ac:dyDescent="0.25">
      <c r="B42" s="2">
        <v>30</v>
      </c>
      <c r="C42">
        <v>185</v>
      </c>
      <c r="O42" t="s">
        <v>153</v>
      </c>
    </row>
    <row r="43" spans="2:22" x14ac:dyDescent="0.25">
      <c r="B43" s="2">
        <v>30</v>
      </c>
      <c r="C43">
        <v>200</v>
      </c>
    </row>
    <row r="44" spans="2:22" ht="13.8" thickBot="1" x14ac:dyDescent="0.3">
      <c r="B44" s="2">
        <v>31</v>
      </c>
      <c r="C44">
        <v>200</v>
      </c>
      <c r="O44" t="s">
        <v>154</v>
      </c>
    </row>
    <row r="45" spans="2:22" x14ac:dyDescent="0.25">
      <c r="B45" s="2">
        <v>32</v>
      </c>
      <c r="C45">
        <v>240</v>
      </c>
      <c r="O45" s="10" t="s">
        <v>155</v>
      </c>
      <c r="P45" s="10" t="s">
        <v>156</v>
      </c>
      <c r="Q45" s="10" t="s">
        <v>157</v>
      </c>
      <c r="R45" s="10" t="s">
        <v>158</v>
      </c>
      <c r="S45" s="10" t="s">
        <v>159</v>
      </c>
      <c r="V45" s="13"/>
    </row>
    <row r="46" spans="2:22" x14ac:dyDescent="0.25">
      <c r="B46" s="2">
        <v>40</v>
      </c>
      <c r="C46">
        <v>245</v>
      </c>
      <c r="O46" s="8" t="s">
        <v>0</v>
      </c>
      <c r="P46" s="8">
        <v>3</v>
      </c>
      <c r="Q46" s="8">
        <v>420</v>
      </c>
      <c r="R46" s="8">
        <v>140</v>
      </c>
      <c r="S46" s="8">
        <v>4300</v>
      </c>
      <c r="V46" s="13"/>
    </row>
    <row r="47" spans="2:22" x14ac:dyDescent="0.25">
      <c r="B47" s="2">
        <v>40</v>
      </c>
      <c r="C47">
        <v>245</v>
      </c>
      <c r="O47" s="8" t="s">
        <v>1</v>
      </c>
      <c r="P47" s="8">
        <v>21</v>
      </c>
      <c r="Q47" s="8">
        <v>12817.5</v>
      </c>
      <c r="R47" s="8">
        <v>610.35714285714289</v>
      </c>
      <c r="S47" s="8">
        <v>255422.77857142859</v>
      </c>
      <c r="V47" s="13"/>
    </row>
    <row r="48" spans="2:22" ht="13.8" thickBot="1" x14ac:dyDescent="0.3">
      <c r="B48" s="2">
        <v>40</v>
      </c>
      <c r="C48">
        <v>245</v>
      </c>
      <c r="O48" s="9" t="s">
        <v>2</v>
      </c>
      <c r="P48" s="9">
        <v>9</v>
      </c>
      <c r="Q48" s="9">
        <v>7020</v>
      </c>
      <c r="R48" s="9">
        <v>780</v>
      </c>
      <c r="S48" s="9">
        <v>29100</v>
      </c>
      <c r="V48" s="13"/>
    </row>
    <row r="49" spans="2:26" x14ac:dyDescent="0.25">
      <c r="B49" s="2">
        <v>40</v>
      </c>
      <c r="C49">
        <v>260</v>
      </c>
      <c r="V49" s="13"/>
    </row>
    <row r="50" spans="2:26" x14ac:dyDescent="0.25">
      <c r="B50" s="2">
        <v>40</v>
      </c>
      <c r="C50">
        <v>265</v>
      </c>
      <c r="V50" s="13"/>
    </row>
    <row r="51" spans="2:26" ht="13.8" thickBot="1" x14ac:dyDescent="0.3">
      <c r="B51" s="2">
        <v>40</v>
      </c>
      <c r="C51">
        <v>270</v>
      </c>
      <c r="O51" t="s">
        <v>160</v>
      </c>
      <c r="V51" s="13"/>
    </row>
    <row r="52" spans="2:26" x14ac:dyDescent="0.25">
      <c r="B52" s="2">
        <v>40</v>
      </c>
      <c r="C52">
        <v>270</v>
      </c>
      <c r="O52" s="10" t="s">
        <v>161</v>
      </c>
      <c r="P52" s="10" t="s">
        <v>162</v>
      </c>
      <c r="Q52" s="10" t="s">
        <v>163</v>
      </c>
      <c r="R52" s="10" t="s">
        <v>164</v>
      </c>
      <c r="S52" s="10" t="s">
        <v>165</v>
      </c>
      <c r="T52" s="10" t="s">
        <v>166</v>
      </c>
      <c r="U52" s="10" t="s">
        <v>167</v>
      </c>
      <c r="V52" s="13"/>
    </row>
    <row r="53" spans="2:26" x14ac:dyDescent="0.25">
      <c r="B53" s="2">
        <v>40</v>
      </c>
      <c r="C53">
        <v>280</v>
      </c>
      <c r="O53" s="8" t="s">
        <v>168</v>
      </c>
      <c r="P53" s="8">
        <v>922310.06493506581</v>
      </c>
      <c r="Q53" s="8">
        <v>2</v>
      </c>
      <c r="R53" s="8">
        <v>461155.0324675329</v>
      </c>
      <c r="S53" s="8">
        <v>2.5859858811724377</v>
      </c>
      <c r="T53" s="8">
        <v>9.2017002875669593E-2</v>
      </c>
      <c r="U53" s="8">
        <v>3.3158295010135221</v>
      </c>
      <c r="V53" s="13"/>
    </row>
    <row r="54" spans="2:26" x14ac:dyDescent="0.25">
      <c r="B54" s="2">
        <v>40</v>
      </c>
      <c r="C54">
        <v>280</v>
      </c>
      <c r="O54" s="8" t="s">
        <v>169</v>
      </c>
      <c r="P54" s="8">
        <v>5349855.5714285709</v>
      </c>
      <c r="Q54" s="8">
        <v>30</v>
      </c>
      <c r="R54" s="8">
        <v>178328.51904761902</v>
      </c>
      <c r="S54" s="8"/>
      <c r="T54" s="8"/>
      <c r="U54" s="8"/>
      <c r="V54" s="13"/>
    </row>
    <row r="55" spans="2:26" x14ac:dyDescent="0.25">
      <c r="B55" s="2">
        <v>40</v>
      </c>
      <c r="C55">
        <v>300</v>
      </c>
      <c r="O55" s="8"/>
      <c r="P55" s="8"/>
      <c r="Q55" s="8"/>
      <c r="R55" s="8"/>
      <c r="S55" s="8"/>
      <c r="T55" s="8"/>
      <c r="U55" s="8"/>
      <c r="V55" s="13"/>
    </row>
    <row r="56" spans="2:26" ht="13.8" thickBot="1" x14ac:dyDescent="0.3">
      <c r="B56" s="2">
        <v>40</v>
      </c>
      <c r="C56">
        <v>300</v>
      </c>
      <c r="O56" s="9" t="s">
        <v>170</v>
      </c>
      <c r="P56" s="9">
        <v>6272165.6363636367</v>
      </c>
      <c r="Q56" s="9">
        <v>32</v>
      </c>
      <c r="R56" s="9"/>
      <c r="S56" s="9"/>
      <c r="T56" s="9"/>
      <c r="U56" s="9"/>
      <c r="V56" s="13"/>
    </row>
    <row r="57" spans="2:26" x14ac:dyDescent="0.25">
      <c r="B57" s="2">
        <v>40</v>
      </c>
      <c r="C57">
        <v>300</v>
      </c>
      <c r="O57" s="13"/>
      <c r="P57" s="13"/>
      <c r="Q57" s="13"/>
      <c r="R57" s="13"/>
      <c r="S57" s="13"/>
      <c r="T57" s="13"/>
      <c r="U57" s="13"/>
      <c r="V57" s="13"/>
    </row>
    <row r="58" spans="2:26" x14ac:dyDescent="0.25">
      <c r="B58" s="2">
        <v>40</v>
      </c>
      <c r="C58">
        <v>310</v>
      </c>
      <c r="O58" t="s">
        <v>171</v>
      </c>
      <c r="S58" t="s">
        <v>148</v>
      </c>
      <c r="X58" t="s">
        <v>182</v>
      </c>
      <c r="Y58" t="s">
        <v>113</v>
      </c>
      <c r="Z58" t="s">
        <v>183</v>
      </c>
    </row>
    <row r="59" spans="2:26" x14ac:dyDescent="0.25">
      <c r="B59" s="2">
        <v>40</v>
      </c>
      <c r="C59">
        <v>310</v>
      </c>
      <c r="O59" t="s">
        <v>0</v>
      </c>
      <c r="P59" t="s">
        <v>1</v>
      </c>
      <c r="Q59" t="s">
        <v>2</v>
      </c>
      <c r="S59" t="s">
        <v>0</v>
      </c>
      <c r="T59" t="s">
        <v>1</v>
      </c>
      <c r="U59" t="s">
        <v>2</v>
      </c>
      <c r="W59" t="s">
        <v>146</v>
      </c>
    </row>
    <row r="60" spans="2:26" x14ac:dyDescent="0.25">
      <c r="B60" s="2">
        <v>40</v>
      </c>
      <c r="C60">
        <v>315</v>
      </c>
      <c r="O60">
        <v>0.1</v>
      </c>
      <c r="P60">
        <v>0.5</v>
      </c>
      <c r="Q60">
        <v>4.25</v>
      </c>
      <c r="S60" s="7">
        <v>200</v>
      </c>
      <c r="T60" s="7">
        <v>340</v>
      </c>
      <c r="U60" s="7">
        <v>700</v>
      </c>
      <c r="W60" t="s">
        <v>185</v>
      </c>
      <c r="X60">
        <f>MEDIAN(O60:O61)</f>
        <v>0.38500000000000001</v>
      </c>
      <c r="Y60">
        <f>MEDIAN(P60:P73)</f>
        <v>0.45</v>
      </c>
      <c r="Z60">
        <f>MEDIAN(Q60:Q70)</f>
        <v>1.1200000000000001</v>
      </c>
    </row>
    <row r="61" spans="2:26" x14ac:dyDescent="0.25">
      <c r="B61" s="2">
        <v>42</v>
      </c>
      <c r="C61">
        <v>320</v>
      </c>
      <c r="O61">
        <v>0.67</v>
      </c>
      <c r="P61">
        <v>0.75</v>
      </c>
      <c r="Q61">
        <v>2.98</v>
      </c>
      <c r="S61" s="7">
        <v>150</v>
      </c>
      <c r="T61" s="7">
        <v>190</v>
      </c>
      <c r="U61" s="7">
        <v>1000</v>
      </c>
      <c r="W61" t="s">
        <v>184</v>
      </c>
      <c r="X61">
        <f>STDEV(O60:O61)</f>
        <v>0.40305086527633222</v>
      </c>
      <c r="Y61">
        <f>STDEV(P60:P73)</f>
        <v>0.49880791960366944</v>
      </c>
      <c r="Z61">
        <f>STDEV(Q60:Q70)</f>
        <v>1.210597147917281</v>
      </c>
    </row>
    <row r="62" spans="2:26" x14ac:dyDescent="0.25">
      <c r="B62" s="2">
        <v>42</v>
      </c>
      <c r="C62">
        <v>330</v>
      </c>
      <c r="P62">
        <v>0.65</v>
      </c>
      <c r="Q62">
        <v>2.58</v>
      </c>
      <c r="S62" s="7">
        <v>70</v>
      </c>
      <c r="T62" s="7">
        <v>175</v>
      </c>
      <c r="U62" s="7">
        <v>600</v>
      </c>
    </row>
    <row r="63" spans="2:26" x14ac:dyDescent="0.25">
      <c r="B63" s="2">
        <v>42</v>
      </c>
      <c r="C63">
        <v>330</v>
      </c>
      <c r="P63">
        <v>0.4</v>
      </c>
      <c r="Q63">
        <v>2.58</v>
      </c>
      <c r="S63" s="7"/>
      <c r="T63" s="7">
        <v>140</v>
      </c>
      <c r="U63" s="7">
        <v>1000</v>
      </c>
      <c r="W63" t="s">
        <v>186</v>
      </c>
    </row>
    <row r="64" spans="2:26" x14ac:dyDescent="0.25">
      <c r="B64" s="2">
        <v>45</v>
      </c>
      <c r="C64">
        <v>350</v>
      </c>
      <c r="P64">
        <v>2</v>
      </c>
      <c r="Q64">
        <v>1.1200000000000001</v>
      </c>
      <c r="S64" s="7"/>
      <c r="T64" s="7">
        <v>950</v>
      </c>
      <c r="U64" s="7">
        <v>720</v>
      </c>
      <c r="W64" t="s">
        <v>185</v>
      </c>
      <c r="X64">
        <f>MEDIAN(S60:S62)</f>
        <v>150</v>
      </c>
      <c r="Y64">
        <f>MEDIAN(T60:T80)</f>
        <v>900</v>
      </c>
      <c r="Z64">
        <f>MEDIAN(U60:U68)</f>
        <v>700</v>
      </c>
    </row>
    <row r="65" spans="2:26" x14ac:dyDescent="0.25">
      <c r="B65" s="2">
        <v>45</v>
      </c>
      <c r="C65">
        <v>410</v>
      </c>
      <c r="P65">
        <v>0.9</v>
      </c>
      <c r="Q65">
        <v>0.95</v>
      </c>
      <c r="S65" s="7"/>
      <c r="T65" s="7">
        <v>75</v>
      </c>
      <c r="U65" s="7">
        <v>600</v>
      </c>
      <c r="W65" t="s">
        <v>184</v>
      </c>
      <c r="X65">
        <f>STDEV(S60:S62)</f>
        <v>65.574385243020004</v>
      </c>
      <c r="Y65">
        <f>STDEV(T60:T80)</f>
        <v>505.39368671504849</v>
      </c>
      <c r="Z65">
        <f>STDEV(U60:U68)</f>
        <v>170.58722109231979</v>
      </c>
    </row>
    <row r="66" spans="2:26" x14ac:dyDescent="0.25">
      <c r="B66" s="2">
        <v>45</v>
      </c>
      <c r="C66">
        <v>410</v>
      </c>
      <c r="P66">
        <v>0.25</v>
      </c>
      <c r="Q66">
        <v>0.82</v>
      </c>
      <c r="S66" s="7"/>
      <c r="T66" s="7">
        <v>94</v>
      </c>
      <c r="U66" s="7">
        <v>700</v>
      </c>
    </row>
    <row r="67" spans="2:26" x14ac:dyDescent="0.25">
      <c r="B67" s="2">
        <v>45</v>
      </c>
      <c r="C67">
        <v>490</v>
      </c>
      <c r="P67">
        <v>0.16</v>
      </c>
      <c r="Q67">
        <v>0.65</v>
      </c>
      <c r="S67" s="7"/>
      <c r="T67" s="7">
        <v>121</v>
      </c>
      <c r="U67" s="7">
        <v>700</v>
      </c>
    </row>
    <row r="68" spans="2:26" x14ac:dyDescent="0.25">
      <c r="B68" s="2">
        <v>45</v>
      </c>
      <c r="C68">
        <v>500</v>
      </c>
      <c r="P68">
        <v>0.3</v>
      </c>
      <c r="Q68">
        <v>0.46</v>
      </c>
      <c r="S68" s="7"/>
      <c r="T68" s="7">
        <v>1000</v>
      </c>
      <c r="U68" s="7">
        <v>1000</v>
      </c>
    </row>
    <row r="69" spans="2:26" x14ac:dyDescent="0.25">
      <c r="B69" s="2">
        <v>45</v>
      </c>
      <c r="C69">
        <v>500</v>
      </c>
      <c r="P69">
        <v>0.6</v>
      </c>
      <c r="Q69">
        <v>1.4</v>
      </c>
      <c r="T69" s="7">
        <v>900</v>
      </c>
    </row>
    <row r="70" spans="2:26" x14ac:dyDescent="0.25">
      <c r="B70" s="2">
        <v>45</v>
      </c>
      <c r="C70">
        <v>500</v>
      </c>
      <c r="P70">
        <v>0.7</v>
      </c>
      <c r="Q70">
        <v>0.95</v>
      </c>
      <c r="T70" s="7">
        <v>900</v>
      </c>
    </row>
    <row r="71" spans="2:26" x14ac:dyDescent="0.25">
      <c r="B71" s="2">
        <v>45</v>
      </c>
      <c r="C71">
        <v>500</v>
      </c>
      <c r="P71">
        <v>0.1</v>
      </c>
      <c r="T71" s="7">
        <v>900</v>
      </c>
    </row>
    <row r="72" spans="2:26" x14ac:dyDescent="0.25">
      <c r="B72" s="2">
        <v>50</v>
      </c>
      <c r="C72">
        <v>500</v>
      </c>
      <c r="P72">
        <v>0.1</v>
      </c>
      <c r="T72" s="7">
        <v>900</v>
      </c>
    </row>
    <row r="73" spans="2:26" x14ac:dyDescent="0.25">
      <c r="B73" s="2">
        <v>50</v>
      </c>
      <c r="C73">
        <v>525</v>
      </c>
      <c r="P73">
        <v>0.1</v>
      </c>
      <c r="T73" s="7">
        <v>900</v>
      </c>
    </row>
    <row r="74" spans="2:26" x14ac:dyDescent="0.25">
      <c r="B74" s="2">
        <v>50</v>
      </c>
      <c r="C74">
        <v>550</v>
      </c>
      <c r="T74" s="7">
        <v>900</v>
      </c>
    </row>
    <row r="75" spans="2:26" x14ac:dyDescent="0.25">
      <c r="B75" s="2">
        <v>50</v>
      </c>
      <c r="C75">
        <v>550</v>
      </c>
      <c r="T75" s="7">
        <v>900</v>
      </c>
    </row>
    <row r="76" spans="2:26" x14ac:dyDescent="0.25">
      <c r="B76" s="2">
        <v>55</v>
      </c>
      <c r="C76">
        <v>550</v>
      </c>
      <c r="T76" s="7">
        <v>1000</v>
      </c>
    </row>
    <row r="77" spans="2:26" x14ac:dyDescent="0.25">
      <c r="B77" s="2">
        <v>55</v>
      </c>
      <c r="C77">
        <v>600</v>
      </c>
      <c r="T77" s="7">
        <v>2000</v>
      </c>
    </row>
    <row r="78" spans="2:26" x14ac:dyDescent="0.25">
      <c r="B78" s="2">
        <v>55</v>
      </c>
      <c r="C78">
        <v>600</v>
      </c>
      <c r="T78" s="7">
        <v>7.5</v>
      </c>
    </row>
    <row r="79" spans="2:26" x14ac:dyDescent="0.25">
      <c r="B79" s="2">
        <v>55</v>
      </c>
      <c r="C79">
        <v>660</v>
      </c>
      <c r="T79" s="7">
        <v>350</v>
      </c>
    </row>
    <row r="80" spans="2:26" x14ac:dyDescent="0.25">
      <c r="B80" s="2">
        <v>55</v>
      </c>
      <c r="C80">
        <v>670</v>
      </c>
      <c r="T80" s="7">
        <v>75</v>
      </c>
    </row>
    <row r="81" spans="2:3" x14ac:dyDescent="0.25">
      <c r="B81" s="2">
        <v>55</v>
      </c>
      <c r="C81">
        <v>690</v>
      </c>
    </row>
    <row r="82" spans="2:3" x14ac:dyDescent="0.25">
      <c r="B82" s="2">
        <v>55</v>
      </c>
      <c r="C82">
        <v>690</v>
      </c>
    </row>
    <row r="83" spans="2:3" x14ac:dyDescent="0.25">
      <c r="B83" s="2">
        <v>60</v>
      </c>
      <c r="C83">
        <v>690</v>
      </c>
    </row>
    <row r="84" spans="2:3" x14ac:dyDescent="0.25">
      <c r="B84" s="2">
        <v>60</v>
      </c>
      <c r="C84">
        <v>690</v>
      </c>
    </row>
    <row r="85" spans="2:3" x14ac:dyDescent="0.25">
      <c r="B85" s="2">
        <v>60</v>
      </c>
    </row>
    <row r="86" spans="2:3" x14ac:dyDescent="0.25">
      <c r="B86" s="2">
        <v>60</v>
      </c>
    </row>
    <row r="87" spans="2:3" x14ac:dyDescent="0.25">
      <c r="B87" s="2">
        <v>60</v>
      </c>
    </row>
    <row r="88" spans="2:3" x14ac:dyDescent="0.25">
      <c r="B88" s="2">
        <v>60</v>
      </c>
    </row>
    <row r="89" spans="2:3" x14ac:dyDescent="0.25">
      <c r="B89" s="2">
        <v>67</v>
      </c>
    </row>
    <row r="90" spans="2:3" x14ac:dyDescent="0.25">
      <c r="B90" s="2">
        <v>67</v>
      </c>
    </row>
    <row r="91" spans="2:3" x14ac:dyDescent="0.25">
      <c r="B91" s="2">
        <v>80</v>
      </c>
    </row>
    <row r="92" spans="2:3" x14ac:dyDescent="0.25">
      <c r="B92" s="2">
        <v>80</v>
      </c>
    </row>
    <row r="93" spans="2:3" x14ac:dyDescent="0.25">
      <c r="B93" s="2">
        <v>80</v>
      </c>
    </row>
    <row r="94" spans="2:3" x14ac:dyDescent="0.25">
      <c r="B94" s="2">
        <v>80</v>
      </c>
    </row>
    <row r="95" spans="2:3" x14ac:dyDescent="0.25">
      <c r="B95" s="2">
        <v>80</v>
      </c>
    </row>
    <row r="96" spans="2:3" x14ac:dyDescent="0.25">
      <c r="B96" s="2">
        <v>80</v>
      </c>
    </row>
    <row r="97" spans="2:2" x14ac:dyDescent="0.25">
      <c r="B97" s="2">
        <v>80</v>
      </c>
    </row>
    <row r="98" spans="2:2" x14ac:dyDescent="0.25">
      <c r="B98" s="2">
        <v>80</v>
      </c>
    </row>
    <row r="99" spans="2:2" x14ac:dyDescent="0.25">
      <c r="B99" s="2">
        <v>80</v>
      </c>
    </row>
    <row r="100" spans="2:2" x14ac:dyDescent="0.25">
      <c r="B100" s="2">
        <v>80</v>
      </c>
    </row>
    <row r="101" spans="2:2" x14ac:dyDescent="0.25">
      <c r="B101" s="2">
        <v>80</v>
      </c>
    </row>
    <row r="102" spans="2:2" x14ac:dyDescent="0.25">
      <c r="B102" s="2">
        <v>80</v>
      </c>
    </row>
    <row r="103" spans="2:2" x14ac:dyDescent="0.25">
      <c r="B103" s="2">
        <v>90</v>
      </c>
    </row>
    <row r="104" spans="2:2" x14ac:dyDescent="0.25">
      <c r="B104" s="2">
        <v>90</v>
      </c>
    </row>
    <row r="105" spans="2:2" x14ac:dyDescent="0.25">
      <c r="B105" s="2">
        <v>90</v>
      </c>
    </row>
    <row r="106" spans="2:2" x14ac:dyDescent="0.25">
      <c r="B106" s="2">
        <v>100</v>
      </c>
    </row>
    <row r="107" spans="2:2" x14ac:dyDescent="0.25">
      <c r="B107" s="2">
        <v>100</v>
      </c>
    </row>
    <row r="108" spans="2:2" x14ac:dyDescent="0.25">
      <c r="B108" s="2">
        <v>100</v>
      </c>
    </row>
    <row r="109" spans="2:2" x14ac:dyDescent="0.25">
      <c r="B109" s="2">
        <v>100</v>
      </c>
    </row>
    <row r="110" spans="2:2" x14ac:dyDescent="0.25">
      <c r="B110" s="2">
        <v>100</v>
      </c>
    </row>
    <row r="111" spans="2:2" x14ac:dyDescent="0.25">
      <c r="B111" s="2">
        <v>100</v>
      </c>
    </row>
    <row r="112" spans="2:2" x14ac:dyDescent="0.25">
      <c r="B112" s="2">
        <v>100</v>
      </c>
    </row>
    <row r="113" spans="2:2" x14ac:dyDescent="0.25">
      <c r="B113" s="2">
        <v>100</v>
      </c>
    </row>
    <row r="114" spans="2:2" x14ac:dyDescent="0.25">
      <c r="B114" s="2">
        <v>100</v>
      </c>
    </row>
    <row r="115" spans="2:2" x14ac:dyDescent="0.25">
      <c r="B115" s="2">
        <v>100</v>
      </c>
    </row>
    <row r="116" spans="2:2" x14ac:dyDescent="0.25">
      <c r="B116" s="2">
        <v>100</v>
      </c>
    </row>
    <row r="117" spans="2:2" x14ac:dyDescent="0.25">
      <c r="B117" s="2">
        <v>100</v>
      </c>
    </row>
    <row r="118" spans="2:2" x14ac:dyDescent="0.25">
      <c r="B118" s="2">
        <v>100</v>
      </c>
    </row>
    <row r="119" spans="2:2" x14ac:dyDescent="0.25">
      <c r="B119" s="2">
        <v>100</v>
      </c>
    </row>
    <row r="120" spans="2:2" x14ac:dyDescent="0.25">
      <c r="B120" s="2">
        <v>100</v>
      </c>
    </row>
    <row r="121" spans="2:2" x14ac:dyDescent="0.25">
      <c r="B121" s="2">
        <v>100</v>
      </c>
    </row>
    <row r="122" spans="2:2" x14ac:dyDescent="0.25">
      <c r="B122" s="2">
        <v>110</v>
      </c>
    </row>
    <row r="123" spans="2:2" x14ac:dyDescent="0.25">
      <c r="B123" s="2">
        <v>110</v>
      </c>
    </row>
    <row r="124" spans="2:2" x14ac:dyDescent="0.25">
      <c r="B124" s="2">
        <v>110</v>
      </c>
    </row>
    <row r="125" spans="2:2" x14ac:dyDescent="0.25">
      <c r="B125" s="2">
        <v>120</v>
      </c>
    </row>
    <row r="126" spans="2:2" x14ac:dyDescent="0.25">
      <c r="B126" s="2">
        <v>120</v>
      </c>
    </row>
    <row r="127" spans="2:2" x14ac:dyDescent="0.25">
      <c r="B127" s="2">
        <v>120</v>
      </c>
    </row>
    <row r="128" spans="2:2" x14ac:dyDescent="0.25">
      <c r="B128" s="2">
        <v>120</v>
      </c>
    </row>
    <row r="129" spans="2:2" x14ac:dyDescent="0.25">
      <c r="B129" s="2">
        <v>130</v>
      </c>
    </row>
    <row r="130" spans="2:2" x14ac:dyDescent="0.25">
      <c r="B130" s="2">
        <v>160</v>
      </c>
    </row>
    <row r="131" spans="2:2" x14ac:dyDescent="0.25">
      <c r="B131" s="2">
        <v>160</v>
      </c>
    </row>
    <row r="132" spans="2:2" x14ac:dyDescent="0.25">
      <c r="B132" s="2">
        <v>160</v>
      </c>
    </row>
    <row r="133" spans="2:2" x14ac:dyDescent="0.25">
      <c r="B133" s="2">
        <v>160</v>
      </c>
    </row>
    <row r="134" spans="2:2" x14ac:dyDescent="0.25">
      <c r="B134" s="2">
        <v>160</v>
      </c>
    </row>
    <row r="135" spans="2:2" x14ac:dyDescent="0.25">
      <c r="B135" s="2">
        <v>160</v>
      </c>
    </row>
    <row r="136" spans="2:2" x14ac:dyDescent="0.25">
      <c r="B136" s="2">
        <v>170</v>
      </c>
    </row>
    <row r="137" spans="2:2" x14ac:dyDescent="0.25">
      <c r="B137" s="2">
        <v>200</v>
      </c>
    </row>
    <row r="138" spans="2:2" x14ac:dyDescent="0.25">
      <c r="B138" s="2">
        <v>200</v>
      </c>
    </row>
    <row r="139" spans="2:2" x14ac:dyDescent="0.25">
      <c r="B139" s="2">
        <v>200</v>
      </c>
    </row>
    <row r="140" spans="2:2" x14ac:dyDescent="0.25">
      <c r="B140" s="2">
        <v>200</v>
      </c>
    </row>
    <row r="141" spans="2:2" x14ac:dyDescent="0.25">
      <c r="B141" s="2">
        <v>220</v>
      </c>
    </row>
    <row r="142" spans="2:2" x14ac:dyDescent="0.25">
      <c r="B142" s="2">
        <v>260</v>
      </c>
    </row>
    <row r="143" spans="2:2" x14ac:dyDescent="0.25">
      <c r="B143" s="2">
        <v>270</v>
      </c>
    </row>
    <row r="144" spans="2:2" x14ac:dyDescent="0.25">
      <c r="B144" s="2">
        <v>560</v>
      </c>
    </row>
    <row r="145" spans="2:2" x14ac:dyDescent="0.25">
      <c r="B145" s="2">
        <v>950</v>
      </c>
    </row>
    <row r="146" spans="2:2" x14ac:dyDescent="0.25">
      <c r="B146" s="2">
        <v>950</v>
      </c>
    </row>
    <row r="147" spans="2:2" x14ac:dyDescent="0.25">
      <c r="B147" s="2">
        <v>950</v>
      </c>
    </row>
    <row r="148" spans="2:2" x14ac:dyDescent="0.25">
      <c r="B148" s="2">
        <v>950</v>
      </c>
    </row>
    <row r="149" spans="2:2" x14ac:dyDescent="0.25">
      <c r="B149" s="2">
        <v>1600</v>
      </c>
    </row>
    <row r="150" spans="2:2" x14ac:dyDescent="0.25">
      <c r="B150" s="2">
        <v>1600</v>
      </c>
    </row>
    <row r="151" spans="2:2" x14ac:dyDescent="0.25">
      <c r="B151" s="2">
        <v>1600</v>
      </c>
    </row>
    <row r="152" spans="2:2" x14ac:dyDescent="0.25">
      <c r="B152" s="2">
        <v>1800</v>
      </c>
    </row>
    <row r="153" spans="2:2" x14ac:dyDescent="0.25">
      <c r="B153" s="2">
        <v>1800</v>
      </c>
    </row>
    <row r="154" spans="2:2" x14ac:dyDescent="0.25">
      <c r="B154" s="2">
        <v>1800</v>
      </c>
    </row>
    <row r="155" spans="2:2" x14ac:dyDescent="0.25">
      <c r="B155" s="18"/>
    </row>
    <row r="156" spans="2:2" x14ac:dyDescent="0.25">
      <c r="B156" s="18"/>
    </row>
    <row r="157" spans="2:2" x14ac:dyDescent="0.25">
      <c r="B157" s="18"/>
    </row>
    <row r="158" spans="2:2" x14ac:dyDescent="0.25">
      <c r="B158" s="18"/>
    </row>
    <row r="159" spans="2:2" x14ac:dyDescent="0.25">
      <c r="B159" s="18"/>
    </row>
    <row r="160" spans="2:2" x14ac:dyDescent="0.25">
      <c r="B160" s="18"/>
    </row>
    <row r="161" spans="2:2" x14ac:dyDescent="0.25">
      <c r="B161" s="18"/>
    </row>
    <row r="162" spans="2:2" x14ac:dyDescent="0.25">
      <c r="B162" s="18"/>
    </row>
    <row r="163" spans="2:2" x14ac:dyDescent="0.25">
      <c r="B163" s="18"/>
    </row>
    <row r="164" spans="2:2" x14ac:dyDescent="0.25">
      <c r="B164" s="18"/>
    </row>
    <row r="165" spans="2:2" x14ac:dyDescent="0.25">
      <c r="B165" s="18"/>
    </row>
    <row r="166" spans="2:2" x14ac:dyDescent="0.25">
      <c r="B166" s="18"/>
    </row>
    <row r="167" spans="2:2" x14ac:dyDescent="0.25">
      <c r="B167" s="18"/>
    </row>
    <row r="168" spans="2:2" x14ac:dyDescent="0.25">
      <c r="B168" s="18"/>
    </row>
    <row r="169" spans="2:2" x14ac:dyDescent="0.25">
      <c r="B169" s="18"/>
    </row>
    <row r="170" spans="2:2" x14ac:dyDescent="0.25">
      <c r="B170" s="18"/>
    </row>
    <row r="171" spans="2:2" x14ac:dyDescent="0.25">
      <c r="B171" s="18"/>
    </row>
    <row r="172" spans="2:2" x14ac:dyDescent="0.25">
      <c r="B172" s="18"/>
    </row>
    <row r="173" spans="2:2" x14ac:dyDescent="0.25">
      <c r="B173" s="18"/>
    </row>
    <row r="174" spans="2:2" x14ac:dyDescent="0.25">
      <c r="B174" s="18"/>
    </row>
    <row r="175" spans="2:2" x14ac:dyDescent="0.25">
      <c r="B175" s="18"/>
    </row>
    <row r="176" spans="2:2" x14ac:dyDescent="0.25">
      <c r="B176" s="18"/>
    </row>
    <row r="177" spans="2:2" x14ac:dyDescent="0.25">
      <c r="B177" s="18"/>
    </row>
    <row r="178" spans="2:2" x14ac:dyDescent="0.25">
      <c r="B178" s="18"/>
    </row>
    <row r="179" spans="2:2" x14ac:dyDescent="0.25">
      <c r="B179" s="18"/>
    </row>
    <row r="180" spans="2:2" x14ac:dyDescent="0.25">
      <c r="B180" s="18"/>
    </row>
    <row r="181" spans="2:2" x14ac:dyDescent="0.25">
      <c r="B181" s="18"/>
    </row>
    <row r="182" spans="2:2" x14ac:dyDescent="0.25">
      <c r="B182" s="18"/>
    </row>
    <row r="183" spans="2:2" x14ac:dyDescent="0.25">
      <c r="B183" s="18"/>
    </row>
    <row r="184" spans="2:2" x14ac:dyDescent="0.25">
      <c r="B184" s="18"/>
    </row>
    <row r="185" spans="2:2" x14ac:dyDescent="0.25">
      <c r="B185" s="18"/>
    </row>
    <row r="186" spans="2:2" x14ac:dyDescent="0.25">
      <c r="B186" s="18"/>
    </row>
    <row r="187" spans="2:2" x14ac:dyDescent="0.25">
      <c r="B187" s="18"/>
    </row>
    <row r="188" spans="2:2" x14ac:dyDescent="0.25">
      <c r="B188" s="18"/>
    </row>
    <row r="189" spans="2:2" x14ac:dyDescent="0.25">
      <c r="B189" s="18"/>
    </row>
    <row r="190" spans="2:2" x14ac:dyDescent="0.25">
      <c r="B190" s="18"/>
    </row>
    <row r="191" spans="2:2" x14ac:dyDescent="0.25">
      <c r="B191" s="18"/>
    </row>
    <row r="192" spans="2:2" x14ac:dyDescent="0.25">
      <c r="B192" s="18"/>
    </row>
    <row r="193" spans="2:2" x14ac:dyDescent="0.25">
      <c r="B193" s="18"/>
    </row>
    <row r="194" spans="2:2" x14ac:dyDescent="0.25">
      <c r="B194" s="18"/>
    </row>
    <row r="195" spans="2:2" x14ac:dyDescent="0.25">
      <c r="B195" s="18"/>
    </row>
    <row r="196" spans="2:2" x14ac:dyDescent="0.25">
      <c r="B196" s="18"/>
    </row>
    <row r="197" spans="2:2" x14ac:dyDescent="0.25">
      <c r="B197" s="18"/>
    </row>
    <row r="198" spans="2:2" x14ac:dyDescent="0.25">
      <c r="B198" s="18"/>
    </row>
    <row r="199" spans="2:2" x14ac:dyDescent="0.25">
      <c r="B199" s="18"/>
    </row>
    <row r="200" spans="2:2" x14ac:dyDescent="0.25">
      <c r="B200" s="18"/>
    </row>
    <row r="201" spans="2:2" x14ac:dyDescent="0.25">
      <c r="B201" s="18"/>
    </row>
    <row r="202" spans="2:2" x14ac:dyDescent="0.25">
      <c r="B202" s="18"/>
    </row>
    <row r="203" spans="2:2" x14ac:dyDescent="0.25">
      <c r="B203" s="18"/>
    </row>
    <row r="204" spans="2:2" x14ac:dyDescent="0.25">
      <c r="B204" s="18"/>
    </row>
    <row r="205" spans="2:2" x14ac:dyDescent="0.25">
      <c r="B205" s="18"/>
    </row>
    <row r="206" spans="2:2" x14ac:dyDescent="0.25">
      <c r="B206" s="18"/>
    </row>
    <row r="207" spans="2:2" x14ac:dyDescent="0.25">
      <c r="B207" s="18"/>
    </row>
    <row r="208" spans="2:2" x14ac:dyDescent="0.25">
      <c r="B208" s="18"/>
    </row>
    <row r="209" spans="2:2" x14ac:dyDescent="0.25">
      <c r="B209" s="18"/>
    </row>
    <row r="210" spans="2:2" x14ac:dyDescent="0.25">
      <c r="B210" s="18"/>
    </row>
    <row r="211" spans="2:2" x14ac:dyDescent="0.25">
      <c r="B211" s="18"/>
    </row>
    <row r="212" spans="2:2" x14ac:dyDescent="0.25">
      <c r="B212" s="18"/>
    </row>
    <row r="213" spans="2:2" x14ac:dyDescent="0.25">
      <c r="B213" s="18"/>
    </row>
    <row r="214" spans="2:2" x14ac:dyDescent="0.25">
      <c r="B214" s="18"/>
    </row>
    <row r="215" spans="2:2" x14ac:dyDescent="0.25">
      <c r="B215" s="18"/>
    </row>
    <row r="216" spans="2:2" x14ac:dyDescent="0.25">
      <c r="B216" s="18"/>
    </row>
    <row r="217" spans="2:2" x14ac:dyDescent="0.25">
      <c r="B217" s="18"/>
    </row>
    <row r="218" spans="2:2" x14ac:dyDescent="0.25">
      <c r="B218" s="18"/>
    </row>
    <row r="219" spans="2:2" x14ac:dyDescent="0.25">
      <c r="B219" s="18"/>
    </row>
    <row r="220" spans="2:2" x14ac:dyDescent="0.25">
      <c r="B220" s="18"/>
    </row>
    <row r="221" spans="2:2" x14ac:dyDescent="0.25">
      <c r="B221" s="18"/>
    </row>
    <row r="222" spans="2:2" x14ac:dyDescent="0.25">
      <c r="B222" s="18"/>
    </row>
    <row r="223" spans="2:2" x14ac:dyDescent="0.25">
      <c r="B223" s="18"/>
    </row>
    <row r="224" spans="2:2" x14ac:dyDescent="0.25">
      <c r="B224" s="18"/>
    </row>
    <row r="225" spans="2:2" x14ac:dyDescent="0.25">
      <c r="B225" s="18"/>
    </row>
    <row r="226" spans="2:2" x14ac:dyDescent="0.25">
      <c r="B226" s="18"/>
    </row>
    <row r="227" spans="2:2" x14ac:dyDescent="0.25">
      <c r="B227" s="18"/>
    </row>
    <row r="228" spans="2:2" x14ac:dyDescent="0.25">
      <c r="B228" s="18"/>
    </row>
    <row r="229" spans="2:2" x14ac:dyDescent="0.25">
      <c r="B229" s="18"/>
    </row>
    <row r="230" spans="2:2" x14ac:dyDescent="0.25">
      <c r="B230" s="18"/>
    </row>
    <row r="231" spans="2:2" x14ac:dyDescent="0.25">
      <c r="B231" s="18"/>
    </row>
    <row r="232" spans="2:2" x14ac:dyDescent="0.25">
      <c r="B232" s="18"/>
    </row>
    <row r="233" spans="2:2" x14ac:dyDescent="0.25">
      <c r="B233" s="18"/>
    </row>
    <row r="234" spans="2:2" x14ac:dyDescent="0.25">
      <c r="B234" s="18"/>
    </row>
    <row r="235" spans="2:2" x14ac:dyDescent="0.25">
      <c r="B235" s="18"/>
    </row>
    <row r="236" spans="2:2" x14ac:dyDescent="0.25">
      <c r="B236" s="18"/>
    </row>
    <row r="237" spans="2:2" x14ac:dyDescent="0.25">
      <c r="B237" s="18"/>
    </row>
    <row r="238" spans="2:2" x14ac:dyDescent="0.25">
      <c r="B238" s="18"/>
    </row>
    <row r="239" spans="2:2" x14ac:dyDescent="0.25">
      <c r="B239" s="18"/>
    </row>
    <row r="240" spans="2:2" x14ac:dyDescent="0.25">
      <c r="B240" s="18"/>
    </row>
    <row r="241" spans="2:2" x14ac:dyDescent="0.25">
      <c r="B241" s="18"/>
    </row>
    <row r="242" spans="2:2" x14ac:dyDescent="0.25">
      <c r="B242" s="18"/>
    </row>
    <row r="243" spans="2:2" x14ac:dyDescent="0.25">
      <c r="B243" s="18"/>
    </row>
    <row r="244" spans="2:2" x14ac:dyDescent="0.25">
      <c r="B244" s="18"/>
    </row>
    <row r="245" spans="2:2" x14ac:dyDescent="0.25">
      <c r="B245" s="18"/>
    </row>
    <row r="246" spans="2:2" x14ac:dyDescent="0.25">
      <c r="B246" s="18"/>
    </row>
    <row r="247" spans="2:2" x14ac:dyDescent="0.25">
      <c r="B247" s="18"/>
    </row>
    <row r="248" spans="2:2" x14ac:dyDescent="0.25">
      <c r="B248" s="18"/>
    </row>
    <row r="249" spans="2:2" x14ac:dyDescent="0.25">
      <c r="B249" s="18"/>
    </row>
    <row r="250" spans="2:2" x14ac:dyDescent="0.25">
      <c r="B250" s="18"/>
    </row>
    <row r="251" spans="2:2" x14ac:dyDescent="0.25">
      <c r="B251" s="18"/>
    </row>
    <row r="252" spans="2:2" x14ac:dyDescent="0.25">
      <c r="B252" s="18"/>
    </row>
    <row r="253" spans="2:2" x14ac:dyDescent="0.25">
      <c r="B253" s="18"/>
    </row>
    <row r="254" spans="2:2" x14ac:dyDescent="0.25">
      <c r="B254" s="18"/>
    </row>
    <row r="255" spans="2:2" x14ac:dyDescent="0.25">
      <c r="B255" s="18"/>
    </row>
    <row r="256" spans="2:2" x14ac:dyDescent="0.25">
      <c r="B256" s="18"/>
    </row>
    <row r="257" spans="2:2" x14ac:dyDescent="0.25">
      <c r="B257" s="18"/>
    </row>
    <row r="258" spans="2:2" x14ac:dyDescent="0.25">
      <c r="B258" s="18"/>
    </row>
    <row r="259" spans="2:2" x14ac:dyDescent="0.25">
      <c r="B259" s="18"/>
    </row>
    <row r="260" spans="2:2" x14ac:dyDescent="0.25">
      <c r="B260" s="18"/>
    </row>
    <row r="261" spans="2:2" x14ac:dyDescent="0.25">
      <c r="B261" s="18"/>
    </row>
    <row r="262" spans="2:2" x14ac:dyDescent="0.25">
      <c r="B262" s="18"/>
    </row>
    <row r="263" spans="2:2" x14ac:dyDescent="0.25">
      <c r="B263" s="18"/>
    </row>
    <row r="264" spans="2:2" x14ac:dyDescent="0.25">
      <c r="B264" s="18"/>
    </row>
    <row r="265" spans="2:2" x14ac:dyDescent="0.25">
      <c r="B265" s="18"/>
    </row>
    <row r="266" spans="2:2" x14ac:dyDescent="0.25">
      <c r="B266" s="18"/>
    </row>
    <row r="267" spans="2:2" x14ac:dyDescent="0.25">
      <c r="B267" s="18"/>
    </row>
    <row r="268" spans="2:2" x14ac:dyDescent="0.25">
      <c r="B268" s="18"/>
    </row>
    <row r="269" spans="2:2" x14ac:dyDescent="0.25">
      <c r="B269" s="18"/>
    </row>
    <row r="270" spans="2:2" x14ac:dyDescent="0.25">
      <c r="B270" s="18"/>
    </row>
    <row r="271" spans="2:2" x14ac:dyDescent="0.25">
      <c r="B271" s="18"/>
    </row>
    <row r="272" spans="2:2" x14ac:dyDescent="0.25">
      <c r="B272" s="18"/>
    </row>
    <row r="273" spans="2:2" x14ac:dyDescent="0.25">
      <c r="B273" s="18"/>
    </row>
    <row r="274" spans="2:2" x14ac:dyDescent="0.25">
      <c r="B274" s="18"/>
    </row>
    <row r="275" spans="2:2" x14ac:dyDescent="0.25">
      <c r="B275" s="18"/>
    </row>
    <row r="276" spans="2:2" x14ac:dyDescent="0.25">
      <c r="B276" s="18"/>
    </row>
    <row r="277" spans="2:2" x14ac:dyDescent="0.25">
      <c r="B277" s="18"/>
    </row>
    <row r="278" spans="2:2" x14ac:dyDescent="0.25">
      <c r="B278" s="18"/>
    </row>
    <row r="279" spans="2:2" x14ac:dyDescent="0.25">
      <c r="B279" s="18"/>
    </row>
    <row r="280" spans="2:2" x14ac:dyDescent="0.25">
      <c r="B280" s="18"/>
    </row>
    <row r="281" spans="2:2" x14ac:dyDescent="0.25">
      <c r="B281" s="18"/>
    </row>
    <row r="282" spans="2:2" x14ac:dyDescent="0.25">
      <c r="B282" s="18"/>
    </row>
    <row r="283" spans="2:2" x14ac:dyDescent="0.25">
      <c r="B283" s="18"/>
    </row>
    <row r="284" spans="2:2" x14ac:dyDescent="0.25">
      <c r="B284" s="18"/>
    </row>
    <row r="285" spans="2:2" x14ac:dyDescent="0.25">
      <c r="B285" s="18"/>
    </row>
    <row r="286" spans="2:2" x14ac:dyDescent="0.25">
      <c r="B286" s="18"/>
    </row>
    <row r="287" spans="2:2" x14ac:dyDescent="0.25">
      <c r="B287" s="18"/>
    </row>
    <row r="288" spans="2:2" x14ac:dyDescent="0.25">
      <c r="B288" s="18"/>
    </row>
    <row r="289" spans="2:2" x14ac:dyDescent="0.25">
      <c r="B289" s="18"/>
    </row>
    <row r="290" spans="2:2" x14ac:dyDescent="0.25">
      <c r="B290" s="18"/>
    </row>
    <row r="291" spans="2:2" x14ac:dyDescent="0.25">
      <c r="B291" s="18"/>
    </row>
    <row r="292" spans="2:2" x14ac:dyDescent="0.25">
      <c r="B292" s="18"/>
    </row>
    <row r="293" spans="2:2" x14ac:dyDescent="0.25">
      <c r="B293" s="18"/>
    </row>
    <row r="294" spans="2:2" x14ac:dyDescent="0.25">
      <c r="B294" s="18"/>
    </row>
    <row r="295" spans="2:2" x14ac:dyDescent="0.25">
      <c r="B295" s="18"/>
    </row>
    <row r="296" spans="2:2" x14ac:dyDescent="0.25">
      <c r="B296" s="18"/>
    </row>
    <row r="297" spans="2:2" x14ac:dyDescent="0.25">
      <c r="B297" s="18"/>
    </row>
    <row r="298" spans="2:2" x14ac:dyDescent="0.25">
      <c r="B298" s="18"/>
    </row>
    <row r="299" spans="2:2" x14ac:dyDescent="0.25">
      <c r="B299" s="18"/>
    </row>
    <row r="300" spans="2:2" x14ac:dyDescent="0.25">
      <c r="B300" s="18"/>
    </row>
    <row r="301" spans="2:2" x14ac:dyDescent="0.25">
      <c r="B301" s="18"/>
    </row>
    <row r="302" spans="2:2" x14ac:dyDescent="0.25">
      <c r="B302" s="18"/>
    </row>
    <row r="303" spans="2:2" x14ac:dyDescent="0.25">
      <c r="B303" s="18"/>
    </row>
    <row r="304" spans="2:2" x14ac:dyDescent="0.25">
      <c r="B304" s="18"/>
    </row>
    <row r="305" spans="2:2" x14ac:dyDescent="0.25">
      <c r="B305" s="18"/>
    </row>
    <row r="306" spans="2:2" x14ac:dyDescent="0.25">
      <c r="B306" s="18"/>
    </row>
    <row r="307" spans="2:2" x14ac:dyDescent="0.25">
      <c r="B307" s="18"/>
    </row>
    <row r="308" spans="2:2" x14ac:dyDescent="0.25">
      <c r="B308" s="18"/>
    </row>
    <row r="309" spans="2:2" x14ac:dyDescent="0.25">
      <c r="B309" s="18"/>
    </row>
    <row r="310" spans="2:2" x14ac:dyDescent="0.25">
      <c r="B310" s="18"/>
    </row>
    <row r="311" spans="2:2" x14ac:dyDescent="0.25">
      <c r="B311" s="18"/>
    </row>
    <row r="312" spans="2:2" x14ac:dyDescent="0.25">
      <c r="B312" s="18"/>
    </row>
    <row r="313" spans="2:2" x14ac:dyDescent="0.25">
      <c r="B313" s="18"/>
    </row>
    <row r="314" spans="2:2" x14ac:dyDescent="0.25">
      <c r="B314" s="18"/>
    </row>
    <row r="315" spans="2:2" x14ac:dyDescent="0.25">
      <c r="B315" s="18"/>
    </row>
    <row r="316" spans="2:2" x14ac:dyDescent="0.25">
      <c r="B316" s="18"/>
    </row>
    <row r="317" spans="2:2" x14ac:dyDescent="0.25">
      <c r="B317" s="18"/>
    </row>
    <row r="318" spans="2:2" x14ac:dyDescent="0.25">
      <c r="B318" s="18"/>
    </row>
    <row r="319" spans="2:2" x14ac:dyDescent="0.25">
      <c r="B319" s="18"/>
    </row>
    <row r="320" spans="2:2" x14ac:dyDescent="0.25">
      <c r="B320" s="18"/>
    </row>
    <row r="321" spans="2:2" x14ac:dyDescent="0.25">
      <c r="B321" s="18"/>
    </row>
    <row r="322" spans="2:2" x14ac:dyDescent="0.25">
      <c r="B322" s="18"/>
    </row>
    <row r="323" spans="2:2" x14ac:dyDescent="0.25">
      <c r="B323" s="18"/>
    </row>
    <row r="324" spans="2:2" x14ac:dyDescent="0.25">
      <c r="B324" s="18"/>
    </row>
    <row r="325" spans="2:2" x14ac:dyDescent="0.25">
      <c r="B325" s="18"/>
    </row>
    <row r="326" spans="2:2" x14ac:dyDescent="0.25">
      <c r="B326" s="18"/>
    </row>
    <row r="327" spans="2:2" x14ac:dyDescent="0.25">
      <c r="B327" s="18"/>
    </row>
    <row r="328" spans="2:2" x14ac:dyDescent="0.25">
      <c r="B328" s="18"/>
    </row>
    <row r="329" spans="2:2" x14ac:dyDescent="0.25">
      <c r="B329" s="18"/>
    </row>
    <row r="330" spans="2:2" x14ac:dyDescent="0.25">
      <c r="B330" s="18"/>
    </row>
    <row r="331" spans="2:2" x14ac:dyDescent="0.25">
      <c r="B331" s="18"/>
    </row>
    <row r="332" spans="2:2" x14ac:dyDescent="0.25">
      <c r="B332" s="18"/>
    </row>
    <row r="333" spans="2:2" x14ac:dyDescent="0.25">
      <c r="B333" s="18"/>
    </row>
    <row r="334" spans="2:2" x14ac:dyDescent="0.25">
      <c r="B334" s="18"/>
    </row>
    <row r="335" spans="2:2" x14ac:dyDescent="0.25">
      <c r="B335" s="18"/>
    </row>
    <row r="336" spans="2:2" x14ac:dyDescent="0.25">
      <c r="B336" s="18"/>
    </row>
    <row r="337" spans="2:2" x14ac:dyDescent="0.25">
      <c r="B337" s="18"/>
    </row>
    <row r="338" spans="2:2" x14ac:dyDescent="0.25">
      <c r="B338" s="18"/>
    </row>
    <row r="339" spans="2:2" x14ac:dyDescent="0.25">
      <c r="B339" s="18"/>
    </row>
    <row r="340" spans="2:2" x14ac:dyDescent="0.25">
      <c r="B340" s="18"/>
    </row>
    <row r="341" spans="2:2" x14ac:dyDescent="0.25">
      <c r="B341" s="18"/>
    </row>
    <row r="342" spans="2:2" x14ac:dyDescent="0.25">
      <c r="B342" s="18"/>
    </row>
    <row r="343" spans="2:2" x14ac:dyDescent="0.25">
      <c r="B343" s="18"/>
    </row>
    <row r="344" spans="2:2" x14ac:dyDescent="0.25">
      <c r="B344" s="18"/>
    </row>
    <row r="345" spans="2:2" x14ac:dyDescent="0.25">
      <c r="B345" s="18"/>
    </row>
    <row r="346" spans="2:2" x14ac:dyDescent="0.25">
      <c r="B346" s="18"/>
    </row>
    <row r="347" spans="2:2" x14ac:dyDescent="0.25">
      <c r="B347" s="18"/>
    </row>
    <row r="348" spans="2:2" x14ac:dyDescent="0.25">
      <c r="B348" s="18"/>
    </row>
    <row r="349" spans="2:2" x14ac:dyDescent="0.25">
      <c r="B349" s="18"/>
    </row>
    <row r="350" spans="2:2" x14ac:dyDescent="0.25">
      <c r="B350" s="18"/>
    </row>
    <row r="351" spans="2:2" x14ac:dyDescent="0.25">
      <c r="B351" s="18"/>
    </row>
    <row r="352" spans="2:2" x14ac:dyDescent="0.25">
      <c r="B352" s="18"/>
    </row>
    <row r="353" spans="2:2" x14ac:dyDescent="0.25">
      <c r="B353" s="18"/>
    </row>
    <row r="354" spans="2:2" x14ac:dyDescent="0.25">
      <c r="B354" s="18"/>
    </row>
    <row r="355" spans="2:2" x14ac:dyDescent="0.25">
      <c r="B355" s="18"/>
    </row>
    <row r="356" spans="2:2" x14ac:dyDescent="0.25">
      <c r="B356" s="18"/>
    </row>
    <row r="357" spans="2:2" x14ac:dyDescent="0.25">
      <c r="B357" s="18"/>
    </row>
    <row r="358" spans="2:2" x14ac:dyDescent="0.25">
      <c r="B358" s="18"/>
    </row>
    <row r="359" spans="2:2" x14ac:dyDescent="0.25">
      <c r="B359" s="18"/>
    </row>
    <row r="360" spans="2:2" x14ac:dyDescent="0.25">
      <c r="B360" s="18"/>
    </row>
    <row r="361" spans="2:2" x14ac:dyDescent="0.25">
      <c r="B361" s="18"/>
    </row>
    <row r="362" spans="2:2" x14ac:dyDescent="0.25">
      <c r="B362" s="18"/>
    </row>
    <row r="363" spans="2:2" x14ac:dyDescent="0.25">
      <c r="B363" s="18"/>
    </row>
    <row r="364" spans="2:2" x14ac:dyDescent="0.25">
      <c r="B364" s="18"/>
    </row>
    <row r="365" spans="2:2" x14ac:dyDescent="0.25">
      <c r="B365" s="18"/>
    </row>
    <row r="366" spans="2:2" x14ac:dyDescent="0.25">
      <c r="B366" s="18"/>
    </row>
    <row r="367" spans="2:2" x14ac:dyDescent="0.25">
      <c r="B367" s="18"/>
    </row>
    <row r="368" spans="2:2" x14ac:dyDescent="0.25">
      <c r="B368" s="18"/>
    </row>
    <row r="369" spans="2:2" x14ac:dyDescent="0.25">
      <c r="B369" s="18"/>
    </row>
    <row r="370" spans="2:2" x14ac:dyDescent="0.25">
      <c r="B370" s="18"/>
    </row>
    <row r="371" spans="2:2" x14ac:dyDescent="0.25">
      <c r="B371" s="18"/>
    </row>
    <row r="372" spans="2:2" x14ac:dyDescent="0.25">
      <c r="B372" s="18"/>
    </row>
    <row r="373" spans="2:2" x14ac:dyDescent="0.25">
      <c r="B373" s="18"/>
    </row>
    <row r="374" spans="2:2" x14ac:dyDescent="0.25">
      <c r="B374" s="18"/>
    </row>
    <row r="375" spans="2:2" x14ac:dyDescent="0.25">
      <c r="B375" s="18"/>
    </row>
    <row r="376" spans="2:2" x14ac:dyDescent="0.25">
      <c r="B376" s="18"/>
    </row>
    <row r="377" spans="2:2" x14ac:dyDescent="0.25">
      <c r="B377" s="18"/>
    </row>
    <row r="378" spans="2:2" x14ac:dyDescent="0.25">
      <c r="B378" s="18"/>
    </row>
    <row r="379" spans="2:2" x14ac:dyDescent="0.25">
      <c r="B379" s="18"/>
    </row>
    <row r="380" spans="2:2" x14ac:dyDescent="0.25">
      <c r="B380" s="18"/>
    </row>
    <row r="381" spans="2:2" x14ac:dyDescent="0.25">
      <c r="B381" s="18"/>
    </row>
    <row r="382" spans="2:2" x14ac:dyDescent="0.25">
      <c r="B382" s="18"/>
    </row>
    <row r="383" spans="2:2" x14ac:dyDescent="0.25">
      <c r="B383" s="18"/>
    </row>
    <row r="384" spans="2:2" x14ac:dyDescent="0.25">
      <c r="B384" s="18"/>
    </row>
    <row r="385" spans="2:2" x14ac:dyDescent="0.25">
      <c r="B385" s="18"/>
    </row>
    <row r="386" spans="2:2" x14ac:dyDescent="0.25">
      <c r="B386" s="18"/>
    </row>
    <row r="387" spans="2:2" x14ac:dyDescent="0.25">
      <c r="B387" s="18"/>
    </row>
    <row r="388" spans="2:2" x14ac:dyDescent="0.25">
      <c r="B388" s="18"/>
    </row>
    <row r="389" spans="2:2" x14ac:dyDescent="0.25">
      <c r="B389" s="18"/>
    </row>
    <row r="390" spans="2:2" x14ac:dyDescent="0.25">
      <c r="B390" s="18"/>
    </row>
    <row r="391" spans="2:2" x14ac:dyDescent="0.25">
      <c r="B391" s="18"/>
    </row>
    <row r="392" spans="2:2" x14ac:dyDescent="0.25">
      <c r="B392" s="18"/>
    </row>
    <row r="393" spans="2:2" x14ac:dyDescent="0.25">
      <c r="B393" s="18"/>
    </row>
    <row r="394" spans="2:2" x14ac:dyDescent="0.25">
      <c r="B394" s="18"/>
    </row>
    <row r="395" spans="2:2" x14ac:dyDescent="0.25">
      <c r="B395" s="18"/>
    </row>
    <row r="396" spans="2:2" x14ac:dyDescent="0.25">
      <c r="B396" s="18"/>
    </row>
    <row r="397" spans="2:2" x14ac:dyDescent="0.25">
      <c r="B397" s="18"/>
    </row>
    <row r="398" spans="2:2" x14ac:dyDescent="0.25">
      <c r="B398" s="18"/>
    </row>
    <row r="399" spans="2:2" x14ac:dyDescent="0.25">
      <c r="B399" s="18"/>
    </row>
    <row r="400" spans="2:2" x14ac:dyDescent="0.25">
      <c r="B400" s="18"/>
    </row>
    <row r="401" spans="2:2" x14ac:dyDescent="0.25">
      <c r="B401" s="18"/>
    </row>
    <row r="402" spans="2:2" x14ac:dyDescent="0.25">
      <c r="B402" s="18"/>
    </row>
    <row r="403" spans="2:2" x14ac:dyDescent="0.25">
      <c r="B403" s="18"/>
    </row>
    <row r="404" spans="2:2" x14ac:dyDescent="0.25">
      <c r="B404" s="18"/>
    </row>
    <row r="405" spans="2:2" x14ac:dyDescent="0.25">
      <c r="B405" s="18"/>
    </row>
    <row r="406" spans="2:2" x14ac:dyDescent="0.25">
      <c r="B406" s="18"/>
    </row>
    <row r="407" spans="2:2" x14ac:dyDescent="0.25">
      <c r="B407" s="18"/>
    </row>
    <row r="408" spans="2:2" x14ac:dyDescent="0.25">
      <c r="B408" s="18"/>
    </row>
    <row r="409" spans="2:2" x14ac:dyDescent="0.25">
      <c r="B409" s="18"/>
    </row>
    <row r="410" spans="2:2" x14ac:dyDescent="0.25">
      <c r="B410" s="18"/>
    </row>
    <row r="411" spans="2:2" x14ac:dyDescent="0.25">
      <c r="B411" s="18"/>
    </row>
    <row r="412" spans="2:2" x14ac:dyDescent="0.25">
      <c r="B412" s="18"/>
    </row>
    <row r="413" spans="2:2" x14ac:dyDescent="0.25">
      <c r="B413" s="18"/>
    </row>
    <row r="414" spans="2:2" x14ac:dyDescent="0.25">
      <c r="B414" s="18"/>
    </row>
    <row r="415" spans="2:2" x14ac:dyDescent="0.25">
      <c r="B415" s="18"/>
    </row>
    <row r="416" spans="2:2" x14ac:dyDescent="0.25">
      <c r="B416" s="18"/>
    </row>
    <row r="417" spans="2:2" x14ac:dyDescent="0.25">
      <c r="B417" s="18"/>
    </row>
    <row r="418" spans="2:2" x14ac:dyDescent="0.25">
      <c r="B418" s="18"/>
    </row>
    <row r="419" spans="2:2" x14ac:dyDescent="0.25">
      <c r="B419" s="18"/>
    </row>
    <row r="420" spans="2:2" x14ac:dyDescent="0.25">
      <c r="B420" s="18"/>
    </row>
    <row r="421" spans="2:2" x14ac:dyDescent="0.25">
      <c r="B421" s="18"/>
    </row>
    <row r="422" spans="2:2" x14ac:dyDescent="0.25">
      <c r="B422" s="18"/>
    </row>
    <row r="423" spans="2:2" x14ac:dyDescent="0.25">
      <c r="B423" s="18"/>
    </row>
    <row r="424" spans="2:2" x14ac:dyDescent="0.25">
      <c r="B424" s="18"/>
    </row>
    <row r="425" spans="2:2" x14ac:dyDescent="0.25">
      <c r="B425" s="18"/>
    </row>
    <row r="426" spans="2:2" x14ac:dyDescent="0.25">
      <c r="B426" s="18"/>
    </row>
    <row r="427" spans="2:2" x14ac:dyDescent="0.25">
      <c r="B427" s="18"/>
    </row>
    <row r="428" spans="2:2" x14ac:dyDescent="0.25">
      <c r="B428" s="18"/>
    </row>
    <row r="429" spans="2:2" x14ac:dyDescent="0.25">
      <c r="B429" s="18"/>
    </row>
    <row r="430" spans="2:2" x14ac:dyDescent="0.25">
      <c r="B430" s="18"/>
    </row>
    <row r="431" spans="2:2" x14ac:dyDescent="0.25">
      <c r="B431" s="18"/>
    </row>
    <row r="432" spans="2:2" x14ac:dyDescent="0.25">
      <c r="B432" s="18"/>
    </row>
    <row r="433" spans="2:2" x14ac:dyDescent="0.25">
      <c r="B433" s="18"/>
    </row>
    <row r="434" spans="2:2" x14ac:dyDescent="0.25">
      <c r="B434" s="18"/>
    </row>
    <row r="435" spans="2:2" x14ac:dyDescent="0.25">
      <c r="B435" s="18"/>
    </row>
    <row r="436" spans="2:2" x14ac:dyDescent="0.25">
      <c r="B436" s="18"/>
    </row>
    <row r="437" spans="2:2" x14ac:dyDescent="0.25">
      <c r="B437" s="18"/>
    </row>
    <row r="438" spans="2:2" x14ac:dyDescent="0.25">
      <c r="B438" s="18"/>
    </row>
    <row r="439" spans="2:2" x14ac:dyDescent="0.25">
      <c r="B439" s="18"/>
    </row>
    <row r="440" spans="2:2" x14ac:dyDescent="0.25">
      <c r="B440" s="18"/>
    </row>
    <row r="441" spans="2:2" x14ac:dyDescent="0.25">
      <c r="B441" s="18"/>
    </row>
    <row r="442" spans="2:2" x14ac:dyDescent="0.25">
      <c r="B442" s="18"/>
    </row>
    <row r="443" spans="2:2" x14ac:dyDescent="0.25">
      <c r="B443" s="18"/>
    </row>
    <row r="444" spans="2:2" x14ac:dyDescent="0.25">
      <c r="B444" s="18"/>
    </row>
    <row r="445" spans="2:2" x14ac:dyDescent="0.25">
      <c r="B445" s="18"/>
    </row>
    <row r="446" spans="2:2" x14ac:dyDescent="0.25">
      <c r="B446" s="18"/>
    </row>
    <row r="447" spans="2:2" x14ac:dyDescent="0.25">
      <c r="B447" s="18"/>
    </row>
    <row r="448" spans="2:2" x14ac:dyDescent="0.25">
      <c r="B448" s="18"/>
    </row>
  </sheetData>
  <sortState ref="E1:F642">
    <sortCondition ref="F1:F6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Sadler Effect</vt:lpstr>
      <vt:lpstr>Figure 3</vt:lpstr>
      <vt:lpstr>Figure 4</vt:lpstr>
      <vt:lpstr>Figure 5</vt:lpstr>
      <vt:lpstr>Figure 6</vt:lpstr>
      <vt:lpstr>Figure 7</vt:lpstr>
      <vt:lpstr>Figure 9</vt:lpstr>
      <vt:lpstr>Figure 10</vt:lpstr>
      <vt:lpstr>Figure 11</vt:lpstr>
      <vt:lpstr>Figure 12</vt:lpstr>
      <vt:lpstr>Figure 13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Sedimentology</dc:creator>
  <cp:lastModifiedBy>Sedimentology</cp:lastModifiedBy>
  <dcterms:created xsi:type="dcterms:W3CDTF">2020-12-11T15:06:34Z</dcterms:created>
  <dcterms:modified xsi:type="dcterms:W3CDTF">2021-03-02T16:18:30Z</dcterms:modified>
</cp:coreProperties>
</file>