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y\Documents\MCR Reseach\Manuscript\Manuscript Materials\Supplementary Material\"/>
    </mc:Choice>
  </mc:AlternateContent>
  <xr:revisionPtr revIDLastSave="0" documentId="8_{C89E229A-FEA1-43C1-8F0C-F4A7352D94E6}" xr6:coauthVersionLast="45" xr6:coauthVersionMax="45" xr10:uidLastSave="{00000000-0000-0000-0000-000000000000}"/>
  <bookViews>
    <workbookView xWindow="-108" yWindow="-108" windowWidth="23256" windowHeight="12600" activeTab="4" xr2:uid="{DCC6876F-5B8A-4AA5-81A8-46F5D395FC2A}"/>
  </bookViews>
  <sheets>
    <sheet name="Mass_Chart" sheetId="25" r:id="rId1"/>
    <sheet name="Density_Chart" sheetId="26" r:id="rId2"/>
    <sheet name="Volume_Chart" sheetId="27" r:id="rId3"/>
    <sheet name="Extra_Chart" sheetId="29" r:id="rId4"/>
    <sheet name="Combine" sheetId="18" r:id="rId5"/>
    <sheet name="Liquid_Chart" sheetId="28" r:id="rId6"/>
    <sheet name="Apatite_Chart" sheetId="19" r:id="rId7"/>
    <sheet name="Orthopyroxene_Chart" sheetId="20" r:id="rId8"/>
    <sheet name="Spinel_Chart" sheetId="21" r:id="rId9"/>
    <sheet name="Clinopyroxene_Chart" sheetId="22" r:id="rId10"/>
    <sheet name="Feldspar_Chart" sheetId="23" r:id="rId11"/>
    <sheet name="Olivine_Chart" sheetId="24" r:id="rId12"/>
    <sheet name="system" sheetId="3" r:id="rId13"/>
    <sheet name="liquid" sheetId="4" r:id="rId14"/>
    <sheet name="tot_solids" sheetId="6" r:id="rId15"/>
    <sheet name="apatite" sheetId="12" r:id="rId16"/>
    <sheet name="orthopyroxene" sheetId="11" r:id="rId17"/>
    <sheet name="spinel1" sheetId="14" r:id="rId18"/>
    <sheet name="spinel2" sheetId="15" r:id="rId19"/>
    <sheet name="spinel" sheetId="10" r:id="rId20"/>
    <sheet name="clinopyroxene1" sheetId="16" r:id="rId21"/>
    <sheet name="clinopyroxene2" sheetId="17" r:id="rId22"/>
    <sheet name="clinopyroxene" sheetId="9" r:id="rId23"/>
    <sheet name="feldspar" sheetId="8" r:id="rId24"/>
    <sheet name="olivine" sheetId="7" r:id="rId25"/>
    <sheet name="affinities (kJ)" sheetId="5" r:id="rId26"/>
    <sheet name="init_cond" sheetId="2" r:id="rId27"/>
    <sheet name="x_axes" sheetId="13" r:id="rId2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8" l="1"/>
  <c r="B4" i="18"/>
  <c r="C4" i="18"/>
  <c r="D4" i="18"/>
  <c r="F4" i="18"/>
  <c r="H4" i="18"/>
  <c r="I4" i="18"/>
  <c r="J4" i="18"/>
  <c r="AJ4" i="18" s="1"/>
  <c r="K4" i="18"/>
  <c r="L4" i="18"/>
  <c r="AL4" i="18" s="1"/>
  <c r="M4" i="18"/>
  <c r="N4" i="18"/>
  <c r="AN4" i="18" s="1"/>
  <c r="O4" i="18"/>
  <c r="P4" i="18"/>
  <c r="S4" i="18"/>
  <c r="AF4" i="18" s="1"/>
  <c r="V4" i="18"/>
  <c r="W4" i="18"/>
  <c r="X4" i="18"/>
  <c r="Y4" i="18"/>
  <c r="Z4" i="18"/>
  <c r="AA4" i="18"/>
  <c r="AB4" i="18"/>
  <c r="AC4" i="18"/>
  <c r="AG4" i="18"/>
  <c r="AI4" i="18"/>
  <c r="AK4" i="18"/>
  <c r="AM4" i="18"/>
  <c r="AO4" i="18"/>
  <c r="A5" i="18"/>
  <c r="J5" i="18" s="1"/>
  <c r="B5" i="18"/>
  <c r="C5" i="18"/>
  <c r="D5" i="18"/>
  <c r="F5" i="18"/>
  <c r="I5" i="18"/>
  <c r="AI5" i="18" s="1"/>
  <c r="K5" i="18"/>
  <c r="AK5" i="18" s="1"/>
  <c r="M5" i="18"/>
  <c r="AM5" i="18" s="1"/>
  <c r="O5" i="18"/>
  <c r="AO5" i="18" s="1"/>
  <c r="S5" i="18"/>
  <c r="W5" i="18"/>
  <c r="Y5" i="18"/>
  <c r="AA5" i="18"/>
  <c r="AC5" i="18"/>
  <c r="AF5" i="18"/>
  <c r="AG5" i="18"/>
  <c r="AJ5" i="18"/>
  <c r="A6" i="18"/>
  <c r="J6" i="18" s="1"/>
  <c r="AJ6" i="18" s="1"/>
  <c r="B6" i="18"/>
  <c r="C6" i="18"/>
  <c r="D6" i="18"/>
  <c r="F6" i="18"/>
  <c r="H6" i="18"/>
  <c r="K6" i="18"/>
  <c r="L6" i="18"/>
  <c r="AL6" i="18" s="1"/>
  <c r="M6" i="18"/>
  <c r="N6" i="18"/>
  <c r="AN6" i="18" s="1"/>
  <c r="O6" i="18"/>
  <c r="P6" i="18"/>
  <c r="S6" i="18"/>
  <c r="AF6" i="18" s="1"/>
  <c r="V6" i="18"/>
  <c r="W6" i="18"/>
  <c r="X6" i="18"/>
  <c r="Y6" i="18"/>
  <c r="Z6" i="18"/>
  <c r="AA6" i="18"/>
  <c r="AB6" i="18"/>
  <c r="AC6" i="18"/>
  <c r="AG6" i="18"/>
  <c r="AK6" i="18"/>
  <c r="AM6" i="18"/>
  <c r="AO6" i="18"/>
  <c r="A7" i="18"/>
  <c r="K7" i="18" s="1"/>
  <c r="AK7" i="18" s="1"/>
  <c r="B7" i="18"/>
  <c r="C7" i="18"/>
  <c r="D7" i="18"/>
  <c r="F7" i="18"/>
  <c r="S7" i="18"/>
  <c r="AG7" i="18"/>
  <c r="A8" i="18"/>
  <c r="B8" i="18"/>
  <c r="C8" i="18"/>
  <c r="D8" i="18"/>
  <c r="F8" i="18"/>
  <c r="H8" i="18"/>
  <c r="I8" i="18"/>
  <c r="J8" i="18"/>
  <c r="AJ8" i="18" s="1"/>
  <c r="K8" i="18"/>
  <c r="L8" i="18"/>
  <c r="AL8" i="18" s="1"/>
  <c r="M8" i="18"/>
  <c r="N8" i="18"/>
  <c r="AN8" i="18" s="1"/>
  <c r="O8" i="18"/>
  <c r="P8" i="18"/>
  <c r="S8" i="18"/>
  <c r="AF8" i="18" s="1"/>
  <c r="V8" i="18"/>
  <c r="W8" i="18"/>
  <c r="X8" i="18"/>
  <c r="Y8" i="18"/>
  <c r="Z8" i="18"/>
  <c r="AA8" i="18"/>
  <c r="AB8" i="18"/>
  <c r="AC8" i="18"/>
  <c r="AG8" i="18"/>
  <c r="AI8" i="18"/>
  <c r="AK8" i="18"/>
  <c r="AM8" i="18"/>
  <c r="AO8" i="18"/>
  <c r="A9" i="18"/>
  <c r="J9" i="18" s="1"/>
  <c r="AJ9" i="18" s="1"/>
  <c r="B9" i="18"/>
  <c r="C9" i="18"/>
  <c r="D9" i="18"/>
  <c r="F9" i="18"/>
  <c r="I9" i="18"/>
  <c r="AI9" i="18" s="1"/>
  <c r="K9" i="18"/>
  <c r="AK9" i="18" s="1"/>
  <c r="M9" i="18"/>
  <c r="AM9" i="18" s="1"/>
  <c r="O9" i="18"/>
  <c r="AO9" i="18" s="1"/>
  <c r="S9" i="18"/>
  <c r="W9" i="18"/>
  <c r="Y9" i="18"/>
  <c r="AA9" i="18"/>
  <c r="AC9" i="18"/>
  <c r="AF9" i="18"/>
  <c r="AG9" i="18"/>
  <c r="A10" i="18"/>
  <c r="B10" i="18"/>
  <c r="C10" i="18"/>
  <c r="D10" i="18"/>
  <c r="F10" i="18"/>
  <c r="H10" i="18"/>
  <c r="I10" i="18"/>
  <c r="J10" i="18"/>
  <c r="AJ10" i="18" s="1"/>
  <c r="K10" i="18"/>
  <c r="L10" i="18"/>
  <c r="AL10" i="18" s="1"/>
  <c r="M10" i="18"/>
  <c r="N10" i="18"/>
  <c r="AN10" i="18" s="1"/>
  <c r="O10" i="18"/>
  <c r="P10" i="18"/>
  <c r="S10" i="18"/>
  <c r="AF10" i="18" s="1"/>
  <c r="V10" i="18"/>
  <c r="W10" i="18"/>
  <c r="X10" i="18"/>
  <c r="Y10" i="18"/>
  <c r="Z10" i="18"/>
  <c r="AA10" i="18"/>
  <c r="AB10" i="18"/>
  <c r="AC10" i="18"/>
  <c r="AG10" i="18"/>
  <c r="AI10" i="18"/>
  <c r="AK10" i="18"/>
  <c r="AM10" i="18"/>
  <c r="AO10" i="18"/>
  <c r="A11" i="18"/>
  <c r="B11" i="18"/>
  <c r="C11" i="18"/>
  <c r="D11" i="18"/>
  <c r="F11" i="18"/>
  <c r="S11" i="18"/>
  <c r="AG11" i="18"/>
  <c r="A12" i="18"/>
  <c r="H12" i="18" s="1"/>
  <c r="B12" i="18"/>
  <c r="C12" i="18"/>
  <c r="D12" i="18"/>
  <c r="F12" i="18"/>
  <c r="I12" i="18"/>
  <c r="J12" i="18"/>
  <c r="AJ12" i="18" s="1"/>
  <c r="K12" i="18"/>
  <c r="AK12" i="18" s="1"/>
  <c r="M12" i="18"/>
  <c r="N12" i="18"/>
  <c r="AN12" i="18" s="1"/>
  <c r="O12" i="18"/>
  <c r="S12" i="18"/>
  <c r="AF12" i="18" s="1"/>
  <c r="V12" i="18"/>
  <c r="W12" i="18"/>
  <c r="Y12" i="18"/>
  <c r="Z12" i="18"/>
  <c r="AA12" i="18"/>
  <c r="AC12" i="18"/>
  <c r="AG12" i="18"/>
  <c r="AI12" i="18"/>
  <c r="AM12" i="18"/>
  <c r="AO12" i="18"/>
  <c r="A13" i="18"/>
  <c r="J13" i="18" s="1"/>
  <c r="B13" i="18"/>
  <c r="C13" i="18"/>
  <c r="D13" i="18"/>
  <c r="F13" i="18"/>
  <c r="K13" i="18"/>
  <c r="AK13" i="18" s="1"/>
  <c r="M13" i="18"/>
  <c r="AM13" i="18" s="1"/>
  <c r="O13" i="18"/>
  <c r="AO13" i="18" s="1"/>
  <c r="S13" i="18"/>
  <c r="W13" i="18"/>
  <c r="Y13" i="18"/>
  <c r="AA13" i="18"/>
  <c r="AF13" i="18"/>
  <c r="AG13" i="18"/>
  <c r="AJ13" i="18"/>
  <c r="A14" i="18"/>
  <c r="B14" i="18"/>
  <c r="C14" i="18"/>
  <c r="D14" i="18"/>
  <c r="F14" i="18"/>
  <c r="H14" i="18"/>
  <c r="I14" i="18"/>
  <c r="AI14" i="18" s="1"/>
  <c r="J14" i="18"/>
  <c r="AJ14" i="18" s="1"/>
  <c r="K14" i="18"/>
  <c r="L14" i="18"/>
  <c r="AL14" i="18" s="1"/>
  <c r="M14" i="18"/>
  <c r="N14" i="18"/>
  <c r="AN14" i="18" s="1"/>
  <c r="O14" i="18"/>
  <c r="P14" i="18"/>
  <c r="S14" i="18"/>
  <c r="AF14" i="18" s="1"/>
  <c r="V14" i="18"/>
  <c r="W14" i="18"/>
  <c r="X14" i="18"/>
  <c r="Y14" i="18"/>
  <c r="Z14" i="18"/>
  <c r="AA14" i="18"/>
  <c r="AB14" i="18"/>
  <c r="AC14" i="18"/>
  <c r="AG14" i="18"/>
  <c r="AK14" i="18"/>
  <c r="AM14" i="18"/>
  <c r="AO14" i="18"/>
  <c r="A15" i="18"/>
  <c r="B15" i="18"/>
  <c r="C15" i="18"/>
  <c r="D15" i="18"/>
  <c r="F15" i="18"/>
  <c r="I15" i="18"/>
  <c r="AI15" i="18" s="1"/>
  <c r="K15" i="18"/>
  <c r="AK15" i="18" s="1"/>
  <c r="O15" i="18"/>
  <c r="S15" i="18"/>
  <c r="W15" i="18"/>
  <c r="Y15" i="18"/>
  <c r="AA15" i="18"/>
  <c r="AF15" i="18"/>
  <c r="AG15" i="18"/>
  <c r="A16" i="18"/>
  <c r="I16" i="18" s="1"/>
  <c r="AI16" i="18" s="1"/>
  <c r="B16" i="18"/>
  <c r="C16" i="18"/>
  <c r="D16" i="18"/>
  <c r="F16" i="18"/>
  <c r="J16" i="18"/>
  <c r="AJ16" i="18" s="1"/>
  <c r="K16" i="18"/>
  <c r="AK16" i="18" s="1"/>
  <c r="N16" i="18"/>
  <c r="AN16" i="18" s="1"/>
  <c r="O16" i="18"/>
  <c r="S16" i="18"/>
  <c r="V16" i="18"/>
  <c r="W16" i="18"/>
  <c r="Z16" i="18"/>
  <c r="AA16" i="18"/>
  <c r="AG16" i="18"/>
  <c r="A17" i="18"/>
  <c r="I17" i="18" s="1"/>
  <c r="AI17" i="18" s="1"/>
  <c r="B17" i="18"/>
  <c r="C17" i="18"/>
  <c r="D17" i="18"/>
  <c r="F17" i="18"/>
  <c r="AF17" i="18" s="1"/>
  <c r="S17" i="18"/>
  <c r="W17" i="18"/>
  <c r="AG17" i="18"/>
  <c r="A18" i="18"/>
  <c r="J18" i="18" s="1"/>
  <c r="AJ18" i="18" s="1"/>
  <c r="B18" i="18"/>
  <c r="C18" i="18"/>
  <c r="D18" i="18"/>
  <c r="F18" i="18"/>
  <c r="K18" i="18"/>
  <c r="AK18" i="18" s="1"/>
  <c r="O18" i="18"/>
  <c r="S18" i="18"/>
  <c r="W18" i="18"/>
  <c r="AA18" i="18"/>
  <c r="AG18" i="18"/>
  <c r="A19" i="18"/>
  <c r="B19" i="18"/>
  <c r="C19" i="18"/>
  <c r="D19" i="18"/>
  <c r="F19" i="18"/>
  <c r="I19" i="18"/>
  <c r="AI19" i="18" s="1"/>
  <c r="O19" i="18"/>
  <c r="S19" i="18"/>
  <c r="W19" i="18"/>
  <c r="Y19" i="18"/>
  <c r="AC19" i="18"/>
  <c r="AG19" i="18"/>
  <c r="A20" i="18"/>
  <c r="J20" i="18" s="1"/>
  <c r="AJ20" i="18" s="1"/>
  <c r="B20" i="18"/>
  <c r="C20" i="18"/>
  <c r="D20" i="18"/>
  <c r="F20" i="18"/>
  <c r="S20" i="18"/>
  <c r="X20" i="18"/>
  <c r="AG20" i="18"/>
  <c r="A21" i="18"/>
  <c r="H21" i="18" s="1"/>
  <c r="B21" i="18"/>
  <c r="C21" i="18"/>
  <c r="D21" i="18"/>
  <c r="F21" i="18"/>
  <c r="I21" i="18"/>
  <c r="AI21" i="18" s="1"/>
  <c r="J21" i="18"/>
  <c r="K21" i="18"/>
  <c r="M21" i="18"/>
  <c r="N21" i="18"/>
  <c r="AN21" i="18" s="1"/>
  <c r="O21" i="18"/>
  <c r="AO21" i="18" s="1"/>
  <c r="Q21" i="18"/>
  <c r="S21" i="18"/>
  <c r="W21" i="18"/>
  <c r="X21" i="18"/>
  <c r="Y21" i="18"/>
  <c r="AA21" i="18"/>
  <c r="AB21" i="18"/>
  <c r="AC21" i="18"/>
  <c r="AF21" i="18"/>
  <c r="AG21" i="18"/>
  <c r="AJ21" i="18"/>
  <c r="AK21" i="18"/>
  <c r="A22" i="18"/>
  <c r="J22" i="18" s="1"/>
  <c r="AJ22" i="18" s="1"/>
  <c r="B22" i="18"/>
  <c r="C22" i="18"/>
  <c r="D22" i="18"/>
  <c r="F22" i="18"/>
  <c r="K22" i="18"/>
  <c r="AK22" i="18" s="1"/>
  <c r="O22" i="18"/>
  <c r="S22" i="18"/>
  <c r="V22" i="18"/>
  <c r="Z22" i="18"/>
  <c r="AF22" i="18"/>
  <c r="AG22" i="18"/>
  <c r="A23" i="18"/>
  <c r="I23" i="18" s="1"/>
  <c r="AI23" i="18" s="1"/>
  <c r="B23" i="18"/>
  <c r="C23" i="18"/>
  <c r="D23" i="18"/>
  <c r="F23" i="18"/>
  <c r="S23" i="18"/>
  <c r="AG23" i="18"/>
  <c r="A24" i="18"/>
  <c r="J24" i="18" s="1"/>
  <c r="AJ24" i="18" s="1"/>
  <c r="B24" i="18"/>
  <c r="C24" i="18"/>
  <c r="D24" i="18"/>
  <c r="F24" i="18"/>
  <c r="K24" i="18"/>
  <c r="AK24" i="18" s="1"/>
  <c r="L24" i="18"/>
  <c r="P24" i="18"/>
  <c r="S24" i="18"/>
  <c r="Y24" i="18"/>
  <c r="Z24" i="18"/>
  <c r="AG24" i="18"/>
  <c r="AL24" i="18"/>
  <c r="A25" i="18"/>
  <c r="J25" i="18" s="1"/>
  <c r="AJ25" i="18" s="1"/>
  <c r="B25" i="18"/>
  <c r="C25" i="18"/>
  <c r="D25" i="18"/>
  <c r="F25" i="18"/>
  <c r="M25" i="18"/>
  <c r="N25" i="18"/>
  <c r="S25" i="18"/>
  <c r="AA25" i="18"/>
  <c r="AF25" i="18"/>
  <c r="AG25" i="18"/>
  <c r="A26" i="18"/>
  <c r="B26" i="18"/>
  <c r="C26" i="18"/>
  <c r="D26" i="18"/>
  <c r="F26" i="18"/>
  <c r="H26" i="18"/>
  <c r="Q26" i="18" s="1"/>
  <c r="I26" i="18"/>
  <c r="AI26" i="18" s="1"/>
  <c r="J26" i="18"/>
  <c r="K26" i="18"/>
  <c r="L26" i="18"/>
  <c r="AL26" i="18" s="1"/>
  <c r="M26" i="18"/>
  <c r="N26" i="18"/>
  <c r="O26" i="18"/>
  <c r="P26" i="18"/>
  <c r="S26" i="18"/>
  <c r="AF26" i="18" s="1"/>
  <c r="V26" i="18"/>
  <c r="W26" i="18"/>
  <c r="X26" i="18"/>
  <c r="Y26" i="18"/>
  <c r="Z26" i="18"/>
  <c r="AA26" i="18"/>
  <c r="AB26" i="18"/>
  <c r="AO26" i="18" s="1"/>
  <c r="AC26" i="18"/>
  <c r="AG26" i="18"/>
  <c r="AJ26" i="18"/>
  <c r="AK26" i="18"/>
  <c r="AN26" i="18"/>
  <c r="A27" i="18"/>
  <c r="H27" i="18" s="1"/>
  <c r="B27" i="18"/>
  <c r="C27" i="18"/>
  <c r="D27" i="18"/>
  <c r="F27" i="18"/>
  <c r="O27" i="18"/>
  <c r="S27" i="18"/>
  <c r="W27" i="18"/>
  <c r="AF27" i="18"/>
  <c r="AG27" i="18"/>
  <c r="A28" i="18"/>
  <c r="K28" i="18" s="1"/>
  <c r="AK28" i="18" s="1"/>
  <c r="B28" i="18"/>
  <c r="C28" i="18"/>
  <c r="D28" i="18"/>
  <c r="F28" i="18"/>
  <c r="S28" i="18"/>
  <c r="AC28" i="18"/>
  <c r="AG28" i="18"/>
  <c r="A29" i="18"/>
  <c r="H29" i="18" s="1"/>
  <c r="B29" i="18"/>
  <c r="C29" i="18"/>
  <c r="D29" i="18"/>
  <c r="F29" i="18"/>
  <c r="I29" i="18"/>
  <c r="AI29" i="18" s="1"/>
  <c r="J29" i="18"/>
  <c r="K29" i="18"/>
  <c r="M29" i="18"/>
  <c r="N29" i="18"/>
  <c r="AN29" i="18" s="1"/>
  <c r="O29" i="18"/>
  <c r="Q29" i="18"/>
  <c r="S29" i="18"/>
  <c r="W29" i="18"/>
  <c r="X29" i="18"/>
  <c r="Y29" i="18"/>
  <c r="AA29" i="18"/>
  <c r="AB29" i="18"/>
  <c r="AO29" i="18" s="1"/>
  <c r="AC29" i="18"/>
  <c r="AF29" i="18"/>
  <c r="AG29" i="18"/>
  <c r="AJ29" i="18"/>
  <c r="AK29" i="18"/>
  <c r="A30" i="18"/>
  <c r="H30" i="18" s="1"/>
  <c r="B30" i="18"/>
  <c r="C30" i="18"/>
  <c r="D30" i="18"/>
  <c r="F30" i="18"/>
  <c r="I30" i="18"/>
  <c r="AI30" i="18" s="1"/>
  <c r="J30" i="18"/>
  <c r="K30" i="18"/>
  <c r="M30" i="18"/>
  <c r="N30" i="18"/>
  <c r="O30" i="18"/>
  <c r="Q30" i="18"/>
  <c r="S30" i="18"/>
  <c r="AF30" i="18" s="1"/>
  <c r="V30" i="18"/>
  <c r="X30" i="18"/>
  <c r="AK30" i="18" s="1"/>
  <c r="Y30" i="18"/>
  <c r="Z30" i="18"/>
  <c r="AB30" i="18"/>
  <c r="AO30" i="18" s="1"/>
  <c r="AC30" i="18"/>
  <c r="AG30" i="18"/>
  <c r="AJ30" i="18"/>
  <c r="A31" i="18"/>
  <c r="H31" i="18" s="1"/>
  <c r="B31" i="18"/>
  <c r="C31" i="18"/>
  <c r="D31" i="18"/>
  <c r="F31" i="18"/>
  <c r="K31" i="18"/>
  <c r="L31" i="18"/>
  <c r="AL31" i="18" s="1"/>
  <c r="P31" i="18"/>
  <c r="S31" i="18"/>
  <c r="V31" i="18"/>
  <c r="W31" i="18"/>
  <c r="Y31" i="18"/>
  <c r="AA31" i="18"/>
  <c r="AC31" i="18"/>
  <c r="AG31" i="18"/>
  <c r="A32" i="18"/>
  <c r="H32" i="18" s="1"/>
  <c r="B32" i="18"/>
  <c r="C32" i="18"/>
  <c r="D32" i="18"/>
  <c r="F32" i="18"/>
  <c r="L32" i="18"/>
  <c r="AL32" i="18" s="1"/>
  <c r="S32" i="18"/>
  <c r="Y32" i="18"/>
  <c r="AG32" i="18"/>
  <c r="A33" i="18"/>
  <c r="B33" i="18"/>
  <c r="C33" i="18"/>
  <c r="D33" i="18"/>
  <c r="F33" i="18"/>
  <c r="AF33" i="18" s="1"/>
  <c r="S33" i="18"/>
  <c r="AG33" i="18"/>
  <c r="A34" i="18"/>
  <c r="H34" i="18" s="1"/>
  <c r="Q34" i="18" s="1"/>
  <c r="B34" i="18"/>
  <c r="C34" i="18"/>
  <c r="D34" i="18"/>
  <c r="F34" i="18"/>
  <c r="I34" i="18"/>
  <c r="AI34" i="18" s="1"/>
  <c r="J34" i="18"/>
  <c r="AJ34" i="18" s="1"/>
  <c r="K34" i="18"/>
  <c r="M34" i="18"/>
  <c r="AM34" i="18" s="1"/>
  <c r="N34" i="18"/>
  <c r="O34" i="18"/>
  <c r="S34" i="18"/>
  <c r="AF34" i="18" s="1"/>
  <c r="V34" i="18"/>
  <c r="X34" i="18"/>
  <c r="AK34" i="18" s="1"/>
  <c r="Y34" i="18"/>
  <c r="Z34" i="18"/>
  <c r="AB34" i="18"/>
  <c r="AO34" i="18" s="1"/>
  <c r="AC34" i="18"/>
  <c r="AG34" i="18"/>
  <c r="A35" i="18"/>
  <c r="L35" i="18" s="1"/>
  <c r="B35" i="18"/>
  <c r="C35" i="18"/>
  <c r="D35" i="18"/>
  <c r="F35" i="18"/>
  <c r="AF35" i="18" s="1"/>
  <c r="S35" i="18"/>
  <c r="W35" i="18"/>
  <c r="AG35" i="18"/>
  <c r="A36" i="18"/>
  <c r="J36" i="18" s="1"/>
  <c r="AJ36" i="18" s="1"/>
  <c r="B36" i="18"/>
  <c r="C36" i="18"/>
  <c r="D36" i="18"/>
  <c r="F36" i="18"/>
  <c r="S36" i="18"/>
  <c r="AB36" i="18"/>
  <c r="AG36" i="18"/>
  <c r="A37" i="18"/>
  <c r="B37" i="18"/>
  <c r="C37" i="18"/>
  <c r="D37" i="18"/>
  <c r="F37" i="18"/>
  <c r="O37" i="18"/>
  <c r="S37" i="18"/>
  <c r="W37" i="18"/>
  <c r="AG37" i="18"/>
  <c r="A38" i="18"/>
  <c r="H38" i="18" s="1"/>
  <c r="Q38" i="18" s="1"/>
  <c r="B38" i="18"/>
  <c r="C38" i="18"/>
  <c r="D38" i="18"/>
  <c r="F38" i="18"/>
  <c r="L38" i="18"/>
  <c r="AL38" i="18" s="1"/>
  <c r="O38" i="18"/>
  <c r="S38" i="18"/>
  <c r="W38" i="18"/>
  <c r="X38" i="18"/>
  <c r="AG38" i="18"/>
  <c r="A39" i="18"/>
  <c r="B39" i="18"/>
  <c r="C39" i="18"/>
  <c r="D39" i="18"/>
  <c r="F39" i="18"/>
  <c r="H39" i="18"/>
  <c r="Q39" i="18" s="1"/>
  <c r="L39" i="18"/>
  <c r="AL39" i="18" s="1"/>
  <c r="M39" i="18"/>
  <c r="S39" i="18"/>
  <c r="AF39" i="18" s="1"/>
  <c r="Y39" i="18"/>
  <c r="Z39" i="18"/>
  <c r="AG39" i="18"/>
  <c r="A40" i="18"/>
  <c r="L40" i="18" s="1"/>
  <c r="AL40" i="18" s="1"/>
  <c r="B40" i="18"/>
  <c r="C40" i="18"/>
  <c r="D40" i="18"/>
  <c r="F40" i="18"/>
  <c r="S40" i="18"/>
  <c r="AG40" i="18"/>
  <c r="A41" i="18"/>
  <c r="K41" i="18" s="1"/>
  <c r="B41" i="18"/>
  <c r="C41" i="18"/>
  <c r="D41" i="18"/>
  <c r="F41" i="18"/>
  <c r="S41" i="18"/>
  <c r="W41" i="18"/>
  <c r="AG41" i="18"/>
  <c r="A42" i="18"/>
  <c r="B42" i="18"/>
  <c r="C42" i="18"/>
  <c r="D42" i="18"/>
  <c r="F42" i="18"/>
  <c r="H42" i="18"/>
  <c r="I42" i="18"/>
  <c r="AI42" i="18" s="1"/>
  <c r="J42" i="18"/>
  <c r="K42" i="18"/>
  <c r="L42" i="18"/>
  <c r="AL42" i="18" s="1"/>
  <c r="M42" i="18"/>
  <c r="AM42" i="18" s="1"/>
  <c r="N42" i="18"/>
  <c r="O42" i="18"/>
  <c r="P42" i="18"/>
  <c r="Q42" i="18"/>
  <c r="S42" i="18"/>
  <c r="AF42" i="18" s="1"/>
  <c r="V42" i="18"/>
  <c r="W42" i="18"/>
  <c r="AJ42" i="18" s="1"/>
  <c r="X42" i="18"/>
  <c r="AK42" i="18" s="1"/>
  <c r="Y42" i="18"/>
  <c r="Z42" i="18"/>
  <c r="AA42" i="18"/>
  <c r="AB42" i="18"/>
  <c r="AO42" i="18" s="1"/>
  <c r="AC42" i="18"/>
  <c r="AG42" i="18"/>
  <c r="AN42" i="18"/>
  <c r="A43" i="18"/>
  <c r="B43" i="18"/>
  <c r="C43" i="18"/>
  <c r="D43" i="18"/>
  <c r="F43" i="18"/>
  <c r="H43" i="18"/>
  <c r="L43" i="18"/>
  <c r="M43" i="18"/>
  <c r="S43" i="18"/>
  <c r="W43" i="18"/>
  <c r="Y43" i="18"/>
  <c r="AC43" i="18"/>
  <c r="AG43" i="18"/>
  <c r="A44" i="18"/>
  <c r="B44" i="18"/>
  <c r="C44" i="18"/>
  <c r="D44" i="18"/>
  <c r="F44" i="18"/>
  <c r="H44" i="18"/>
  <c r="J44" i="18"/>
  <c r="N44" i="18"/>
  <c r="AN44" i="18" s="1"/>
  <c r="O44" i="18"/>
  <c r="S44" i="18"/>
  <c r="Y44" i="18"/>
  <c r="Z44" i="18"/>
  <c r="AB44" i="18"/>
  <c r="AG44" i="18"/>
  <c r="A45" i="18"/>
  <c r="I45" i="18" s="1"/>
  <c r="AI45" i="18" s="1"/>
  <c r="B45" i="18"/>
  <c r="C45" i="18"/>
  <c r="D45" i="18"/>
  <c r="F45" i="18"/>
  <c r="AF45" i="18" s="1"/>
  <c r="S45" i="18"/>
  <c r="Y45" i="18"/>
  <c r="AG45" i="18"/>
  <c r="A46" i="18"/>
  <c r="B46" i="18"/>
  <c r="C46" i="18"/>
  <c r="D46" i="18"/>
  <c r="F46" i="18"/>
  <c r="M46" i="18"/>
  <c r="S46" i="18"/>
  <c r="AF46" i="18" s="1"/>
  <c r="Z46" i="18"/>
  <c r="AM46" i="18" s="1"/>
  <c r="AG46" i="18"/>
  <c r="A47" i="18"/>
  <c r="B47" i="18"/>
  <c r="C47" i="18"/>
  <c r="D47" i="18"/>
  <c r="F47" i="18"/>
  <c r="H47" i="18"/>
  <c r="Q47" i="18" s="1"/>
  <c r="I47" i="18"/>
  <c r="AI47" i="18" s="1"/>
  <c r="K47" i="18"/>
  <c r="L47" i="18"/>
  <c r="M47" i="18"/>
  <c r="AM47" i="18" s="1"/>
  <c r="O47" i="18"/>
  <c r="P47" i="18"/>
  <c r="S47" i="18"/>
  <c r="V47" i="18"/>
  <c r="W47" i="18"/>
  <c r="Y47" i="18"/>
  <c r="Z47" i="18"/>
  <c r="AA47" i="18"/>
  <c r="AC47" i="18"/>
  <c r="AF47" i="18"/>
  <c r="AG47" i="18"/>
  <c r="AL47" i="18"/>
  <c r="A48" i="18"/>
  <c r="L48" i="18" s="1"/>
  <c r="B48" i="18"/>
  <c r="C48" i="18"/>
  <c r="D48" i="18"/>
  <c r="F48" i="18"/>
  <c r="S48" i="18"/>
  <c r="AG48" i="18"/>
  <c r="A49" i="18"/>
  <c r="I49" i="18" s="1"/>
  <c r="AI49" i="18" s="1"/>
  <c r="B49" i="18"/>
  <c r="C49" i="18"/>
  <c r="D49" i="18"/>
  <c r="F49" i="18"/>
  <c r="AF49" i="18" s="1"/>
  <c r="K49" i="18"/>
  <c r="AK49" i="18" s="1"/>
  <c r="M49" i="18"/>
  <c r="N49" i="18"/>
  <c r="S49" i="18"/>
  <c r="W49" i="18"/>
  <c r="X49" i="18"/>
  <c r="AA49" i="18"/>
  <c r="AB49" i="18"/>
  <c r="AC49" i="18"/>
  <c r="AG49" i="18"/>
  <c r="AN49" i="18"/>
  <c r="A50" i="18"/>
  <c r="I50" i="18" s="1"/>
  <c r="AI50" i="18" s="1"/>
  <c r="B50" i="18"/>
  <c r="C50" i="18"/>
  <c r="D50" i="18"/>
  <c r="F50" i="18"/>
  <c r="Q50" i="18" s="1"/>
  <c r="H50" i="18"/>
  <c r="K50" i="18"/>
  <c r="L50" i="18"/>
  <c r="O50" i="18"/>
  <c r="P50" i="18"/>
  <c r="S50" i="18"/>
  <c r="V50" i="18"/>
  <c r="W50" i="18"/>
  <c r="Z50" i="18"/>
  <c r="AA50" i="18"/>
  <c r="AF50" i="18"/>
  <c r="AG50" i="18"/>
  <c r="A51" i="18"/>
  <c r="K51" i="18" s="1"/>
  <c r="B51" i="18"/>
  <c r="C51" i="18"/>
  <c r="D51" i="18"/>
  <c r="F51" i="18"/>
  <c r="H51" i="18"/>
  <c r="S51" i="18"/>
  <c r="W51" i="18"/>
  <c r="AG51" i="18"/>
  <c r="A52" i="18"/>
  <c r="H52" i="18" s="1"/>
  <c r="B52" i="18"/>
  <c r="C52" i="18"/>
  <c r="D52" i="18"/>
  <c r="F52" i="18"/>
  <c r="L52" i="18"/>
  <c r="S52" i="18"/>
  <c r="Z52" i="18"/>
  <c r="AG52" i="18"/>
  <c r="A53" i="18"/>
  <c r="J53" i="18" s="1"/>
  <c r="B53" i="18"/>
  <c r="C53" i="18"/>
  <c r="D53" i="18"/>
  <c r="F53" i="18"/>
  <c r="M53" i="18"/>
  <c r="N53" i="18"/>
  <c r="S53" i="18"/>
  <c r="AA53" i="18"/>
  <c r="AF53" i="18"/>
  <c r="AG53" i="18"/>
  <c r="A54" i="18"/>
  <c r="B54" i="18"/>
  <c r="C54" i="18"/>
  <c r="D54" i="18"/>
  <c r="F54" i="18"/>
  <c r="H54" i="18"/>
  <c r="Q54" i="18" s="1"/>
  <c r="I54" i="18"/>
  <c r="J54" i="18"/>
  <c r="AJ54" i="18" s="1"/>
  <c r="K54" i="18"/>
  <c r="L54" i="18"/>
  <c r="AL54" i="18" s="1"/>
  <c r="M54" i="18"/>
  <c r="N54" i="18"/>
  <c r="AN54" i="18" s="1"/>
  <c r="O54" i="18"/>
  <c r="P54" i="18"/>
  <c r="S54" i="18"/>
  <c r="AF54" i="18" s="1"/>
  <c r="V54" i="18"/>
  <c r="W54" i="18"/>
  <c r="X54" i="18"/>
  <c r="Y54" i="18"/>
  <c r="Z54" i="18"/>
  <c r="AA54" i="18"/>
  <c r="AB54" i="18"/>
  <c r="AO54" i="18" s="1"/>
  <c r="AC54" i="18"/>
  <c r="AG54" i="18"/>
  <c r="AK54" i="18"/>
  <c r="A55" i="18"/>
  <c r="H55" i="18" s="1"/>
  <c r="B55" i="18"/>
  <c r="C55" i="18"/>
  <c r="D55" i="18"/>
  <c r="F55" i="18"/>
  <c r="K55" i="18"/>
  <c r="L55" i="18"/>
  <c r="O55" i="18"/>
  <c r="S55" i="18"/>
  <c r="AF55" i="18" s="1"/>
  <c r="V55" i="18"/>
  <c r="W55" i="18"/>
  <c r="AA55" i="18"/>
  <c r="AC55" i="18"/>
  <c r="AG55" i="18"/>
  <c r="A56" i="18"/>
  <c r="Y56" i="18" s="1"/>
  <c r="B56" i="18"/>
  <c r="C56" i="18"/>
  <c r="D56" i="18"/>
  <c r="F56" i="18"/>
  <c r="S56" i="18"/>
  <c r="AG56" i="18"/>
  <c r="A57" i="18"/>
  <c r="I57" i="18" s="1"/>
  <c r="B57" i="18"/>
  <c r="C57" i="18"/>
  <c r="D57" i="18"/>
  <c r="F57" i="18"/>
  <c r="H57" i="18"/>
  <c r="K57" i="18"/>
  <c r="L57" i="18"/>
  <c r="AL57" i="18" s="1"/>
  <c r="O57" i="18"/>
  <c r="P57" i="18"/>
  <c r="S57" i="18"/>
  <c r="V57" i="18"/>
  <c r="Y57" i="18"/>
  <c r="Z57" i="18"/>
  <c r="AC57" i="18"/>
  <c r="AG57" i="18"/>
  <c r="A58" i="18"/>
  <c r="B58" i="18"/>
  <c r="C58" i="18"/>
  <c r="D58" i="18"/>
  <c r="F58" i="18"/>
  <c r="K58" i="18"/>
  <c r="S58" i="18"/>
  <c r="Y58" i="18"/>
  <c r="AG58" i="18"/>
  <c r="A59" i="18"/>
  <c r="AB59" i="18" s="1"/>
  <c r="B59" i="18"/>
  <c r="C59" i="18"/>
  <c r="D59" i="18"/>
  <c r="F59" i="18"/>
  <c r="S59" i="18"/>
  <c r="AG59" i="18"/>
  <c r="A60" i="18"/>
  <c r="I60" i="18" s="1"/>
  <c r="B60" i="18"/>
  <c r="C60" i="18"/>
  <c r="D60" i="18"/>
  <c r="F60" i="18"/>
  <c r="H60" i="18"/>
  <c r="Q60" i="18" s="1"/>
  <c r="J60" i="18"/>
  <c r="K60" i="18"/>
  <c r="L60" i="18"/>
  <c r="N60" i="18"/>
  <c r="AN60" i="18" s="1"/>
  <c r="O60" i="18"/>
  <c r="P60" i="18"/>
  <c r="S60" i="18"/>
  <c r="V60" i="18"/>
  <c r="AI60" i="18" s="1"/>
  <c r="W60" i="18"/>
  <c r="X60" i="18"/>
  <c r="Z60" i="18"/>
  <c r="AA60" i="18"/>
  <c r="AB60" i="18"/>
  <c r="AF60" i="18"/>
  <c r="AG60" i="18"/>
  <c r="AJ60" i="18"/>
  <c r="AO60" i="18"/>
  <c r="A61" i="18"/>
  <c r="B61" i="18"/>
  <c r="C61" i="18"/>
  <c r="D61" i="18"/>
  <c r="F61" i="18"/>
  <c r="L61" i="18"/>
  <c r="O61" i="18"/>
  <c r="S61" i="18"/>
  <c r="Z61" i="18"/>
  <c r="AC61" i="18"/>
  <c r="AG61" i="18"/>
  <c r="A62" i="18"/>
  <c r="K62" i="18" s="1"/>
  <c r="B62" i="18"/>
  <c r="C62" i="18"/>
  <c r="D62" i="18"/>
  <c r="F62" i="18"/>
  <c r="O62" i="18"/>
  <c r="S62" i="18"/>
  <c r="Y62" i="18"/>
  <c r="AG62" i="18"/>
  <c r="A63" i="18"/>
  <c r="B63" i="18"/>
  <c r="C63" i="18"/>
  <c r="D63" i="18"/>
  <c r="F63" i="18"/>
  <c r="I63" i="18"/>
  <c r="J63" i="18"/>
  <c r="M63" i="18"/>
  <c r="N63" i="18"/>
  <c r="O63" i="18"/>
  <c r="AO63" i="18" s="1"/>
  <c r="S63" i="18"/>
  <c r="W63" i="18"/>
  <c r="X63" i="18"/>
  <c r="AA63" i="18"/>
  <c r="AB63" i="18"/>
  <c r="AC63" i="18"/>
  <c r="AG63" i="18"/>
  <c r="AN63" i="18"/>
  <c r="A64" i="18"/>
  <c r="B64" i="18"/>
  <c r="C64" i="18"/>
  <c r="D64" i="18"/>
  <c r="F64" i="18"/>
  <c r="H64" i="18"/>
  <c r="I64" i="18"/>
  <c r="AI64" i="18" s="1"/>
  <c r="J64" i="18"/>
  <c r="K64" i="18"/>
  <c r="L64" i="18"/>
  <c r="M64" i="18"/>
  <c r="AM64" i="18" s="1"/>
  <c r="N64" i="18"/>
  <c r="O64" i="18"/>
  <c r="P64" i="18"/>
  <c r="Q64" i="18"/>
  <c r="S64" i="18"/>
  <c r="AF64" i="18" s="1"/>
  <c r="V64" i="18"/>
  <c r="W64" i="18"/>
  <c r="AJ64" i="18" s="1"/>
  <c r="X64" i="18"/>
  <c r="AK64" i="18" s="1"/>
  <c r="Y64" i="18"/>
  <c r="Z64" i="18"/>
  <c r="AA64" i="18"/>
  <c r="AN64" i="18" s="1"/>
  <c r="AB64" i="18"/>
  <c r="AC64" i="18"/>
  <c r="AG64" i="18"/>
  <c r="AO64" i="18"/>
  <c r="A65" i="18"/>
  <c r="B65" i="18"/>
  <c r="C65" i="18"/>
  <c r="D65" i="18"/>
  <c r="F65" i="18"/>
  <c r="H65" i="18"/>
  <c r="O65" i="18"/>
  <c r="P65" i="18"/>
  <c r="S65" i="18"/>
  <c r="V65" i="18"/>
  <c r="Y65" i="18"/>
  <c r="AG65" i="18"/>
  <c r="A66" i="18"/>
  <c r="B66" i="18"/>
  <c r="C66" i="18"/>
  <c r="D66" i="18"/>
  <c r="F66" i="18"/>
  <c r="J66" i="18"/>
  <c r="K66" i="18"/>
  <c r="N66" i="18"/>
  <c r="O66" i="18"/>
  <c r="S66" i="18"/>
  <c r="X66" i="18"/>
  <c r="Y66" i="18"/>
  <c r="AB66" i="18"/>
  <c r="AO66" i="18" s="1"/>
  <c r="AC66" i="18"/>
  <c r="AG66" i="18"/>
  <c r="A67" i="18"/>
  <c r="B67" i="18"/>
  <c r="C67" i="18"/>
  <c r="D67" i="18"/>
  <c r="F67" i="18"/>
  <c r="M67" i="18"/>
  <c r="S67" i="18"/>
  <c r="Y67" i="18"/>
  <c r="AG67" i="18"/>
  <c r="AG3" i="18"/>
  <c r="AB3" i="18"/>
  <c r="Y3" i="18"/>
  <c r="X3" i="18"/>
  <c r="S3" i="18"/>
  <c r="O3" i="18"/>
  <c r="AO3" i="18" s="1"/>
  <c r="K3" i="18"/>
  <c r="AK3" i="18" s="1"/>
  <c r="J3" i="18"/>
  <c r="AJ3" i="18" s="1"/>
  <c r="F3" i="18"/>
  <c r="AF3" i="18" s="1"/>
  <c r="A2" i="13"/>
  <c r="D3" i="18"/>
  <c r="C3" i="18"/>
  <c r="B3" i="18"/>
  <c r="A3" i="18"/>
  <c r="H6" i="13"/>
  <c r="H12" i="13"/>
  <c r="H14" i="13"/>
  <c r="H18" i="13"/>
  <c r="H22" i="13"/>
  <c r="H26" i="13"/>
  <c r="H28" i="13"/>
  <c r="H34" i="13"/>
  <c r="H36" i="13"/>
  <c r="H38" i="13"/>
  <c r="H44" i="13"/>
  <c r="H46" i="13"/>
  <c r="H50" i="13"/>
  <c r="H54" i="13"/>
  <c r="H58" i="13"/>
  <c r="H59" i="13"/>
  <c r="H62" i="13"/>
  <c r="H63" i="13"/>
  <c r="H64" i="13"/>
  <c r="G3" i="13"/>
  <c r="G4" i="13"/>
  <c r="G6" i="13"/>
  <c r="G8" i="13"/>
  <c r="G10" i="13"/>
  <c r="G11" i="13"/>
  <c r="G14" i="13"/>
  <c r="G15" i="13"/>
  <c r="G16" i="13"/>
  <c r="G19" i="13"/>
  <c r="G20" i="13"/>
  <c r="G22" i="13"/>
  <c r="G24" i="13"/>
  <c r="G26" i="13"/>
  <c r="G27" i="13"/>
  <c r="G29" i="13"/>
  <c r="G30" i="13"/>
  <c r="G31" i="13"/>
  <c r="G33" i="13"/>
  <c r="G34" i="13"/>
  <c r="G35" i="13"/>
  <c r="G37" i="13"/>
  <c r="G38" i="13"/>
  <c r="G39" i="13"/>
  <c r="G41" i="13"/>
  <c r="G42" i="13"/>
  <c r="G43" i="13"/>
  <c r="G45" i="13"/>
  <c r="G46" i="13"/>
  <c r="G47" i="13"/>
  <c r="G49" i="13"/>
  <c r="G50" i="13"/>
  <c r="G51" i="13"/>
  <c r="G53" i="13"/>
  <c r="G54" i="13"/>
  <c r="G2" i="13"/>
  <c r="F4" i="13"/>
  <c r="F5" i="13"/>
  <c r="F6" i="13"/>
  <c r="F8" i="13"/>
  <c r="F9" i="13"/>
  <c r="F10" i="13"/>
  <c r="F12" i="13"/>
  <c r="F13" i="13"/>
  <c r="F14" i="13"/>
  <c r="F16" i="13"/>
  <c r="F17" i="13"/>
  <c r="F18" i="13"/>
  <c r="F20" i="13"/>
  <c r="F21" i="13"/>
  <c r="F22" i="13"/>
  <c r="F24" i="13"/>
  <c r="F25" i="13"/>
  <c r="F26" i="13"/>
  <c r="F28" i="13"/>
  <c r="F29" i="13"/>
  <c r="F30" i="13"/>
  <c r="F32" i="13"/>
  <c r="F33" i="13"/>
  <c r="F34" i="13"/>
  <c r="F36" i="13"/>
  <c r="F37" i="13"/>
  <c r="F38" i="13"/>
  <c r="F40" i="13"/>
  <c r="F41" i="13"/>
  <c r="F42" i="13"/>
  <c r="F44" i="13"/>
  <c r="F45" i="13"/>
  <c r="F46" i="13"/>
  <c r="F48" i="13"/>
  <c r="F49" i="13"/>
  <c r="F50" i="13"/>
  <c r="F52" i="13"/>
  <c r="F53" i="13"/>
  <c r="F54" i="13"/>
  <c r="F56" i="13"/>
  <c r="F57" i="13"/>
  <c r="F58" i="13"/>
  <c r="F60" i="13"/>
  <c r="F61" i="13"/>
  <c r="F62" i="13"/>
  <c r="F64" i="13"/>
  <c r="F65" i="13"/>
  <c r="F66" i="13"/>
  <c r="F68" i="13"/>
  <c r="F69" i="13"/>
  <c r="F70" i="13"/>
  <c r="F72" i="13"/>
  <c r="F73" i="13"/>
  <c r="F74" i="13"/>
  <c r="F76" i="13"/>
  <c r="F77" i="13"/>
  <c r="F78" i="13"/>
  <c r="F80" i="13"/>
  <c r="F81" i="13"/>
  <c r="F82" i="13"/>
  <c r="E3" i="13"/>
  <c r="E4" i="13"/>
  <c r="E5" i="13"/>
  <c r="E7" i="13"/>
  <c r="E8" i="13"/>
  <c r="E9" i="13"/>
  <c r="E11" i="13"/>
  <c r="E12" i="13"/>
  <c r="E13" i="13"/>
  <c r="E15" i="13"/>
  <c r="E16" i="13"/>
  <c r="E17" i="13"/>
  <c r="E19" i="13"/>
  <c r="E20" i="13"/>
  <c r="E21" i="13"/>
  <c r="E23" i="13"/>
  <c r="E24" i="13"/>
  <c r="E25" i="13"/>
  <c r="E27" i="13"/>
  <c r="E28" i="13"/>
  <c r="E29" i="13"/>
  <c r="E31" i="13"/>
  <c r="E32" i="13"/>
  <c r="E33" i="13"/>
  <c r="E35" i="13"/>
  <c r="E36" i="13"/>
  <c r="E37" i="13"/>
  <c r="E39" i="13"/>
  <c r="E40" i="13"/>
  <c r="E41" i="13"/>
  <c r="E43" i="13"/>
  <c r="E44" i="13"/>
  <c r="E45" i="13"/>
  <c r="E47" i="13"/>
  <c r="E48" i="13"/>
  <c r="E49" i="13"/>
  <c r="E51" i="13"/>
  <c r="E52" i="13"/>
  <c r="E53" i="13"/>
  <c r="E55" i="13"/>
  <c r="E56" i="13"/>
  <c r="E57" i="13"/>
  <c r="E59" i="13"/>
  <c r="E60" i="13"/>
  <c r="E61" i="13"/>
  <c r="E63" i="13"/>
  <c r="E64" i="13"/>
  <c r="E65" i="13"/>
  <c r="E67" i="13"/>
  <c r="E68" i="13"/>
  <c r="E69" i="13"/>
  <c r="E2" i="13"/>
  <c r="D3" i="13"/>
  <c r="D4" i="13"/>
  <c r="D6" i="13"/>
  <c r="D7" i="13"/>
  <c r="D8" i="13"/>
  <c r="D10" i="13"/>
  <c r="D11" i="13"/>
  <c r="D12" i="13"/>
  <c r="D14" i="13"/>
  <c r="D15" i="13"/>
  <c r="D16" i="13"/>
  <c r="D18" i="13"/>
  <c r="D19" i="13"/>
  <c r="D20" i="13"/>
  <c r="D22" i="13"/>
  <c r="D23" i="13"/>
  <c r="D24" i="13"/>
  <c r="D26" i="13"/>
  <c r="D27" i="13"/>
  <c r="D28" i="13"/>
  <c r="D30" i="13"/>
  <c r="D31" i="13"/>
  <c r="D2" i="13"/>
  <c r="C4" i="13"/>
  <c r="C5" i="13"/>
  <c r="C6" i="13"/>
  <c r="C8" i="13"/>
  <c r="C9" i="13"/>
  <c r="C10" i="13"/>
  <c r="C12" i="13"/>
  <c r="C13" i="13"/>
  <c r="C14" i="13"/>
  <c r="C16" i="13"/>
  <c r="C17" i="13"/>
  <c r="C18" i="13"/>
  <c r="B3" i="13"/>
  <c r="B4" i="13"/>
  <c r="B5" i="13"/>
  <c r="B7" i="13"/>
  <c r="B8" i="13"/>
  <c r="B9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2" i="13"/>
  <c r="H67" i="18" l="1"/>
  <c r="I67" i="18"/>
  <c r="N67" i="18"/>
  <c r="AN67" i="18" s="1"/>
  <c r="X67" i="18"/>
  <c r="AC67" i="18"/>
  <c r="J67" i="18"/>
  <c r="AB67" i="18"/>
  <c r="AO67" i="18" s="1"/>
  <c r="Z3" i="18"/>
  <c r="V3" i="18"/>
  <c r="P3" i="18"/>
  <c r="L3" i="18"/>
  <c r="AL3" i="18" s="1"/>
  <c r="H3" i="18"/>
  <c r="U3" i="18" s="1"/>
  <c r="AA3" i="18"/>
  <c r="N3" i="18"/>
  <c r="AN3" i="18" s="1"/>
  <c r="I3" i="18"/>
  <c r="AI3" i="18" s="1"/>
  <c r="AH3" i="18" s="1"/>
  <c r="AQ3" i="18" s="1"/>
  <c r="AD3" i="18" s="1"/>
  <c r="H3" i="13"/>
  <c r="H8" i="13"/>
  <c r="H16" i="13"/>
  <c r="H24" i="13"/>
  <c r="H32" i="13"/>
  <c r="H40" i="13"/>
  <c r="H48" i="13"/>
  <c r="H56" i="13"/>
  <c r="H61" i="13"/>
  <c r="H65" i="13"/>
  <c r="G5" i="13"/>
  <c r="G9" i="13"/>
  <c r="G13" i="13"/>
  <c r="G17" i="13"/>
  <c r="G21" i="13"/>
  <c r="G25" i="13"/>
  <c r="H10" i="13"/>
  <c r="H20" i="13"/>
  <c r="H30" i="13"/>
  <c r="H42" i="13"/>
  <c r="H52" i="13"/>
  <c r="H60" i="13"/>
  <c r="H2" i="13"/>
  <c r="G7" i="13"/>
  <c r="G12" i="13"/>
  <c r="G18" i="13"/>
  <c r="G23" i="13"/>
  <c r="G28" i="13"/>
  <c r="G32" i="13"/>
  <c r="G36" i="13"/>
  <c r="G40" i="13"/>
  <c r="G44" i="13"/>
  <c r="G48" i="13"/>
  <c r="G52" i="13"/>
  <c r="F3" i="13"/>
  <c r="F7" i="13"/>
  <c r="F11" i="13"/>
  <c r="F15" i="13"/>
  <c r="F19" i="13"/>
  <c r="F23" i="13"/>
  <c r="F27" i="13"/>
  <c r="F31" i="13"/>
  <c r="F35" i="13"/>
  <c r="F39" i="13"/>
  <c r="F43" i="13"/>
  <c r="F47" i="13"/>
  <c r="F51" i="13"/>
  <c r="F55" i="13"/>
  <c r="F59" i="13"/>
  <c r="F63" i="13"/>
  <c r="F67" i="13"/>
  <c r="F71" i="13"/>
  <c r="F75" i="13"/>
  <c r="F79" i="13"/>
  <c r="F2" i="13"/>
  <c r="E6" i="13"/>
  <c r="E10" i="13"/>
  <c r="E14" i="13"/>
  <c r="E18" i="13"/>
  <c r="E22" i="13"/>
  <c r="E26" i="13"/>
  <c r="E30" i="13"/>
  <c r="E34" i="13"/>
  <c r="E38" i="13"/>
  <c r="E42" i="13"/>
  <c r="E46" i="13"/>
  <c r="E50" i="13"/>
  <c r="E54" i="13"/>
  <c r="E58" i="13"/>
  <c r="E62" i="13"/>
  <c r="E66" i="13"/>
  <c r="E70" i="13"/>
  <c r="D5" i="13"/>
  <c r="D9" i="13"/>
  <c r="D13" i="13"/>
  <c r="D17" i="13"/>
  <c r="D21" i="13"/>
  <c r="D25" i="13"/>
  <c r="D29" i="13"/>
  <c r="C3" i="13"/>
  <c r="C7" i="13"/>
  <c r="C11" i="13"/>
  <c r="C15" i="13"/>
  <c r="C2" i="13"/>
  <c r="B6" i="13"/>
  <c r="B10" i="13"/>
  <c r="M3" i="18"/>
  <c r="AM3" i="18" s="1"/>
  <c r="W3" i="18"/>
  <c r="AC3" i="18"/>
  <c r="AA67" i="18"/>
  <c r="O67" i="18"/>
  <c r="AK66" i="18"/>
  <c r="Q3" i="18"/>
  <c r="W67" i="18"/>
  <c r="K67" i="18"/>
  <c r="AK67" i="18" s="1"/>
  <c r="H59" i="18"/>
  <c r="I59" i="18"/>
  <c r="N59" i="18"/>
  <c r="X59" i="18"/>
  <c r="AC59" i="18"/>
  <c r="J59" i="18"/>
  <c r="AJ59" i="18" s="1"/>
  <c r="O59" i="18"/>
  <c r="AO59" i="18" s="1"/>
  <c r="Y59" i="18"/>
  <c r="K59" i="18"/>
  <c r="AK59" i="18" s="1"/>
  <c r="AA59" i="18"/>
  <c r="M59" i="18"/>
  <c r="W59" i="18"/>
  <c r="AL64" i="18"/>
  <c r="AF63" i="18"/>
  <c r="H63" i="18"/>
  <c r="Q63" i="18" s="1"/>
  <c r="K63" i="18"/>
  <c r="AK63" i="18" s="1"/>
  <c r="Y63" i="18"/>
  <c r="H61" i="18"/>
  <c r="K61" i="18"/>
  <c r="V61" i="18"/>
  <c r="AL60" i="18"/>
  <c r="AK60" i="18"/>
  <c r="AF67" i="18"/>
  <c r="AJ63" i="18"/>
  <c r="AL35" i="18"/>
  <c r="AL48" i="18"/>
  <c r="Y52" i="18"/>
  <c r="AL52" i="18" s="1"/>
  <c r="P52" i="18"/>
  <c r="K52" i="18"/>
  <c r="AF51" i="18"/>
  <c r="Y48" i="18"/>
  <c r="H46" i="18"/>
  <c r="Q46" i="18" s="1"/>
  <c r="L46" i="18"/>
  <c r="P46" i="18"/>
  <c r="W46" i="18"/>
  <c r="AA46" i="18"/>
  <c r="AO37" i="18"/>
  <c r="I37" i="18"/>
  <c r="AI37" i="18" s="1"/>
  <c r="M37" i="18"/>
  <c r="X37" i="18"/>
  <c r="AK37" i="18" s="1"/>
  <c r="AB37" i="18"/>
  <c r="J37" i="18"/>
  <c r="AJ37" i="18" s="1"/>
  <c r="N37" i="18"/>
  <c r="AN37" i="18" s="1"/>
  <c r="Y37" i="18"/>
  <c r="AC37" i="18"/>
  <c r="I33" i="18"/>
  <c r="AI33" i="18" s="1"/>
  <c r="K33" i="18"/>
  <c r="AK33" i="18" s="1"/>
  <c r="Y33" i="18"/>
  <c r="M33" i="18"/>
  <c r="AC33" i="18"/>
  <c r="AC60" i="18"/>
  <c r="Y60" i="18"/>
  <c r="M60" i="18"/>
  <c r="AM60" i="18" s="1"/>
  <c r="AF59" i="18"/>
  <c r="Q57" i="18"/>
  <c r="AI57" i="18"/>
  <c r="Z55" i="18"/>
  <c r="P55" i="18"/>
  <c r="I55" i="18"/>
  <c r="AI55" i="18" s="1"/>
  <c r="Y53" i="18"/>
  <c r="I53" i="18"/>
  <c r="AC52" i="18"/>
  <c r="X52" i="18"/>
  <c r="O52" i="18"/>
  <c r="J52" i="18"/>
  <c r="AC51" i="18"/>
  <c r="M51" i="18"/>
  <c r="AC50" i="18"/>
  <c r="Y50" i="18"/>
  <c r="N50" i="18"/>
  <c r="AN50" i="18" s="1"/>
  <c r="J50" i="18"/>
  <c r="AJ50" i="18" s="1"/>
  <c r="AH50" i="18" s="1"/>
  <c r="Y49" i="18"/>
  <c r="O49" i="18"/>
  <c r="AO49" i="18" s="1"/>
  <c r="J49" i="18"/>
  <c r="AJ49" i="18" s="1"/>
  <c r="Y46" i="18"/>
  <c r="K46" i="18"/>
  <c r="N45" i="18"/>
  <c r="AN45" i="18" s="1"/>
  <c r="AL43" i="18"/>
  <c r="AB41" i="18"/>
  <c r="M41" i="18"/>
  <c r="I39" i="18"/>
  <c r="AI39" i="18" s="1"/>
  <c r="O39" i="18"/>
  <c r="V39" i="18"/>
  <c r="AA39" i="18"/>
  <c r="K39" i="18"/>
  <c r="AK39" i="18" s="1"/>
  <c r="P39" i="18"/>
  <c r="W39" i="18"/>
  <c r="AC39" i="18"/>
  <c r="AB38" i="18"/>
  <c r="K38" i="18"/>
  <c r="AK38" i="18" s="1"/>
  <c r="V37" i="18"/>
  <c r="L37" i="18"/>
  <c r="AL37" i="18" s="1"/>
  <c r="O36" i="18"/>
  <c r="AO36" i="18" s="1"/>
  <c r="AC35" i="18"/>
  <c r="M35" i="18"/>
  <c r="AM35" i="18" s="1"/>
  <c r="AM54" i="18"/>
  <c r="AI54" i="18"/>
  <c r="AB52" i="18"/>
  <c r="AO52" i="18" s="1"/>
  <c r="V52" i="18"/>
  <c r="N52" i="18"/>
  <c r="AN52" i="18" s="1"/>
  <c r="Y51" i="18"/>
  <c r="L51" i="18"/>
  <c r="AL51" i="18" s="1"/>
  <c r="AB50" i="18"/>
  <c r="AO50" i="18" s="1"/>
  <c r="X50" i="18"/>
  <c r="AK50" i="18" s="1"/>
  <c r="M50" i="18"/>
  <c r="AM50" i="18" s="1"/>
  <c r="AC46" i="18"/>
  <c r="X46" i="18"/>
  <c r="AK46" i="18" s="1"/>
  <c r="O46" i="18"/>
  <c r="J46" i="18"/>
  <c r="AJ46" i="18" s="1"/>
  <c r="AO44" i="18"/>
  <c r="L44" i="18"/>
  <c r="AL44" i="18" s="1"/>
  <c r="V44" i="18"/>
  <c r="AA41" i="18"/>
  <c r="AM39" i="18"/>
  <c r="AA38" i="18"/>
  <c r="P38" i="18"/>
  <c r="AA37" i="18"/>
  <c r="K37" i="18"/>
  <c r="AC36" i="18"/>
  <c r="Y35" i="18"/>
  <c r="X33" i="18"/>
  <c r="AL50" i="18"/>
  <c r="AB46" i="18"/>
  <c r="V46" i="18"/>
  <c r="N46" i="18"/>
  <c r="AN46" i="18" s="1"/>
  <c r="I46" i="18"/>
  <c r="AI46" i="18" s="1"/>
  <c r="M45" i="18"/>
  <c r="AA45" i="18"/>
  <c r="AF41" i="18"/>
  <c r="I41" i="18"/>
  <c r="AI41" i="18" s="1"/>
  <c r="N41" i="18"/>
  <c r="AN41" i="18" s="1"/>
  <c r="X41" i="18"/>
  <c r="AK41" i="18" s="1"/>
  <c r="AC41" i="18"/>
  <c r="J41" i="18"/>
  <c r="AJ41" i="18" s="1"/>
  <c r="O41" i="18"/>
  <c r="Y41" i="18"/>
  <c r="H40" i="18"/>
  <c r="Y40" i="18"/>
  <c r="AO38" i="18"/>
  <c r="I38" i="18"/>
  <c r="AI38" i="18" s="1"/>
  <c r="M38" i="18"/>
  <c r="Y38" i="18"/>
  <c r="AC38" i="18"/>
  <c r="J38" i="18"/>
  <c r="AJ38" i="18" s="1"/>
  <c r="N38" i="18"/>
  <c r="AN38" i="18" s="1"/>
  <c r="V38" i="18"/>
  <c r="Z38" i="18"/>
  <c r="Z37" i="18"/>
  <c r="P37" i="18"/>
  <c r="H37" i="18"/>
  <c r="Q37" i="18" s="1"/>
  <c r="H36" i="18"/>
  <c r="Q36" i="18" s="1"/>
  <c r="K36" i="18"/>
  <c r="X36" i="18"/>
  <c r="N36" i="18"/>
  <c r="Y36" i="18"/>
  <c r="H35" i="18"/>
  <c r="Q35" i="18" s="1"/>
  <c r="O35" i="18"/>
  <c r="Z35" i="18"/>
  <c r="I35" i="18"/>
  <c r="AI35" i="18" s="1"/>
  <c r="AB35" i="18"/>
  <c r="AF43" i="18"/>
  <c r="AF37" i="18"/>
  <c r="AA34" i="18"/>
  <c r="AN34" i="18" s="1"/>
  <c r="AH34" i="18" s="1"/>
  <c r="AQ34" i="18" s="1"/>
  <c r="AD34" i="18" s="1"/>
  <c r="W34" i="18"/>
  <c r="P34" i="18"/>
  <c r="L34" i="18"/>
  <c r="AL34" i="18" s="1"/>
  <c r="AM30" i="18"/>
  <c r="AA27" i="18"/>
  <c r="K27" i="18"/>
  <c r="AK27" i="18" s="1"/>
  <c r="AM26" i="18"/>
  <c r="AH26" i="18" s="1"/>
  <c r="AB24" i="18"/>
  <c r="V24" i="18"/>
  <c r="N24" i="18"/>
  <c r="H24" i="18"/>
  <c r="Y23" i="18"/>
  <c r="L23" i="18"/>
  <c r="AL23" i="18" s="1"/>
  <c r="AB22" i="18"/>
  <c r="AO22" i="18" s="1"/>
  <c r="X22" i="18"/>
  <c r="M22" i="18"/>
  <c r="AM22" i="18" s="1"/>
  <c r="I22" i="18"/>
  <c r="AI22" i="18" s="1"/>
  <c r="O20" i="18"/>
  <c r="AC18" i="18"/>
  <c r="Y18" i="18"/>
  <c r="AF18" i="18"/>
  <c r="M18" i="18"/>
  <c r="I18" i="18"/>
  <c r="AI18" i="18" s="1"/>
  <c r="O17" i="18"/>
  <c r="AB16" i="18"/>
  <c r="AO16" i="18" s="1"/>
  <c r="X16" i="18"/>
  <c r="P16" i="18"/>
  <c r="L16" i="18"/>
  <c r="AL16" i="18" s="1"/>
  <c r="AH16" i="18" s="1"/>
  <c r="AQ16" i="18" s="1"/>
  <c r="H16" i="18"/>
  <c r="U16" i="18" s="1"/>
  <c r="I6" i="18"/>
  <c r="AI6" i="18" s="1"/>
  <c r="AH6" i="18" s="1"/>
  <c r="AF38" i="18"/>
  <c r="Z27" i="18"/>
  <c r="P27" i="18"/>
  <c r="I27" i="18"/>
  <c r="AI27" i="18" s="1"/>
  <c r="W23" i="18"/>
  <c r="H23" i="18"/>
  <c r="Q23" i="18" s="1"/>
  <c r="AA22" i="18"/>
  <c r="W22" i="18"/>
  <c r="P22" i="18"/>
  <c r="L22" i="18"/>
  <c r="AL22" i="18" s="1"/>
  <c r="H22" i="18"/>
  <c r="Q22" i="18" s="1"/>
  <c r="Y20" i="18"/>
  <c r="N20" i="18"/>
  <c r="AN20" i="18" s="1"/>
  <c r="AB18" i="18"/>
  <c r="AO18" i="18" s="1"/>
  <c r="X18" i="18"/>
  <c r="P18" i="18"/>
  <c r="L18" i="18"/>
  <c r="AL18" i="18" s="1"/>
  <c r="H18" i="18"/>
  <c r="Q18" i="18" s="1"/>
  <c r="Y17" i="18"/>
  <c r="Q27" i="18"/>
  <c r="AF23" i="18"/>
  <c r="AF31" i="18"/>
  <c r="AA30" i="18"/>
  <c r="AN30" i="18" s="1"/>
  <c r="W30" i="18"/>
  <c r="P30" i="18"/>
  <c r="L30" i="18"/>
  <c r="AL30" i="18" s="1"/>
  <c r="AH30" i="18" s="1"/>
  <c r="AC27" i="18"/>
  <c r="V27" i="18"/>
  <c r="L27" i="18"/>
  <c r="AL27" i="18" s="1"/>
  <c r="Y25" i="18"/>
  <c r="I25" i="18"/>
  <c r="AI25" i="18" s="1"/>
  <c r="AC24" i="18"/>
  <c r="X24" i="18"/>
  <c r="O24" i="18"/>
  <c r="AO24" i="18" s="1"/>
  <c r="AC23" i="18"/>
  <c r="M23" i="18"/>
  <c r="AC22" i="18"/>
  <c r="Y22" i="18"/>
  <c r="N22" i="18"/>
  <c r="AF19" i="18"/>
  <c r="Z18" i="18"/>
  <c r="V18" i="18"/>
  <c r="N18" i="18"/>
  <c r="AN18" i="18" s="1"/>
  <c r="AC16" i="18"/>
  <c r="Y16" i="18"/>
  <c r="AF16" i="18"/>
  <c r="M16" i="18"/>
  <c r="AM16" i="18" s="1"/>
  <c r="AC13" i="18"/>
  <c r="I13" i="18"/>
  <c r="AI13" i="18" s="1"/>
  <c r="AB12" i="18"/>
  <c r="X12" i="18"/>
  <c r="P12" i="18"/>
  <c r="L12" i="18"/>
  <c r="AL12" i="18" s="1"/>
  <c r="AH8" i="18"/>
  <c r="AQ8" i="18" s="1"/>
  <c r="AH64" i="18"/>
  <c r="AQ64" i="18" s="1"/>
  <c r="AD64" i="18" s="1"/>
  <c r="Q51" i="18"/>
  <c r="AF48" i="18"/>
  <c r="I48" i="18"/>
  <c r="AI48" i="18" s="1"/>
  <c r="M48" i="18"/>
  <c r="W48" i="18"/>
  <c r="AA48" i="18"/>
  <c r="H48" i="18"/>
  <c r="Q48" i="18" s="1"/>
  <c r="N48" i="18"/>
  <c r="AN48" i="18" s="1"/>
  <c r="Z48" i="18"/>
  <c r="J48" i="18"/>
  <c r="AJ48" i="18" s="1"/>
  <c r="O48" i="18"/>
  <c r="AO48" i="18" s="1"/>
  <c r="V48" i="18"/>
  <c r="AB48" i="18"/>
  <c r="K48" i="18"/>
  <c r="AK48" i="18" s="1"/>
  <c r="P48" i="18"/>
  <c r="X48" i="18"/>
  <c r="AC48" i="18"/>
  <c r="AF56" i="18"/>
  <c r="I56" i="18"/>
  <c r="M56" i="18"/>
  <c r="W56" i="18"/>
  <c r="AA56" i="18"/>
  <c r="H56" i="18"/>
  <c r="Q56" i="18" s="1"/>
  <c r="N56" i="18"/>
  <c r="Z56" i="18"/>
  <c r="K56" i="18"/>
  <c r="P56" i="18"/>
  <c r="X56" i="18"/>
  <c r="AC56" i="18"/>
  <c r="J56" i="18"/>
  <c r="AJ56" i="18" s="1"/>
  <c r="O56" i="18"/>
  <c r="AO56" i="18" s="1"/>
  <c r="V56" i="18"/>
  <c r="AB56" i="18"/>
  <c r="I65" i="18"/>
  <c r="AI65" i="18" s="1"/>
  <c r="M65" i="18"/>
  <c r="W65" i="18"/>
  <c r="AA65" i="18"/>
  <c r="J65" i="18"/>
  <c r="AJ65" i="18" s="1"/>
  <c r="N65" i="18"/>
  <c r="X65" i="18"/>
  <c r="AB65" i="18"/>
  <c r="AO65" i="18" s="1"/>
  <c r="X62" i="18"/>
  <c r="AK62" i="18" s="1"/>
  <c r="N62" i="18"/>
  <c r="AF58" i="18"/>
  <c r="H58" i="18"/>
  <c r="Q58" i="18" s="1"/>
  <c r="L58" i="18"/>
  <c r="AL58" i="18" s="1"/>
  <c r="P58" i="18"/>
  <c r="V58" i="18"/>
  <c r="Z58" i="18"/>
  <c r="J58" i="18"/>
  <c r="N58" i="18"/>
  <c r="X58" i="18"/>
  <c r="AK58" i="18" s="1"/>
  <c r="AB58" i="18"/>
  <c r="I58" i="18"/>
  <c r="AI58" i="18" s="1"/>
  <c r="M58" i="18"/>
  <c r="W58" i="18"/>
  <c r="AA58" i="18"/>
  <c r="Q67" i="18"/>
  <c r="AF66" i="18"/>
  <c r="H66" i="18"/>
  <c r="Q66" i="18" s="1"/>
  <c r="L66" i="18"/>
  <c r="AL66" i="18" s="1"/>
  <c r="P66" i="18"/>
  <c r="V66" i="18"/>
  <c r="Z66" i="18"/>
  <c r="I66" i="18"/>
  <c r="AI66" i="18" s="1"/>
  <c r="M66" i="18"/>
  <c r="W66" i="18"/>
  <c r="AA66" i="18"/>
  <c r="AC65" i="18"/>
  <c r="L65" i="18"/>
  <c r="AL65" i="18" s="1"/>
  <c r="AC62" i="18"/>
  <c r="Y61" i="18"/>
  <c r="AL61" i="18" s="1"/>
  <c r="P61" i="18"/>
  <c r="Q59" i="18"/>
  <c r="AH42" i="18"/>
  <c r="Q62" i="18"/>
  <c r="AF62" i="18"/>
  <c r="H62" i="18"/>
  <c r="L62" i="18"/>
  <c r="AL62" i="18" s="1"/>
  <c r="P62" i="18"/>
  <c r="V62" i="18"/>
  <c r="Z62" i="18"/>
  <c r="I62" i="18"/>
  <c r="M62" i="18"/>
  <c r="AM62" i="18" s="1"/>
  <c r="W62" i="18"/>
  <c r="AA62" i="18"/>
  <c r="AH54" i="18"/>
  <c r="AQ54" i="18" s="1"/>
  <c r="AD54" i="18" s="1"/>
  <c r="AJ66" i="18"/>
  <c r="Q65" i="18"/>
  <c r="AF65" i="18"/>
  <c r="AN66" i="18"/>
  <c r="Z65" i="18"/>
  <c r="K65" i="18"/>
  <c r="AK65" i="18" s="1"/>
  <c r="AB62" i="18"/>
  <c r="AO62" i="18" s="1"/>
  <c r="J62" i="18"/>
  <c r="Q61" i="18"/>
  <c r="AF61" i="18"/>
  <c r="I61" i="18"/>
  <c r="M61" i="18"/>
  <c r="AM61" i="18" s="1"/>
  <c r="W61" i="18"/>
  <c r="AA61" i="18"/>
  <c r="J61" i="18"/>
  <c r="N61" i="18"/>
  <c r="AN61" i="18" s="1"/>
  <c r="X61" i="18"/>
  <c r="AK61" i="18" s="1"/>
  <c r="AB61" i="18"/>
  <c r="AO61" i="18" s="1"/>
  <c r="AC58" i="18"/>
  <c r="O58" i="18"/>
  <c r="L56" i="18"/>
  <c r="AL56" i="18" s="1"/>
  <c r="Q55" i="18"/>
  <c r="AN53" i="18"/>
  <c r="H45" i="18"/>
  <c r="L45" i="18"/>
  <c r="AL45" i="18" s="1"/>
  <c r="P45" i="18"/>
  <c r="V45" i="18"/>
  <c r="Z45" i="18"/>
  <c r="AM45" i="18" s="1"/>
  <c r="Q43" i="18"/>
  <c r="J43" i="18"/>
  <c r="AJ43" i="18" s="1"/>
  <c r="N43" i="18"/>
  <c r="AN43" i="18" s="1"/>
  <c r="X43" i="18"/>
  <c r="AB43" i="18"/>
  <c r="AQ42" i="18"/>
  <c r="AD42" i="18" s="1"/>
  <c r="U42" i="18"/>
  <c r="Z67" i="18"/>
  <c r="AM67" i="18" s="1"/>
  <c r="V67" i="18"/>
  <c r="AI67" i="18" s="1"/>
  <c r="P67" i="18"/>
  <c r="L67" i="18"/>
  <c r="AL67" i="18" s="1"/>
  <c r="Z63" i="18"/>
  <c r="AM63" i="18" s="1"/>
  <c r="V63" i="18"/>
  <c r="AI63" i="18" s="1"/>
  <c r="P63" i="18"/>
  <c r="L63" i="18"/>
  <c r="AL63" i="18" s="1"/>
  <c r="Z59" i="18"/>
  <c r="AM59" i="18" s="1"/>
  <c r="V59" i="18"/>
  <c r="P59" i="18"/>
  <c r="L59" i="18"/>
  <c r="AL59" i="18" s="1"/>
  <c r="AB57" i="18"/>
  <c r="AO57" i="18" s="1"/>
  <c r="X57" i="18"/>
  <c r="AK57" i="18" s="1"/>
  <c r="N57" i="18"/>
  <c r="J57" i="18"/>
  <c r="Y55" i="18"/>
  <c r="AL55" i="18" s="1"/>
  <c r="M55" i="18"/>
  <c r="AM55" i="18" s="1"/>
  <c r="AC53" i="18"/>
  <c r="X53" i="18"/>
  <c r="K53" i="18"/>
  <c r="Q52" i="18"/>
  <c r="AF52" i="18"/>
  <c r="I52" i="18"/>
  <c r="AI52" i="18" s="1"/>
  <c r="M52" i="18"/>
  <c r="AM52" i="18" s="1"/>
  <c r="W52" i="18"/>
  <c r="AJ52" i="18" s="1"/>
  <c r="AA52" i="18"/>
  <c r="AA51" i="18"/>
  <c r="V51" i="18"/>
  <c r="P51" i="18"/>
  <c r="AC45" i="18"/>
  <c r="X45" i="18"/>
  <c r="K45" i="18"/>
  <c r="Q44" i="18"/>
  <c r="AF44" i="18"/>
  <c r="I44" i="18"/>
  <c r="AI44" i="18" s="1"/>
  <c r="M44" i="18"/>
  <c r="AM44" i="18" s="1"/>
  <c r="W44" i="18"/>
  <c r="AA44" i="18"/>
  <c r="AA43" i="18"/>
  <c r="V43" i="18"/>
  <c r="P43" i="18"/>
  <c r="K43" i="18"/>
  <c r="AK43" i="18" s="1"/>
  <c r="AB40" i="18"/>
  <c r="V40" i="18"/>
  <c r="O40" i="18"/>
  <c r="J40" i="18"/>
  <c r="J51" i="18"/>
  <c r="AJ51" i="18" s="1"/>
  <c r="N51" i="18"/>
  <c r="AN51" i="18" s="1"/>
  <c r="X51" i="18"/>
  <c r="AK51" i="18" s="1"/>
  <c r="AB51" i="18"/>
  <c r="AF57" i="18"/>
  <c r="AA57" i="18"/>
  <c r="W57" i="18"/>
  <c r="M57" i="18"/>
  <c r="AM57" i="18" s="1"/>
  <c r="J55" i="18"/>
  <c r="AJ55" i="18" s="1"/>
  <c r="N55" i="18"/>
  <c r="AN55" i="18" s="1"/>
  <c r="X55" i="18"/>
  <c r="AK55" i="18" s="1"/>
  <c r="AB55" i="18"/>
  <c r="AO55" i="18" s="1"/>
  <c r="U54" i="18"/>
  <c r="AB53" i="18"/>
  <c r="W53" i="18"/>
  <c r="AJ53" i="18" s="1"/>
  <c r="O53" i="18"/>
  <c r="Z51" i="18"/>
  <c r="O51" i="18"/>
  <c r="AO51" i="18" s="1"/>
  <c r="I51" i="18"/>
  <c r="AI51" i="18" s="1"/>
  <c r="H49" i="18"/>
  <c r="L49" i="18"/>
  <c r="AL49" i="18" s="1"/>
  <c r="P49" i="18"/>
  <c r="V49" i="18"/>
  <c r="Z49" i="18"/>
  <c r="AM49" i="18" s="1"/>
  <c r="J47" i="18"/>
  <c r="AJ47" i="18" s="1"/>
  <c r="N47" i="18"/>
  <c r="AN47" i="18" s="1"/>
  <c r="X47" i="18"/>
  <c r="AK47" i="18" s="1"/>
  <c r="AB47" i="18"/>
  <c r="AO47" i="18" s="1"/>
  <c r="AB45" i="18"/>
  <c r="W45" i="18"/>
  <c r="O45" i="18"/>
  <c r="J45" i="18"/>
  <c r="AC44" i="18"/>
  <c r="X44" i="18"/>
  <c r="P44" i="18"/>
  <c r="K44" i="18"/>
  <c r="Z43" i="18"/>
  <c r="AM43" i="18" s="1"/>
  <c r="O43" i="18"/>
  <c r="AO43" i="18" s="1"/>
  <c r="I43" i="18"/>
  <c r="AI43" i="18" s="1"/>
  <c r="H41" i="18"/>
  <c r="L41" i="18"/>
  <c r="AL41" i="18" s="1"/>
  <c r="P41" i="18"/>
  <c r="V41" i="18"/>
  <c r="Z41" i="18"/>
  <c r="AM41" i="18" s="1"/>
  <c r="Z40" i="18"/>
  <c r="N40" i="18"/>
  <c r="AN40" i="18" s="1"/>
  <c r="J39" i="18"/>
  <c r="N39" i="18"/>
  <c r="AN39" i="18" s="1"/>
  <c r="X39" i="18"/>
  <c r="AB39" i="18"/>
  <c r="AO39" i="18" s="1"/>
  <c r="AJ44" i="18"/>
  <c r="Q40" i="18"/>
  <c r="AF40" i="18"/>
  <c r="I40" i="18"/>
  <c r="AI40" i="18" s="1"/>
  <c r="M40" i="18"/>
  <c r="W40" i="18"/>
  <c r="AA40" i="18"/>
  <c r="H53" i="18"/>
  <c r="L53" i="18"/>
  <c r="AL53" i="18" s="1"/>
  <c r="P53" i="18"/>
  <c r="V53" i="18"/>
  <c r="AI53" i="18" s="1"/>
  <c r="Z53" i="18"/>
  <c r="AM53" i="18" s="1"/>
  <c r="AC40" i="18"/>
  <c r="X40" i="18"/>
  <c r="P40" i="18"/>
  <c r="K40" i="18"/>
  <c r="Q31" i="18"/>
  <c r="AF36" i="18"/>
  <c r="AA36" i="18"/>
  <c r="W36" i="18"/>
  <c r="M36" i="18"/>
  <c r="I36" i="18"/>
  <c r="AI36" i="18" s="1"/>
  <c r="J35" i="18"/>
  <c r="AJ35" i="18" s="1"/>
  <c r="N35" i="18"/>
  <c r="X35" i="18"/>
  <c r="AB33" i="18"/>
  <c r="W33" i="18"/>
  <c r="O33" i="18"/>
  <c r="J33" i="18"/>
  <c r="AJ33" i="18" s="1"/>
  <c r="AC32" i="18"/>
  <c r="X32" i="18"/>
  <c r="P32" i="18"/>
  <c r="K32" i="18"/>
  <c r="Z31" i="18"/>
  <c r="O31" i="18"/>
  <c r="I31" i="18"/>
  <c r="AI31" i="18" s="1"/>
  <c r="AB28" i="18"/>
  <c r="P28" i="18"/>
  <c r="Z36" i="18"/>
  <c r="V36" i="18"/>
  <c r="P36" i="18"/>
  <c r="L36" i="18"/>
  <c r="AA35" i="18"/>
  <c r="V35" i="18"/>
  <c r="P35" i="18"/>
  <c r="K35" i="18"/>
  <c r="AA33" i="18"/>
  <c r="N33" i="18"/>
  <c r="AB32" i="18"/>
  <c r="V32" i="18"/>
  <c r="O32" i="18"/>
  <c r="J32" i="18"/>
  <c r="AJ32" i="18" s="1"/>
  <c r="M31" i="18"/>
  <c r="AM31" i="18" s="1"/>
  <c r="Y28" i="18"/>
  <c r="L28" i="18"/>
  <c r="AL28" i="18" s="1"/>
  <c r="H33" i="18"/>
  <c r="L33" i="18"/>
  <c r="AL33" i="18" s="1"/>
  <c r="P33" i="18"/>
  <c r="V33" i="18"/>
  <c r="Z33" i="18"/>
  <c r="AM33" i="18" s="1"/>
  <c r="Z32" i="18"/>
  <c r="N32" i="18"/>
  <c r="J31" i="18"/>
  <c r="AJ31" i="18" s="1"/>
  <c r="N31" i="18"/>
  <c r="AN31" i="18" s="1"/>
  <c r="X31" i="18"/>
  <c r="AB31" i="18"/>
  <c r="X28" i="18"/>
  <c r="Q32" i="18"/>
  <c r="AF32" i="18"/>
  <c r="I32" i="18"/>
  <c r="AI32" i="18" s="1"/>
  <c r="M32" i="18"/>
  <c r="W32" i="18"/>
  <c r="AA32" i="18"/>
  <c r="AK31" i="18"/>
  <c r="AF28" i="18"/>
  <c r="I28" i="18"/>
  <c r="AI28" i="18" s="1"/>
  <c r="M28" i="18"/>
  <c r="W28" i="18"/>
  <c r="H28" i="18"/>
  <c r="Q28" i="18" s="1"/>
  <c r="N28" i="18"/>
  <c r="Z28" i="18"/>
  <c r="J28" i="18"/>
  <c r="AJ28" i="18" s="1"/>
  <c r="O28" i="18"/>
  <c r="V28" i="18"/>
  <c r="AA28" i="18"/>
  <c r="AN25" i="18"/>
  <c r="Z29" i="18"/>
  <c r="AM29" i="18" s="1"/>
  <c r="V29" i="18"/>
  <c r="P29" i="18"/>
  <c r="L29" i="18"/>
  <c r="AL29" i="18" s="1"/>
  <c r="Y27" i="18"/>
  <c r="M27" i="18"/>
  <c r="AM27" i="18" s="1"/>
  <c r="AC25" i="18"/>
  <c r="X25" i="18"/>
  <c r="K25" i="18"/>
  <c r="AK25" i="18" s="1"/>
  <c r="Q24" i="18"/>
  <c r="AF24" i="18"/>
  <c r="I24" i="18"/>
  <c r="AI24" i="18" s="1"/>
  <c r="M24" i="18"/>
  <c r="AM24" i="18" s="1"/>
  <c r="W24" i="18"/>
  <c r="AA24" i="18"/>
  <c r="AN24" i="18" s="1"/>
  <c r="AA23" i="18"/>
  <c r="V23" i="18"/>
  <c r="P23" i="18"/>
  <c r="K23" i="18"/>
  <c r="AK23" i="18" s="1"/>
  <c r="AB20" i="18"/>
  <c r="AO20" i="18" s="1"/>
  <c r="J27" i="18"/>
  <c r="AJ27" i="18" s="1"/>
  <c r="N27" i="18"/>
  <c r="X27" i="18"/>
  <c r="AB27" i="18"/>
  <c r="AO27" i="18" s="1"/>
  <c r="AB25" i="18"/>
  <c r="W25" i="18"/>
  <c r="O25" i="18"/>
  <c r="Z23" i="18"/>
  <c r="AM23" i="18" s="1"/>
  <c r="O23" i="18"/>
  <c r="AF20" i="18"/>
  <c r="H20" i="18"/>
  <c r="L20" i="18"/>
  <c r="AL20" i="18" s="1"/>
  <c r="P20" i="18"/>
  <c r="V20" i="18"/>
  <c r="Z20" i="18"/>
  <c r="I20" i="18"/>
  <c r="AI20" i="18" s="1"/>
  <c r="M20" i="18"/>
  <c r="AM20" i="18" s="1"/>
  <c r="W20" i="18"/>
  <c r="AA20" i="18"/>
  <c r="Q10" i="18"/>
  <c r="H25" i="18"/>
  <c r="Q25" i="18" s="1"/>
  <c r="L25" i="18"/>
  <c r="AL25" i="18" s="1"/>
  <c r="P25" i="18"/>
  <c r="V25" i="18"/>
  <c r="Z25" i="18"/>
  <c r="AM25" i="18" s="1"/>
  <c r="J23" i="18"/>
  <c r="AJ23" i="18" s="1"/>
  <c r="N23" i="18"/>
  <c r="AN23" i="18" s="1"/>
  <c r="X23" i="18"/>
  <c r="AB23" i="18"/>
  <c r="AC20" i="18"/>
  <c r="K20" i="18"/>
  <c r="AK20" i="18" s="1"/>
  <c r="AF11" i="18"/>
  <c r="H11" i="18"/>
  <c r="L11" i="18"/>
  <c r="AL11" i="18" s="1"/>
  <c r="P11" i="18"/>
  <c r="V11" i="18"/>
  <c r="Z11" i="18"/>
  <c r="I11" i="18"/>
  <c r="AI11" i="18" s="1"/>
  <c r="M11" i="18"/>
  <c r="AM11" i="18" s="1"/>
  <c r="W11" i="18"/>
  <c r="AA11" i="18"/>
  <c r="J11" i="18"/>
  <c r="AJ11" i="18" s="1"/>
  <c r="N11" i="18"/>
  <c r="AN11" i="18" s="1"/>
  <c r="X11" i="18"/>
  <c r="AB11" i="18"/>
  <c r="K11" i="18"/>
  <c r="AK11" i="18" s="1"/>
  <c r="Y11" i="18"/>
  <c r="O11" i="18"/>
  <c r="AO11" i="18" s="1"/>
  <c r="AC11" i="18"/>
  <c r="AH10" i="18"/>
  <c r="U10" i="18" s="1"/>
  <c r="H19" i="18"/>
  <c r="L19" i="18"/>
  <c r="AL19" i="18" s="1"/>
  <c r="P19" i="18"/>
  <c r="V19" i="18"/>
  <c r="Z19" i="18"/>
  <c r="J19" i="18"/>
  <c r="AJ19" i="18" s="1"/>
  <c r="N19" i="18"/>
  <c r="AN19" i="18" s="1"/>
  <c r="X19" i="18"/>
  <c r="J17" i="18"/>
  <c r="AJ17" i="18" s="1"/>
  <c r="N17" i="18"/>
  <c r="AN17" i="18" s="1"/>
  <c r="X17" i="18"/>
  <c r="AB17" i="18"/>
  <c r="AO17" i="18" s="1"/>
  <c r="H17" i="18"/>
  <c r="L17" i="18"/>
  <c r="AL17" i="18" s="1"/>
  <c r="P17" i="18"/>
  <c r="V17" i="18"/>
  <c r="Z17" i="18"/>
  <c r="AO15" i="18"/>
  <c r="H15" i="18"/>
  <c r="L15" i="18"/>
  <c r="AL15" i="18" s="1"/>
  <c r="P15" i="18"/>
  <c r="V15" i="18"/>
  <c r="Z15" i="18"/>
  <c r="J15" i="18"/>
  <c r="AJ15" i="18" s="1"/>
  <c r="N15" i="18"/>
  <c r="AN15" i="18" s="1"/>
  <c r="X15" i="18"/>
  <c r="AB15" i="18"/>
  <c r="AH14" i="18"/>
  <c r="U14" i="18" s="1"/>
  <c r="Q14" i="18"/>
  <c r="AH12" i="18"/>
  <c r="U12" i="18" s="1"/>
  <c r="AC7" i="18"/>
  <c r="O7" i="18"/>
  <c r="AO7" i="18" s="1"/>
  <c r="Z21" i="18"/>
  <c r="AM21" i="18" s="1"/>
  <c r="V21" i="18"/>
  <c r="P21" i="18"/>
  <c r="L21" i="18"/>
  <c r="AL21" i="18" s="1"/>
  <c r="AB19" i="18"/>
  <c r="AO19" i="18" s="1"/>
  <c r="M19" i="18"/>
  <c r="AC17" i="18"/>
  <c r="M17" i="18"/>
  <c r="AM17" i="18" s="1"/>
  <c r="AC15" i="18"/>
  <c r="M15" i="18"/>
  <c r="AM15" i="18" s="1"/>
  <c r="Y7" i="18"/>
  <c r="AQ6" i="18"/>
  <c r="AA19" i="18"/>
  <c r="K19" i="18"/>
  <c r="AK19" i="18" s="1"/>
  <c r="AA17" i="18"/>
  <c r="K17" i="18"/>
  <c r="AK17" i="18" s="1"/>
  <c r="U8" i="18"/>
  <c r="AF7" i="18"/>
  <c r="H7" i="18"/>
  <c r="Q7" i="18" s="1"/>
  <c r="L7" i="18"/>
  <c r="AL7" i="18" s="1"/>
  <c r="P7" i="18"/>
  <c r="V7" i="18"/>
  <c r="Z7" i="18"/>
  <c r="I7" i="18"/>
  <c r="AI7" i="18" s="1"/>
  <c r="M7" i="18"/>
  <c r="AM7" i="18" s="1"/>
  <c r="W7" i="18"/>
  <c r="AA7" i="18"/>
  <c r="J7" i="18"/>
  <c r="AJ7" i="18" s="1"/>
  <c r="N7" i="18"/>
  <c r="AN7" i="18" s="1"/>
  <c r="X7" i="18"/>
  <c r="AB7" i="18"/>
  <c r="Q6" i="18"/>
  <c r="AD6" i="18" s="1"/>
  <c r="U6" i="18"/>
  <c r="AH4" i="18"/>
  <c r="AQ4" i="18" s="1"/>
  <c r="Z13" i="18"/>
  <c r="V13" i="18"/>
  <c r="P13" i="18"/>
  <c r="L13" i="18"/>
  <c r="AL13" i="18" s="1"/>
  <c r="H13" i="18"/>
  <c r="Q12" i="18"/>
  <c r="Z9" i="18"/>
  <c r="V9" i="18"/>
  <c r="P9" i="18"/>
  <c r="L9" i="18"/>
  <c r="AL9" i="18" s="1"/>
  <c r="AH9" i="18" s="1"/>
  <c r="AQ9" i="18" s="1"/>
  <c r="H9" i="18"/>
  <c r="Q8" i="18"/>
  <c r="Z5" i="18"/>
  <c r="V5" i="18"/>
  <c r="P5" i="18"/>
  <c r="L5" i="18"/>
  <c r="AL5" i="18" s="1"/>
  <c r="H5" i="18"/>
  <c r="Q4" i="18"/>
  <c r="AB13" i="18"/>
  <c r="X13" i="18"/>
  <c r="N13" i="18"/>
  <c r="AN13" i="18" s="1"/>
  <c r="AB9" i="18"/>
  <c r="X9" i="18"/>
  <c r="N9" i="18"/>
  <c r="AN9" i="18" s="1"/>
  <c r="AB5" i="18"/>
  <c r="X5" i="18"/>
  <c r="N5" i="18"/>
  <c r="AN5" i="18" s="1"/>
  <c r="H57" i="13"/>
  <c r="H53" i="13"/>
  <c r="H49" i="13"/>
  <c r="H45" i="13"/>
  <c r="H41" i="13"/>
  <c r="H37" i="13"/>
  <c r="H33" i="13"/>
  <c r="H29" i="13"/>
  <c r="H25" i="13"/>
  <c r="H21" i="13"/>
  <c r="H17" i="13"/>
  <c r="H13" i="13"/>
  <c r="H9" i="13"/>
  <c r="H5" i="13"/>
  <c r="H4" i="13"/>
  <c r="H55" i="13"/>
  <c r="H51" i="13"/>
  <c r="H47" i="13"/>
  <c r="H43" i="13"/>
  <c r="H39" i="13"/>
  <c r="H35" i="13"/>
  <c r="H31" i="13"/>
  <c r="H27" i="13"/>
  <c r="H23" i="13"/>
  <c r="H19" i="13"/>
  <c r="H15" i="13"/>
  <c r="H11" i="13"/>
  <c r="H7" i="13"/>
  <c r="AQ26" i="18" l="1"/>
  <c r="AD26" i="18" s="1"/>
  <c r="U26" i="18"/>
  <c r="AH60" i="18"/>
  <c r="AH22" i="18"/>
  <c r="AQ22" i="18" s="1"/>
  <c r="AD22" i="18" s="1"/>
  <c r="AQ30" i="18"/>
  <c r="AD30" i="18" s="1"/>
  <c r="U30" i="18"/>
  <c r="U50" i="18"/>
  <c r="AQ50" i="18"/>
  <c r="AD50" i="18" s="1"/>
  <c r="AJ67" i="18"/>
  <c r="AH17" i="18"/>
  <c r="AQ17" i="18" s="1"/>
  <c r="AN22" i="18"/>
  <c r="AL46" i="18"/>
  <c r="AH46" i="18" s="1"/>
  <c r="AQ46" i="18" s="1"/>
  <c r="AD46" i="18" s="1"/>
  <c r="AK52" i="18"/>
  <c r="Q16" i="18"/>
  <c r="AN27" i="18"/>
  <c r="AH27" i="18" s="1"/>
  <c r="AN28" i="18"/>
  <c r="AJ62" i="18"/>
  <c r="U64" i="18"/>
  <c r="AM37" i="18"/>
  <c r="AH37" i="18" s="1"/>
  <c r="AD8" i="18"/>
  <c r="AH13" i="18"/>
  <c r="AQ13" i="18" s="1"/>
  <c r="AQ10" i="18"/>
  <c r="AH15" i="18"/>
  <c r="AQ15" i="18" s="1"/>
  <c r="AO28" i="18"/>
  <c r="AO32" i="18"/>
  <c r="AO33" i="18"/>
  <c r="AM40" i="18"/>
  <c r="AK44" i="18"/>
  <c r="AJ45" i="18"/>
  <c r="AH47" i="18"/>
  <c r="U47" i="18" s="1"/>
  <c r="AH49" i="18"/>
  <c r="AQ49" i="18" s="1"/>
  <c r="AM51" i="18"/>
  <c r="AO40" i="18"/>
  <c r="AI59" i="18"/>
  <c r="AH63" i="18"/>
  <c r="AH67" i="18"/>
  <c r="AQ67" i="18" s="1"/>
  <c r="AD67" i="18" s="1"/>
  <c r="AJ61" i="18"/>
  <c r="AI61" i="18"/>
  <c r="AI62" i="18"/>
  <c r="AM38" i="18"/>
  <c r="AH38" i="18" s="1"/>
  <c r="AH5" i="18"/>
  <c r="AQ5" i="18" s="1"/>
  <c r="AQ12" i="18"/>
  <c r="AD12" i="18" s="1"/>
  <c r="AN32" i="18"/>
  <c r="AL36" i="18"/>
  <c r="AN36" i="18"/>
  <c r="AJ39" i="18"/>
  <c r="AO53" i="18"/>
  <c r="AK45" i="18"/>
  <c r="AK53" i="18"/>
  <c r="AH53" i="18" s="1"/>
  <c r="AO58" i="18"/>
  <c r="AN56" i="18"/>
  <c r="AM56" i="18"/>
  <c r="AM18" i="18"/>
  <c r="AH18" i="18" s="1"/>
  <c r="AO35" i="18"/>
  <c r="AK36" i="18"/>
  <c r="AO41" i="18"/>
  <c r="AO46" i="18"/>
  <c r="AN59" i="18"/>
  <c r="AH21" i="18"/>
  <c r="AH41" i="18"/>
  <c r="AQ41" i="18" s="1"/>
  <c r="AQ47" i="18"/>
  <c r="AD47" i="18" s="1"/>
  <c r="AQ63" i="18"/>
  <c r="AD63" i="18" s="1"/>
  <c r="U63" i="18"/>
  <c r="U67" i="18"/>
  <c r="AH29" i="18"/>
  <c r="AH39" i="18"/>
  <c r="AD10" i="18"/>
  <c r="AH20" i="18"/>
  <c r="AO25" i="18"/>
  <c r="AH25" i="18" s="1"/>
  <c r="Q33" i="18"/>
  <c r="AK40" i="18"/>
  <c r="AH43" i="18"/>
  <c r="AO45" i="18"/>
  <c r="AH45" i="18" s="1"/>
  <c r="U49" i="18"/>
  <c r="Q49" i="18"/>
  <c r="AD49" i="18" s="1"/>
  <c r="AJ40" i="18"/>
  <c r="AN57" i="18"/>
  <c r="Q53" i="18"/>
  <c r="AM66" i="18"/>
  <c r="AM58" i="18"/>
  <c r="AN58" i="18"/>
  <c r="AN62" i="18"/>
  <c r="AK56" i="18"/>
  <c r="AD4" i="18"/>
  <c r="AH7" i="18"/>
  <c r="U7" i="18" s="1"/>
  <c r="U4" i="18"/>
  <c r="U15" i="18"/>
  <c r="Q15" i="18"/>
  <c r="AD15" i="18" s="1"/>
  <c r="AQ14" i="18"/>
  <c r="U20" i="18"/>
  <c r="AO23" i="18"/>
  <c r="AH23" i="18" s="1"/>
  <c r="AM28" i="18"/>
  <c r="AH28" i="18" s="1"/>
  <c r="AM32" i="18"/>
  <c r="AN33" i="18"/>
  <c r="AH33" i="18" s="1"/>
  <c r="AK32" i="18"/>
  <c r="U34" i="18"/>
  <c r="AH55" i="18"/>
  <c r="AH66" i="18"/>
  <c r="U66" i="18" s="1"/>
  <c r="AH58" i="18"/>
  <c r="AJ58" i="18"/>
  <c r="AN65" i="18"/>
  <c r="AH65" i="18" s="1"/>
  <c r="AM65" i="18"/>
  <c r="AM48" i="18"/>
  <c r="U9" i="18"/>
  <c r="Q9" i="18"/>
  <c r="AD9" i="18" s="1"/>
  <c r="U5" i="18"/>
  <c r="Q5" i="18"/>
  <c r="AD5" i="18" s="1"/>
  <c r="U13" i="18"/>
  <c r="Q13" i="18"/>
  <c r="AD13" i="18" s="1"/>
  <c r="U17" i="18"/>
  <c r="Q17" i="18"/>
  <c r="AD17" i="18" s="1"/>
  <c r="Q19" i="18"/>
  <c r="Q11" i="18"/>
  <c r="AQ20" i="18"/>
  <c r="AH32" i="18"/>
  <c r="U32" i="18" s="1"/>
  <c r="AM36" i="18"/>
  <c r="AH36" i="18" s="1"/>
  <c r="Q41" i="18"/>
  <c r="AD41" i="18" s="1"/>
  <c r="U41" i="18"/>
  <c r="AH51" i="18"/>
  <c r="AH61" i="18"/>
  <c r="U61" i="18" s="1"/>
  <c r="AH62" i="18"/>
  <c r="AQ62" i="18" s="1"/>
  <c r="AD62" i="18" s="1"/>
  <c r="Q45" i="18"/>
  <c r="U58" i="18"/>
  <c r="AH48" i="18"/>
  <c r="AQ48" i="18" s="1"/>
  <c r="AD48" i="18" s="1"/>
  <c r="AQ7" i="18"/>
  <c r="AD7" i="18" s="1"/>
  <c r="AM19" i="18"/>
  <c r="AH19" i="18" s="1"/>
  <c r="AD14" i="18"/>
  <c r="AD16" i="18"/>
  <c r="AH11" i="18"/>
  <c r="AQ11" i="18" s="1"/>
  <c r="Q20" i="18"/>
  <c r="AH24" i="18"/>
  <c r="U24" i="18" s="1"/>
  <c r="AQ32" i="18"/>
  <c r="AD32" i="18" s="1"/>
  <c r="AK35" i="18"/>
  <c r="AH35" i="18" s="1"/>
  <c r="AO31" i="18"/>
  <c r="AH31" i="18" s="1"/>
  <c r="AN35" i="18"/>
  <c r="AH40" i="18"/>
  <c r="U40" i="18" s="1"/>
  <c r="AH44" i="18"/>
  <c r="U44" i="18" s="1"/>
  <c r="AH52" i="18"/>
  <c r="U52" i="18" s="1"/>
  <c r="AJ57" i="18"/>
  <c r="AH57" i="18" s="1"/>
  <c r="U57" i="18" s="1"/>
  <c r="U62" i="18"/>
  <c r="AQ66" i="18"/>
  <c r="AD66" i="18" s="1"/>
  <c r="AQ58" i="18"/>
  <c r="AD58" i="18" s="1"/>
  <c r="AI56" i="18"/>
  <c r="AH56" i="18" s="1"/>
  <c r="U56" i="18" s="1"/>
  <c r="AQ28" i="18" l="1"/>
  <c r="AD28" i="18" s="1"/>
  <c r="U28" i="18"/>
  <c r="AQ38" i="18"/>
  <c r="AD38" i="18" s="1"/>
  <c r="U38" i="18"/>
  <c r="U37" i="18"/>
  <c r="AQ37" i="18"/>
  <c r="AD37" i="18" s="1"/>
  <c r="U27" i="18"/>
  <c r="AQ27" i="18"/>
  <c r="AD27" i="18" s="1"/>
  <c r="U65" i="18"/>
  <c r="AQ65" i="18"/>
  <c r="AD65" i="18" s="1"/>
  <c r="AQ18" i="18"/>
  <c r="AD18" i="18" s="1"/>
  <c r="U18" i="18"/>
  <c r="AQ53" i="18"/>
  <c r="AD53" i="18" s="1"/>
  <c r="U53" i="18"/>
  <c r="U46" i="18"/>
  <c r="AD20" i="18"/>
  <c r="U22" i="18"/>
  <c r="AQ60" i="18"/>
  <c r="AD60" i="18" s="1"/>
  <c r="U60" i="18"/>
  <c r="AH59" i="18"/>
  <c r="AQ19" i="18"/>
  <c r="U19" i="18"/>
  <c r="AQ35" i="18"/>
  <c r="AD35" i="18" s="1"/>
  <c r="U35" i="18"/>
  <c r="AQ25" i="18"/>
  <c r="AD25" i="18" s="1"/>
  <c r="U25" i="18"/>
  <c r="U36" i="18"/>
  <c r="AQ36" i="18"/>
  <c r="AD36" i="18" s="1"/>
  <c r="AQ23" i="18"/>
  <c r="AD23" i="18" s="1"/>
  <c r="U23" i="18"/>
  <c r="U31" i="18"/>
  <c r="AQ31" i="18"/>
  <c r="AD31" i="18" s="1"/>
  <c r="AQ33" i="18"/>
  <c r="AD33" i="18" s="1"/>
  <c r="U33" i="18"/>
  <c r="AQ45" i="18"/>
  <c r="U45" i="18"/>
  <c r="U48" i="18"/>
  <c r="AD45" i="18"/>
  <c r="AQ52" i="18"/>
  <c r="AD52" i="18" s="1"/>
  <c r="AQ40" i="18"/>
  <c r="AD40" i="18" s="1"/>
  <c r="AQ24" i="18"/>
  <c r="AD24" i="18" s="1"/>
  <c r="U11" i="18"/>
  <c r="AQ61" i="18"/>
  <c r="AD61" i="18" s="1"/>
  <c r="AQ51" i="18"/>
  <c r="AD51" i="18" s="1"/>
  <c r="U51" i="18"/>
  <c r="AD11" i="18"/>
  <c r="AQ55" i="18"/>
  <c r="AD55" i="18" s="1"/>
  <c r="U55" i="18"/>
  <c r="AQ56" i="18"/>
  <c r="AD56" i="18" s="1"/>
  <c r="AQ44" i="18"/>
  <c r="AD44" i="18" s="1"/>
  <c r="U39" i="18"/>
  <c r="AQ39" i="18"/>
  <c r="AD39" i="18" s="1"/>
  <c r="AD19" i="18"/>
  <c r="AQ29" i="18"/>
  <c r="AD29" i="18" s="1"/>
  <c r="U29" i="18"/>
  <c r="AQ57" i="18"/>
  <c r="AD57" i="18" s="1"/>
  <c r="AQ43" i="18"/>
  <c r="AD43" i="18" s="1"/>
  <c r="U43" i="18"/>
  <c r="AQ21" i="18"/>
  <c r="AD21" i="18" s="1"/>
  <c r="U21" i="18"/>
  <c r="U59" i="18" l="1"/>
  <c r="AQ59" i="18"/>
  <c r="AD59" i="18" s="1"/>
</calcChain>
</file>

<file path=xl/sharedStrings.xml><?xml version="1.0" encoding="utf-8"?>
<sst xmlns="http://schemas.openxmlformats.org/spreadsheetml/2006/main" count="668" uniqueCount="146">
  <si>
    <t xml:space="preserve"> </t>
  </si>
  <si>
    <t>System</t>
  </si>
  <si>
    <t>SiO2</t>
  </si>
  <si>
    <t>TiO2</t>
  </si>
  <si>
    <t>Al2O3</t>
  </si>
  <si>
    <t>Fe2O3</t>
  </si>
  <si>
    <t>Cr2O3</t>
  </si>
  <si>
    <t>FeO</t>
  </si>
  <si>
    <t>MnO</t>
  </si>
  <si>
    <t>MgO</t>
  </si>
  <si>
    <t>NiO</t>
  </si>
  <si>
    <t>CoO</t>
  </si>
  <si>
    <t>CaO</t>
  </si>
  <si>
    <t>Na2O</t>
  </si>
  <si>
    <t>K2O</t>
  </si>
  <si>
    <t>P2O5</t>
  </si>
  <si>
    <t>H2O</t>
  </si>
  <si>
    <t>CO2</t>
  </si>
  <si>
    <t>SO3</t>
  </si>
  <si>
    <t>Cl2O-1</t>
  </si>
  <si>
    <t>F2O-1</t>
  </si>
  <si>
    <t>T1 (C)</t>
  </si>
  <si>
    <t>T2 (C)</t>
  </si>
  <si>
    <t>T step (C)</t>
  </si>
  <si>
    <t>P1 (MPa)</t>
  </si>
  <si>
    <t>P2 (MPa)</t>
  </si>
  <si>
    <t>P step (MPa)</t>
  </si>
  <si>
    <t>fO2 value</t>
  </si>
  <si>
    <t>fO2 buffer</t>
  </si>
  <si>
    <t>fmq</t>
  </si>
  <si>
    <t>Model</t>
  </si>
  <si>
    <t>Calculation</t>
  </si>
  <si>
    <t>rhyolite-MELTS_v1.2.x</t>
  </si>
  <si>
    <t>TP_Sequence</t>
  </si>
  <si>
    <t>Index</t>
  </si>
  <si>
    <t xml:space="preserve">T (C) </t>
  </si>
  <si>
    <t>P (MPa)</t>
  </si>
  <si>
    <t>deltaQFM</t>
  </si>
  <si>
    <t>mass (g)</t>
  </si>
  <si>
    <t>rho (g/cm3)</t>
  </si>
  <si>
    <t>G (kJ)</t>
  </si>
  <si>
    <t>H (kJ)</t>
  </si>
  <si>
    <t>S (J/K)</t>
  </si>
  <si>
    <t>Cp (J/K)</t>
  </si>
  <si>
    <t>V (cm3)</t>
  </si>
  <si>
    <t>alpha (1/K)</t>
  </si>
  <si>
    <t>beta (1/bar)</t>
  </si>
  <si>
    <t>d2V/dT2</t>
  </si>
  <si>
    <t>d2V/dP2</t>
  </si>
  <si>
    <t>d2V/dTdP</t>
  </si>
  <si>
    <t>Outcome</t>
  </si>
  <si>
    <t>Success: Equilibrate</t>
  </si>
  <si>
    <t>SiO2 (wt%)</t>
  </si>
  <si>
    <t>TiO2 (wt%)</t>
  </si>
  <si>
    <t>Al2O3 (wt%)</t>
  </si>
  <si>
    <t>Fe2O3 (wt%)</t>
  </si>
  <si>
    <t>Cr2O3 (wt%)</t>
  </si>
  <si>
    <t>FeO (wt%)</t>
  </si>
  <si>
    <t>MnO (wt%)</t>
  </si>
  <si>
    <t>MgO (wt%)</t>
  </si>
  <si>
    <t>NiO (wt%)</t>
  </si>
  <si>
    <t>CoO (wt%)</t>
  </si>
  <si>
    <t>CaO (wt%)</t>
  </si>
  <si>
    <t>Na2O (wt%)</t>
  </si>
  <si>
    <t>K2O (wt%)</t>
  </si>
  <si>
    <t>P2O5 (wt%)</t>
  </si>
  <si>
    <t>H2O (wt%)</t>
  </si>
  <si>
    <t>CO2 (wt%)</t>
  </si>
  <si>
    <t>SO3 (wt%)</t>
  </si>
  <si>
    <t>Cl2O-1 (wt%)</t>
  </si>
  <si>
    <t>F2O -1 (wt%)</t>
  </si>
  <si>
    <t>aegirine</t>
  </si>
  <si>
    <t>aenigmatite</t>
  </si>
  <si>
    <t>alloy-liquid</t>
  </si>
  <si>
    <t>alloy-solid</t>
  </si>
  <si>
    <t>amphibole</t>
  </si>
  <si>
    <t>apatite</t>
  </si>
  <si>
    <t>biotite</t>
  </si>
  <si>
    <t>clinopyroxene</t>
  </si>
  <si>
    <t>corundum</t>
  </si>
  <si>
    <t>cristobalite</t>
  </si>
  <si>
    <t>cummingtonite</t>
  </si>
  <si>
    <t>fayalite</t>
  </si>
  <si>
    <t>feldspar</t>
  </si>
  <si>
    <t>garnet</t>
  </si>
  <si>
    <t>hornblende</t>
  </si>
  <si>
    <t>kalsilite</t>
  </si>
  <si>
    <t>leucite</t>
  </si>
  <si>
    <t>melilite</t>
  </si>
  <si>
    <t>muscovite</t>
  </si>
  <si>
    <t>nepheline</t>
  </si>
  <si>
    <t>olivine</t>
  </si>
  <si>
    <t>ortho-oxide</t>
  </si>
  <si>
    <t>orthopyroxene</t>
  </si>
  <si>
    <t>perovskite</t>
  </si>
  <si>
    <t>quartz</t>
  </si>
  <si>
    <t>rhm-oxide</t>
  </si>
  <si>
    <t>rutile</t>
  </si>
  <si>
    <t>sillimanite</t>
  </si>
  <si>
    <t>sphene</t>
  </si>
  <si>
    <t>spinel</t>
  </si>
  <si>
    <t>tridymite</t>
  </si>
  <si>
    <t>water</t>
  </si>
  <si>
    <t>whitlockite</t>
  </si>
  <si>
    <t>fluid</t>
  </si>
  <si>
    <t>calcite</t>
  </si>
  <si>
    <t>aragonite</t>
  </si>
  <si>
    <t>magnesite</t>
  </si>
  <si>
    <t>siderite</t>
  </si>
  <si>
    <t>dolomite</t>
  </si>
  <si>
    <t>spurrite</t>
  </si>
  <si>
    <t>tilleyite</t>
  </si>
  <si>
    <t>diamond</t>
  </si>
  <si>
    <t>graphite</t>
  </si>
  <si>
    <t>tephroite</t>
  </si>
  <si>
    <t>co-olivine</t>
  </si>
  <si>
    <t>ni-olivine</t>
  </si>
  <si>
    <t>monticellite</t>
  </si>
  <si>
    <t>forsterite</t>
  </si>
  <si>
    <t>albite</t>
  </si>
  <si>
    <t>anorthite</t>
  </si>
  <si>
    <t>sanidine</t>
  </si>
  <si>
    <t>diopside</t>
  </si>
  <si>
    <t>clinoenstatite</t>
  </si>
  <si>
    <t>hedenbergite</t>
  </si>
  <si>
    <t>alumino-buffonite</t>
  </si>
  <si>
    <t>buffonite</t>
  </si>
  <si>
    <t>essenite</t>
  </si>
  <si>
    <t>jadeite</t>
  </si>
  <si>
    <t>chromite</t>
  </si>
  <si>
    <t>hercynite</t>
  </si>
  <si>
    <t>magnetite</t>
  </si>
  <si>
    <t>ulvospinel</t>
  </si>
  <si>
    <t>Variable</t>
  </si>
  <si>
    <t>T</t>
  </si>
  <si>
    <t>liquid</t>
  </si>
  <si>
    <t>P</t>
  </si>
  <si>
    <t>Mass (g)</t>
  </si>
  <si>
    <t>solids</t>
  </si>
  <si>
    <t>spinel1</t>
  </si>
  <si>
    <t>spinel2</t>
  </si>
  <si>
    <t>clinopyroxene1</t>
  </si>
  <si>
    <t>clinopyroxene2</t>
  </si>
  <si>
    <t>total</t>
  </si>
  <si>
    <t>Density (g/cm3)</t>
  </si>
  <si>
    <t>Volume (cm3)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</si>
</sst>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=0]General;[&gt;10]0.00;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1" fontId="0" fillId="0" borderId="0" xfId="0" applyNumberFormat="1"/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horizontal="centerContinuous" vertical="center"/>
    </xf>
    <xf numFmtId="0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worksheet" Target="worksheets/sheet2.xml"/><Relationship Id="rId18" Type="http://schemas.openxmlformats.org/officeDocument/2006/relationships/worksheet" Target="worksheets/sheet7.xml"/><Relationship Id="rId26" Type="http://schemas.openxmlformats.org/officeDocument/2006/relationships/worksheet" Target="worksheets/sheet15.xml"/><Relationship Id="rId3" Type="http://schemas.openxmlformats.org/officeDocument/2006/relationships/chartsheet" Target="chartsheets/sheet3.xml"/><Relationship Id="rId21" Type="http://schemas.openxmlformats.org/officeDocument/2006/relationships/worksheet" Target="worksheets/sheet10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11.xml"/><Relationship Id="rId17" Type="http://schemas.openxmlformats.org/officeDocument/2006/relationships/worksheet" Target="worksheets/sheet6.xml"/><Relationship Id="rId25" Type="http://schemas.openxmlformats.org/officeDocument/2006/relationships/worksheet" Target="worksheets/sheet14.xml"/><Relationship Id="rId2" Type="http://schemas.openxmlformats.org/officeDocument/2006/relationships/chartsheet" Target="chartsheets/sheet2.xml"/><Relationship Id="rId16" Type="http://schemas.openxmlformats.org/officeDocument/2006/relationships/worksheet" Target="worksheets/sheet5.xml"/><Relationship Id="rId20" Type="http://schemas.openxmlformats.org/officeDocument/2006/relationships/worksheet" Target="worksheets/sheet9.xml"/><Relationship Id="rId29" Type="http://schemas.openxmlformats.org/officeDocument/2006/relationships/theme" Target="theme/theme1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24" Type="http://schemas.openxmlformats.org/officeDocument/2006/relationships/worksheet" Target="worksheets/sheet13.xml"/><Relationship Id="rId32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worksheet" Target="worksheets/sheet4.xml"/><Relationship Id="rId23" Type="http://schemas.openxmlformats.org/officeDocument/2006/relationships/worksheet" Target="worksheets/sheet12.xml"/><Relationship Id="rId28" Type="http://schemas.openxmlformats.org/officeDocument/2006/relationships/worksheet" Target="worksheets/sheet17.xml"/><Relationship Id="rId10" Type="http://schemas.openxmlformats.org/officeDocument/2006/relationships/chartsheet" Target="chartsheets/sheet9.xml"/><Relationship Id="rId19" Type="http://schemas.openxmlformats.org/officeDocument/2006/relationships/worksheet" Target="worksheets/sheet8.xml"/><Relationship Id="rId31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8.xml"/><Relationship Id="rId14" Type="http://schemas.openxmlformats.org/officeDocument/2006/relationships/worksheet" Target="worksheets/sheet3.xml"/><Relationship Id="rId22" Type="http://schemas.openxmlformats.org/officeDocument/2006/relationships/worksheet" Target="worksheets/sheet11.xml"/><Relationship Id="rId27" Type="http://schemas.openxmlformats.org/officeDocument/2006/relationships/worksheet" Target="worksheets/sheet16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Combine!$F$2</c:f>
              <c:strCache>
                <c:ptCount val="1"/>
                <c:pt idx="0">
                  <c:v>liquid</c:v>
                </c:pt>
              </c:strCache>
            </c:strRef>
          </c:tx>
          <c:xVal>
            <c:numRef>
              <c:f>Combine!$B$3:$B$67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Combine!$F$3:$F$67</c:f>
              <c:numCache>
                <c:formatCode>[=0]General;[&gt;10]0.00;0.000</c:formatCode>
                <c:ptCount val="65"/>
                <c:pt idx="0">
                  <c:v>100.160824853197</c:v>
                </c:pt>
                <c:pt idx="1">
                  <c:v>99.662412214694399</c:v>
                </c:pt>
                <c:pt idx="2">
                  <c:v>99.165584520290395</c:v>
                </c:pt>
                <c:pt idx="3">
                  <c:v>98.675125824760102</c:v>
                </c:pt>
                <c:pt idx="4">
                  <c:v>98.190834095135699</c:v>
                </c:pt>
                <c:pt idx="5">
                  <c:v>97.712511360076206</c:v>
                </c:pt>
                <c:pt idx="6">
                  <c:v>97.239963621090396</c:v>
                </c:pt>
                <c:pt idx="7">
                  <c:v>96.773000782896801</c:v>
                </c:pt>
                <c:pt idx="8">
                  <c:v>96.311436602374599</c:v>
                </c:pt>
                <c:pt idx="9">
                  <c:v>95.855088657884494</c:v>
                </c:pt>
                <c:pt idx="10">
                  <c:v>95.403778337545006</c:v>
                </c:pt>
                <c:pt idx="11">
                  <c:v>94.957330853734902</c:v>
                </c:pt>
                <c:pt idx="12">
                  <c:v>93.004079941899207</c:v>
                </c:pt>
                <c:pt idx="13">
                  <c:v>88.187088753543406</c:v>
                </c:pt>
                <c:pt idx="14">
                  <c:v>83.765385382189393</c:v>
                </c:pt>
                <c:pt idx="15">
                  <c:v>79.269605943864903</c:v>
                </c:pt>
                <c:pt idx="16">
                  <c:v>74.977279077655098</c:v>
                </c:pt>
                <c:pt idx="17">
                  <c:v>71.036170902648294</c:v>
                </c:pt>
                <c:pt idx="18">
                  <c:v>67.401639917344298</c:v>
                </c:pt>
                <c:pt idx="19">
                  <c:v>63.939154163997102</c:v>
                </c:pt>
                <c:pt idx="20">
                  <c:v>60.7284425586137</c:v>
                </c:pt>
                <c:pt idx="21">
                  <c:v>57.743922771744799</c:v>
                </c:pt>
                <c:pt idx="22">
                  <c:v>54.9541061072267</c:v>
                </c:pt>
                <c:pt idx="23">
                  <c:v>52.331133672716398</c:v>
                </c:pt>
                <c:pt idx="24">
                  <c:v>49.849620997341198</c:v>
                </c:pt>
                <c:pt idx="25">
                  <c:v>47.485576114020397</c:v>
                </c:pt>
                <c:pt idx="26">
                  <c:v>44.133345417198399</c:v>
                </c:pt>
                <c:pt idx="27">
                  <c:v>41.547882420031797</c:v>
                </c:pt>
                <c:pt idx="28">
                  <c:v>39.133140146074197</c:v>
                </c:pt>
                <c:pt idx="29">
                  <c:v>36.400623787018397</c:v>
                </c:pt>
                <c:pt idx="30">
                  <c:v>33.772673782617197</c:v>
                </c:pt>
                <c:pt idx="31">
                  <c:v>31.4876374200397</c:v>
                </c:pt>
                <c:pt idx="32">
                  <c:v>29.483478632379398</c:v>
                </c:pt>
                <c:pt idx="33">
                  <c:v>27.711988622897699</c:v>
                </c:pt>
                <c:pt idx="34">
                  <c:v>26.1375322301968</c:v>
                </c:pt>
                <c:pt idx="35">
                  <c:v>24.840489574401399</c:v>
                </c:pt>
                <c:pt idx="36">
                  <c:v>23.587861275118499</c:v>
                </c:pt>
                <c:pt idx="37">
                  <c:v>22.444374799200801</c:v>
                </c:pt>
                <c:pt idx="38">
                  <c:v>21.396214005434501</c:v>
                </c:pt>
                <c:pt idx="39">
                  <c:v>20.431812367226399</c:v>
                </c:pt>
                <c:pt idx="40">
                  <c:v>19.550405045420799</c:v>
                </c:pt>
                <c:pt idx="41">
                  <c:v>18.749711870248099</c:v>
                </c:pt>
                <c:pt idx="42">
                  <c:v>18.0084089329501</c:v>
                </c:pt>
                <c:pt idx="43">
                  <c:v>17.319770328715101</c:v>
                </c:pt>
                <c:pt idx="44">
                  <c:v>16.6780440726316</c:v>
                </c:pt>
                <c:pt idx="45">
                  <c:v>16.078283512822601</c:v>
                </c:pt>
                <c:pt idx="46">
                  <c:v>15.5162123467003</c:v>
                </c:pt>
                <c:pt idx="47">
                  <c:v>14.9881157259933</c:v>
                </c:pt>
                <c:pt idx="48">
                  <c:v>14.4691507035811</c:v>
                </c:pt>
                <c:pt idx="49">
                  <c:v>13.983326535943</c:v>
                </c:pt>
                <c:pt idx="50">
                  <c:v>13.522908019333</c:v>
                </c:pt>
                <c:pt idx="51">
                  <c:v>13.087549713739101</c:v>
                </c:pt>
                <c:pt idx="52">
                  <c:v>12.675136809327901</c:v>
                </c:pt>
                <c:pt idx="53">
                  <c:v>12.2837490518337</c:v>
                </c:pt>
                <c:pt idx="54">
                  <c:v>11.9116783232598</c:v>
                </c:pt>
                <c:pt idx="55">
                  <c:v>11.5573995831567</c:v>
                </c:pt>
                <c:pt idx="56">
                  <c:v>11.219546514373899</c:v>
                </c:pt>
                <c:pt idx="57">
                  <c:v>10.896891003673099</c:v>
                </c:pt>
                <c:pt idx="58">
                  <c:v>10.5883257675879</c:v>
                </c:pt>
                <c:pt idx="59">
                  <c:v>10.292849572895401</c:v>
                </c:pt>
                <c:pt idx="60">
                  <c:v>10.0095546095</c:v>
                </c:pt>
                <c:pt idx="61">
                  <c:v>9.7376156576336399</c:v>
                </c:pt>
                <c:pt idx="62">
                  <c:v>9.4762807583870501</c:v>
                </c:pt>
                <c:pt idx="63">
                  <c:v>9.2248631499128901</c:v>
                </c:pt>
                <c:pt idx="64">
                  <c:v>8.9827342729701503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21-4ED9-8588-11A22A43C5EF}"/>
            </c:ext>
          </c:extLst>
        </c:ser>
        <c:ser>
          <c:idx val="1"/>
          <c:order val="1"/>
          <c:tx>
            <c:strRef>
              <c:f>Combine!$G$2</c:f>
              <c:strCache>
                <c:ptCount val="1"/>
                <c:pt idx="0">
                  <c:v>water</c:v>
                </c:pt>
              </c:strCache>
            </c:strRef>
          </c:tx>
          <c:xVal>
            <c:numRef>
              <c:f>Combine!$B$3:$B$67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Combine!$G$3:$G$67</c:f>
              <c:numCache>
                <c:formatCode>[=0]General;[&gt;10]0.00;0.000</c:formatCode>
                <c:ptCount val="6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821-4ED9-8588-11A22A43C5EF}"/>
            </c:ext>
          </c:extLst>
        </c:ser>
        <c:ser>
          <c:idx val="2"/>
          <c:order val="2"/>
          <c:tx>
            <c:strRef>
              <c:f>Combine!$H$2</c:f>
              <c:strCache>
                <c:ptCount val="1"/>
                <c:pt idx="0">
                  <c:v>solids</c:v>
                </c:pt>
              </c:strCache>
            </c:strRef>
          </c:tx>
          <c:xVal>
            <c:numRef>
              <c:f>Combine!$B$3:$B$67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Combine!$H$3:$H$67</c:f>
              <c:numCache>
                <c:formatCode>[=0]General;[&gt;10]0.00;0.000</c:formatCode>
                <c:ptCount val="65"/>
                <c:pt idx="0">
                  <c:v>0</c:v>
                </c:pt>
                <c:pt idx="1">
                  <c:v>0.497908482025398</c:v>
                </c:pt>
                <c:pt idx="2">
                  <c:v>0.99421377203204198</c:v>
                </c:pt>
                <c:pt idx="3">
                  <c:v>1.4841389682305099</c:v>
                </c:pt>
                <c:pt idx="4">
                  <c:v>1.96788557235409</c:v>
                </c:pt>
                <c:pt idx="5">
                  <c:v>2.44565100498891</c:v>
                </c:pt>
                <c:pt idx="6">
                  <c:v>2.9176286939937199</c:v>
                </c:pt>
                <c:pt idx="7">
                  <c:v>3.3840081438728702</c:v>
                </c:pt>
                <c:pt idx="8">
                  <c:v>3.8449749866148202</c:v>
                </c:pt>
                <c:pt idx="9">
                  <c:v>4.3007110122644203</c:v>
                </c:pt>
                <c:pt idx="10">
                  <c:v>4.7513941806237998</c:v>
                </c:pt>
                <c:pt idx="11">
                  <c:v>5.1971986068362499</c:v>
                </c:pt>
                <c:pt idx="12">
                  <c:v>7.1488901193422798</c:v>
                </c:pt>
                <c:pt idx="13">
                  <c:v>11.962502033081099</c:v>
                </c:pt>
                <c:pt idx="14">
                  <c:v>16.380914211303001</c:v>
                </c:pt>
                <c:pt idx="15">
                  <c:v>20.874284781487599</c:v>
                </c:pt>
                <c:pt idx="16">
                  <c:v>25.164620853035899</c:v>
                </c:pt>
                <c:pt idx="17">
                  <c:v>29.103799713056102</c:v>
                </c:pt>
                <c:pt idx="18">
                  <c:v>32.736459218583903</c:v>
                </c:pt>
                <c:pt idx="19">
                  <c:v>36.197499460648203</c:v>
                </c:pt>
                <c:pt idx="20">
                  <c:v>39.406862166210402</c:v>
                </c:pt>
                <c:pt idx="21">
                  <c:v>42.390095403196497</c:v>
                </c:pt>
                <c:pt idx="22">
                  <c:v>45.178691718560202</c:v>
                </c:pt>
                <c:pt idx="23">
                  <c:v>47.800516454100503</c:v>
                </c:pt>
                <c:pt idx="24">
                  <c:v>50.280963208365698</c:v>
                </c:pt>
                <c:pt idx="25">
                  <c:v>52.644035492373703</c:v>
                </c:pt>
                <c:pt idx="26">
                  <c:v>56.028494659833498</c:v>
                </c:pt>
                <c:pt idx="27">
                  <c:v>58.627300023442302</c:v>
                </c:pt>
                <c:pt idx="28">
                  <c:v>61.053525063061997</c:v>
                </c:pt>
                <c:pt idx="29">
                  <c:v>63.795498802744</c:v>
                </c:pt>
                <c:pt idx="30">
                  <c:v>66.431096284244205</c:v>
                </c:pt>
                <c:pt idx="31">
                  <c:v>68.722503470151594</c:v>
                </c:pt>
                <c:pt idx="32">
                  <c:v>70.732010987565303</c:v>
                </c:pt>
                <c:pt idx="33">
                  <c:v>72.508024520345501</c:v>
                </c:pt>
                <c:pt idx="34">
                  <c:v>74.086365311866302</c:v>
                </c:pt>
                <c:pt idx="35">
                  <c:v>75.3985084231348</c:v>
                </c:pt>
                <c:pt idx="36">
                  <c:v>76.656256504402705</c:v>
                </c:pt>
                <c:pt idx="37">
                  <c:v>77.804246892927395</c:v>
                </c:pt>
                <c:pt idx="38">
                  <c:v>78.856396247476496</c:v>
                </c:pt>
                <c:pt idx="39">
                  <c:v>79.824352657529204</c:v>
                </c:pt>
                <c:pt idx="40">
                  <c:v>80.709154795311704</c:v>
                </c:pt>
                <c:pt idx="41">
                  <c:v>81.5132917810365</c:v>
                </c:pt>
                <c:pt idx="42">
                  <c:v>82.257811144979001</c:v>
                </c:pt>
                <c:pt idx="43">
                  <c:v>82.949459810819903</c:v>
                </c:pt>
                <c:pt idx="44">
                  <c:v>83.594007099437405</c:v>
                </c:pt>
                <c:pt idx="45">
                  <c:v>84.196414072843098</c:v>
                </c:pt>
                <c:pt idx="46">
                  <c:v>84.760969111907897</c:v>
                </c:pt>
                <c:pt idx="47">
                  <c:v>85.2913972802328</c:v>
                </c:pt>
                <c:pt idx="48">
                  <c:v>85.812513827220201</c:v>
                </c:pt>
                <c:pt idx="49">
                  <c:v>86.300357437046401</c:v>
                </c:pt>
                <c:pt idx="50">
                  <c:v>86.761345992334299</c:v>
                </c:pt>
                <c:pt idx="51">
                  <c:v>87.197180772529094</c:v>
                </c:pt>
                <c:pt idx="52">
                  <c:v>87.610012440357394</c:v>
                </c:pt>
                <c:pt idx="53">
                  <c:v>88.001765408803706</c:v>
                </c:pt>
                <c:pt idx="54">
                  <c:v>88.374151642356097</c:v>
                </c:pt>
                <c:pt idx="55">
                  <c:v>88.7286997618599</c:v>
                </c:pt>
                <c:pt idx="56">
                  <c:v>89.066779431053902</c:v>
                </c:pt>
                <c:pt idx="57">
                  <c:v>89.389621897290198</c:v>
                </c:pt>
                <c:pt idx="58">
                  <c:v>89.698337378359199</c:v>
                </c:pt>
                <c:pt idx="59">
                  <c:v>89.993929847938006</c:v>
                </c:pt>
                <c:pt idx="60">
                  <c:v>90.277309663427005</c:v>
                </c:pt>
                <c:pt idx="61">
                  <c:v>90.549304395561805</c:v>
                </c:pt>
                <c:pt idx="62">
                  <c:v>90.810668151936099</c:v>
                </c:pt>
                <c:pt idx="63">
                  <c:v>91.062089633031206</c:v>
                </c:pt>
                <c:pt idx="64">
                  <c:v>91.304199117912304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821-4ED9-8588-11A22A43C5EF}"/>
            </c:ext>
          </c:extLst>
        </c:ser>
        <c:ser>
          <c:idx val="3"/>
          <c:order val="3"/>
          <c:tx>
            <c:strRef>
              <c:f>Combine!$I$2</c:f>
              <c:strCache>
                <c:ptCount val="1"/>
                <c:pt idx="0">
                  <c:v>apatite</c:v>
                </c:pt>
              </c:strCache>
            </c:strRef>
          </c:tx>
          <c:xVal>
            <c:numRef>
              <c:f>Combine!$B$3:$B$67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Combine!$I$3:$I$67</c:f>
              <c:numCache>
                <c:formatCode>[=0]General;[&gt;10]0.00;0.000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1.32472782932695E-2</c:v>
                </c:pt>
                <c:pt idx="49">
                  <c:v>2.39463387942291E-2</c:v>
                </c:pt>
                <c:pt idx="50">
                  <c:v>3.3941319434195899E-2</c:v>
                </c:pt>
                <c:pt idx="51">
                  <c:v>4.3062209012597101E-2</c:v>
                </c:pt>
                <c:pt idx="52">
                  <c:v>5.1392565212103898E-2</c:v>
                </c:pt>
                <c:pt idx="53">
                  <c:v>5.9009830750959502E-2</c:v>
                </c:pt>
                <c:pt idx="54">
                  <c:v>6.5981153375499604E-2</c:v>
                </c:pt>
                <c:pt idx="55">
                  <c:v>7.2364941121912094E-2</c:v>
                </c:pt>
                <c:pt idx="56">
                  <c:v>7.8212139850073595E-2</c:v>
                </c:pt>
                <c:pt idx="57">
                  <c:v>8.3567288114744898E-2</c:v>
                </c:pt>
                <c:pt idx="58">
                  <c:v>8.8469392219419504E-2</c:v>
                </c:pt>
                <c:pt idx="59">
                  <c:v>9.2952655178048904E-2</c:v>
                </c:pt>
                <c:pt idx="60">
                  <c:v>9.7047086046382902E-2</c:v>
                </c:pt>
                <c:pt idx="61">
                  <c:v>0.10077901078453801</c:v>
                </c:pt>
                <c:pt idx="62">
                  <c:v>0.104171501433894</c:v>
                </c:pt>
                <c:pt idx="63">
                  <c:v>0.107244737097662</c:v>
                </c:pt>
                <c:pt idx="64">
                  <c:v>0.110016307593843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821-4ED9-8588-11A22A43C5EF}"/>
            </c:ext>
          </c:extLst>
        </c:ser>
        <c:ser>
          <c:idx val="4"/>
          <c:order val="4"/>
          <c:tx>
            <c:strRef>
              <c:f>Combine!$J$2</c:f>
              <c:strCache>
                <c:ptCount val="1"/>
                <c:pt idx="0">
                  <c:v>orthopyroxene</c:v>
                </c:pt>
              </c:strCache>
            </c:strRef>
          </c:tx>
          <c:xVal>
            <c:numRef>
              <c:f>Combine!$B$3:$B$67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Combine!$J$3:$J$67</c:f>
              <c:numCache>
                <c:formatCode>[=0]General;[&gt;10]0.00;0.000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6.0974489910579299</c:v>
                </c:pt>
                <c:pt idx="36">
                  <c:v>6.3641553152638197</c:v>
                </c:pt>
                <c:pt idx="37">
                  <c:v>6.6043825777694201</c:v>
                </c:pt>
                <c:pt idx="38">
                  <c:v>6.8227958618605902</c:v>
                </c:pt>
                <c:pt idx="39">
                  <c:v>7.0231736186512999</c:v>
                </c:pt>
                <c:pt idx="40">
                  <c:v>7.2596206056027803</c:v>
                </c:pt>
                <c:pt idx="41">
                  <c:v>7.5767599897611602</c:v>
                </c:pt>
                <c:pt idx="42">
                  <c:v>7.90021668294062</c:v>
                </c:pt>
                <c:pt idx="43">
                  <c:v>8.2286161825401898</c:v>
                </c:pt>
                <c:pt idx="44">
                  <c:v>8.5607117968754398</c:v>
                </c:pt>
                <c:pt idx="45">
                  <c:v>8.8953756970515094</c:v>
                </c:pt>
                <c:pt idx="46">
                  <c:v>9.2315902888079702</c:v>
                </c:pt>
                <c:pt idx="47">
                  <c:v>9.5684399636151802</c:v>
                </c:pt>
                <c:pt idx="48">
                  <c:v>9.9110558168635805</c:v>
                </c:pt>
                <c:pt idx="49">
                  <c:v>10.251438470589299</c:v>
                </c:pt>
                <c:pt idx="50">
                  <c:v>10.547789029702701</c:v>
                </c:pt>
                <c:pt idx="51">
                  <c:v>10.841357282947</c:v>
                </c:pt>
                <c:pt idx="52">
                  <c:v>11.132948562355599</c:v>
                </c:pt>
                <c:pt idx="53">
                  <c:v>11.4224101714876</c:v>
                </c:pt>
                <c:pt idx="54">
                  <c:v>11.709606842628</c:v>
                </c:pt>
                <c:pt idx="55">
                  <c:v>11.994418124054899</c:v>
                </c:pt>
                <c:pt idx="56">
                  <c:v>12.2767359777376</c:v>
                </c:pt>
                <c:pt idx="57">
                  <c:v>12.5564625801529</c:v>
                </c:pt>
                <c:pt idx="58">
                  <c:v>12.833508321722499</c:v>
                </c:pt>
                <c:pt idx="59">
                  <c:v>13.107789998302801</c:v>
                </c:pt>
                <c:pt idx="60">
                  <c:v>13.3792291965994</c:v>
                </c:pt>
                <c:pt idx="61">
                  <c:v>13.6477508682273</c:v>
                </c:pt>
                <c:pt idx="62">
                  <c:v>13.9132820981647</c:v>
                </c:pt>
                <c:pt idx="63">
                  <c:v>14.1757510631827</c:v>
                </c:pt>
                <c:pt idx="64">
                  <c:v>14.435086185034701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821-4ED9-8588-11A22A43C5EF}"/>
            </c:ext>
          </c:extLst>
        </c:ser>
        <c:ser>
          <c:idx val="5"/>
          <c:order val="5"/>
          <c:tx>
            <c:strRef>
              <c:f>Combine!$K$2</c:f>
              <c:strCache>
                <c:ptCount val="1"/>
                <c:pt idx="0">
                  <c:v>spinel1</c:v>
                </c:pt>
              </c:strCache>
            </c:strRef>
          </c:tx>
          <c:xVal>
            <c:numRef>
              <c:f>Combine!$B$3:$B$67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Combine!$K$3:$K$67</c:f>
              <c:numCache>
                <c:formatCode>[=0]General;[&gt;10]0.00;0.000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1.71816647750092</c:v>
                </c:pt>
                <c:pt idx="27">
                  <c:v>2.41904466020301</c:v>
                </c:pt>
                <c:pt idx="28">
                  <c:v>3.0017912449594402</c:v>
                </c:pt>
                <c:pt idx="29">
                  <c:v>2.6339996761648199</c:v>
                </c:pt>
                <c:pt idx="30">
                  <c:v>1.88982873712255</c:v>
                </c:pt>
                <c:pt idx="31">
                  <c:v>1.2690833077371899</c:v>
                </c:pt>
                <c:pt idx="32">
                  <c:v>0.754861812245747</c:v>
                </c:pt>
                <c:pt idx="33">
                  <c:v>0.33271882828003402</c:v>
                </c:pt>
                <c:pt idx="34">
                  <c:v>4.2245555544825901</c:v>
                </c:pt>
                <c:pt idx="35">
                  <c:v>4.6950991568180998</c:v>
                </c:pt>
                <c:pt idx="36">
                  <c:v>4.8995836461167199</c:v>
                </c:pt>
                <c:pt idx="37">
                  <c:v>5.0773100319397599</c:v>
                </c:pt>
                <c:pt idx="38">
                  <c:v>5.2323649284402096</c:v>
                </c:pt>
                <c:pt idx="39">
                  <c:v>5.3680495487532403</c:v>
                </c:pt>
                <c:pt idx="40">
                  <c:v>5.4607203204518102</c:v>
                </c:pt>
                <c:pt idx="41">
                  <c:v>5.4922001285506301</c:v>
                </c:pt>
                <c:pt idx="42">
                  <c:v>5.5045721522241804</c:v>
                </c:pt>
                <c:pt idx="43">
                  <c:v>5.5011154527891399</c:v>
                </c:pt>
                <c:pt idx="44">
                  <c:v>5.4845548752561299</c:v>
                </c:pt>
                <c:pt idx="45">
                  <c:v>5.4571616784169699</c:v>
                </c:pt>
                <c:pt idx="46">
                  <c:v>5.4208349612897502</c:v>
                </c:pt>
                <c:pt idx="47">
                  <c:v>5.3771677583883797</c:v>
                </c:pt>
                <c:pt idx="48">
                  <c:v>5.3290901408624398</c:v>
                </c:pt>
                <c:pt idx="49">
                  <c:v>5.2754976092494301</c:v>
                </c:pt>
                <c:pt idx="50">
                  <c:v>5.1700985423617798</c:v>
                </c:pt>
                <c:pt idx="51">
                  <c:v>5.06283003236822</c:v>
                </c:pt>
                <c:pt idx="52">
                  <c:v>4.9555657318353301</c:v>
                </c:pt>
                <c:pt idx="53">
                  <c:v>4.8489403823915502</c:v>
                </c:pt>
                <c:pt idx="54">
                  <c:v>4.74349706299442</c:v>
                </c:pt>
                <c:pt idx="55">
                  <c:v>4.6396991278134303</c:v>
                </c:pt>
                <c:pt idx="56">
                  <c:v>4.5379402118535204</c:v>
                </c:pt>
                <c:pt idx="57">
                  <c:v>4.4385526669361504</c:v>
                </c:pt>
                <c:pt idx="58">
                  <c:v>4.34181471562471</c:v>
                </c:pt>
                <c:pt idx="59">
                  <c:v>4.2479565530146797</c:v>
                </c:pt>
                <c:pt idx="60">
                  <c:v>4.1571655803307399</c:v>
                </c:pt>
                <c:pt idx="61">
                  <c:v>4.0695909202456599</c:v>
                </c:pt>
                <c:pt idx="62">
                  <c:v>3.9853473354055402</c:v>
                </c:pt>
                <c:pt idx="63">
                  <c:v>3.9045186504346998</c:v>
                </c:pt>
                <c:pt idx="64">
                  <c:v>3.8271607589782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821-4ED9-8588-11A22A43C5EF}"/>
            </c:ext>
          </c:extLst>
        </c:ser>
        <c:ser>
          <c:idx val="6"/>
          <c:order val="6"/>
          <c:tx>
            <c:strRef>
              <c:f>Combine!$L$2</c:f>
              <c:strCache>
                <c:ptCount val="1"/>
                <c:pt idx="0">
                  <c:v>spinel2</c:v>
                </c:pt>
              </c:strCache>
            </c:strRef>
          </c:tx>
          <c:xVal>
            <c:numRef>
              <c:f>Combine!$B$3:$B$67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Combine!$L$3:$L$67</c:f>
              <c:numCache>
                <c:formatCode>[=0]General;[&gt;10]0.00;0.000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0.73820423359913401</c:v>
                </c:pt>
                <c:pt idx="30">
                  <c:v>1.7238061537604099</c:v>
                </c:pt>
                <c:pt idx="31">
                  <c:v>2.5396672106807001</c:v>
                </c:pt>
                <c:pt idx="32">
                  <c:v>3.2146507751231699</c:v>
                </c:pt>
                <c:pt idx="33">
                  <c:v>3.7720202648077699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4.6627437668203403E-2</c:v>
                </c:pt>
                <c:pt idx="41">
                  <c:v>0.17755269247391001</c:v>
                </c:pt>
                <c:pt idx="42">
                  <c:v>0.32243677622197803</c:v>
                </c:pt>
                <c:pt idx="43">
                  <c:v>0.47838877103796301</c:v>
                </c:pt>
                <c:pt idx="44">
                  <c:v>0.64297232162517104</c:v>
                </c:pt>
                <c:pt idx="45">
                  <c:v>0.81413275427837495</c:v>
                </c:pt>
                <c:pt idx="46">
                  <c:v>0.99013650779156903</c:v>
                </c:pt>
                <c:pt idx="47">
                  <c:v>1.1695207657246101</c:v>
                </c:pt>
                <c:pt idx="48">
                  <c:v>1.3484470382123901</c:v>
                </c:pt>
                <c:pt idx="49">
                  <c:v>1.52920131010216</c:v>
                </c:pt>
                <c:pt idx="50">
                  <c:v>1.6807721629196599</c:v>
                </c:pt>
                <c:pt idx="51">
                  <c:v>1.8339865232767201</c:v>
                </c:pt>
                <c:pt idx="52">
                  <c:v>1.9888969166675701</c:v>
                </c:pt>
                <c:pt idx="53">
                  <c:v>2.1449151858556901</c:v>
                </c:pt>
                <c:pt idx="54">
                  <c:v>2.30152104386663</c:v>
                </c:pt>
                <c:pt idx="55">
                  <c:v>2.4582532836842299</c:v>
                </c:pt>
                <c:pt idx="56">
                  <c:v>2.6147023222375898</c:v>
                </c:pt>
                <c:pt idx="57">
                  <c:v>2.77050384997708</c:v>
                </c:pt>
                <c:pt idx="58">
                  <c:v>2.9253334028432598</c:v>
                </c:pt>
                <c:pt idx="59">
                  <c:v>3.0789017077441998</c:v>
                </c:pt>
                <c:pt idx="60">
                  <c:v>3.2309506830107999</c:v>
                </c:pt>
                <c:pt idx="61">
                  <c:v>3.3812499941505001</c:v>
                </c:pt>
                <c:pt idx="62">
                  <c:v>3.5295940866313602</c:v>
                </c:pt>
                <c:pt idx="63">
                  <c:v>3.67579962714635</c:v>
                </c:pt>
                <c:pt idx="64">
                  <c:v>3.81970329985751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821-4ED9-8588-11A22A43C5EF}"/>
            </c:ext>
          </c:extLst>
        </c:ser>
        <c:ser>
          <c:idx val="7"/>
          <c:order val="7"/>
          <c:tx>
            <c:strRef>
              <c:f>Combine!$M$2</c:f>
              <c:strCache>
                <c:ptCount val="1"/>
                <c:pt idx="0">
                  <c:v>clinopyroxene1</c:v>
                </c:pt>
              </c:strCache>
            </c:strRef>
          </c:tx>
          <c:xVal>
            <c:numRef>
              <c:f>Combine!$B$3:$B$67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Combine!$M$3:$M$67</c:f>
              <c:numCache>
                <c:formatCode>[=0]General;[&gt;10]0.00;0.000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1.00668220312641</c:v>
                </c:pt>
                <c:pt idx="16">
                  <c:v>2.34092958163912</c:v>
                </c:pt>
                <c:pt idx="17">
                  <c:v>3.5559954120838402</c:v>
                </c:pt>
                <c:pt idx="18">
                  <c:v>4.6650598343271898</c:v>
                </c:pt>
                <c:pt idx="19">
                  <c:v>5.4530597728431101</c:v>
                </c:pt>
                <c:pt idx="20">
                  <c:v>6.1676058530737903</c:v>
                </c:pt>
                <c:pt idx="21">
                  <c:v>6.83786370865172</c:v>
                </c:pt>
                <c:pt idx="22">
                  <c:v>7.4684081602175301</c:v>
                </c:pt>
                <c:pt idx="23">
                  <c:v>8.0628808850981795</c:v>
                </c:pt>
                <c:pt idx="24">
                  <c:v>8.62398230472043</c:v>
                </c:pt>
                <c:pt idx="25">
                  <c:v>9.1533136552854995</c:v>
                </c:pt>
                <c:pt idx="26">
                  <c:v>12.1519140808891</c:v>
                </c:pt>
                <c:pt idx="27">
                  <c:v>13.4984184654015</c:v>
                </c:pt>
                <c:pt idx="28">
                  <c:v>14.5635118653482</c:v>
                </c:pt>
                <c:pt idx="29">
                  <c:v>14.809359439766</c:v>
                </c:pt>
                <c:pt idx="30">
                  <c:v>14.686282735179001</c:v>
                </c:pt>
                <c:pt idx="31">
                  <c:v>14.5630628577553</c:v>
                </c:pt>
                <c:pt idx="32">
                  <c:v>14.446833876577999</c:v>
                </c:pt>
                <c:pt idx="33">
                  <c:v>14.3422679308123</c:v>
                </c:pt>
                <c:pt idx="34">
                  <c:v>14.2611614351455</c:v>
                </c:pt>
                <c:pt idx="35">
                  <c:v>16.169180340752799</c:v>
                </c:pt>
                <c:pt idx="36">
                  <c:v>16.2980653494647</c:v>
                </c:pt>
                <c:pt idx="37">
                  <c:v>16.3983210277685</c:v>
                </c:pt>
                <c:pt idx="38">
                  <c:v>16.476184734640501</c:v>
                </c:pt>
                <c:pt idx="39">
                  <c:v>16.536475855215802</c:v>
                </c:pt>
                <c:pt idx="40">
                  <c:v>16.639980537496999</c:v>
                </c:pt>
                <c:pt idx="41">
                  <c:v>16.836390283862499</c:v>
                </c:pt>
                <c:pt idx="42">
                  <c:v>17.042429031649</c:v>
                </c:pt>
                <c:pt idx="43">
                  <c:v>17.256522869028899</c:v>
                </c:pt>
                <c:pt idx="44">
                  <c:v>17.4772242353569</c:v>
                </c:pt>
                <c:pt idx="45">
                  <c:v>17.703214724683299</c:v>
                </c:pt>
                <c:pt idx="46">
                  <c:v>17.933303106456801</c:v>
                </c:pt>
                <c:pt idx="47">
                  <c:v>18.166420392026399</c:v>
                </c:pt>
                <c:pt idx="48">
                  <c:v>18.3968364844856</c:v>
                </c:pt>
                <c:pt idx="49">
                  <c:v>18.629459202080401</c:v>
                </c:pt>
                <c:pt idx="50">
                  <c:v>18.5055718914534</c:v>
                </c:pt>
                <c:pt idx="51">
                  <c:v>18.3936529511763</c:v>
                </c:pt>
                <c:pt idx="52">
                  <c:v>18.300918952184201</c:v>
                </c:pt>
                <c:pt idx="53">
                  <c:v>18.226121912845201</c:v>
                </c:pt>
                <c:pt idx="54">
                  <c:v>18.1680700687815</c:v>
                </c:pt>
                <c:pt idx="55">
                  <c:v>18.125624655211301</c:v>
                </c:pt>
                <c:pt idx="56">
                  <c:v>18.097696900901699</c:v>
                </c:pt>
                <c:pt idx="57">
                  <c:v>18.083245268989099</c:v>
                </c:pt>
                <c:pt idx="58">
                  <c:v>18.081272960478898</c:v>
                </c:pt>
                <c:pt idx="59">
                  <c:v>18.090825680588701</c:v>
                </c:pt>
                <c:pt idx="60">
                  <c:v>18.1109896644458</c:v>
                </c:pt>
                <c:pt idx="61">
                  <c:v>18.140889946809502</c:v>
                </c:pt>
                <c:pt idx="62">
                  <c:v>18.1796888659985</c:v>
                </c:pt>
                <c:pt idx="63">
                  <c:v>18.2265847811307</c:v>
                </c:pt>
                <c:pt idx="64">
                  <c:v>18.280810988789501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821-4ED9-8588-11A22A43C5EF}"/>
            </c:ext>
          </c:extLst>
        </c:ser>
        <c:ser>
          <c:idx val="8"/>
          <c:order val="8"/>
          <c:tx>
            <c:strRef>
              <c:f>Combine!$N$2</c:f>
              <c:strCache>
                <c:ptCount val="1"/>
                <c:pt idx="0">
                  <c:v>clinopyroxene2</c:v>
                </c:pt>
              </c:strCache>
            </c:strRef>
          </c:tx>
          <c:xVal>
            <c:numRef>
              <c:f>Combine!$B$3:$B$67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Combine!$N$3:$N$67</c:f>
              <c:numCache>
                <c:formatCode>[=0]General;[&gt;10]0.00;0.000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0.52798028839912803</c:v>
                </c:pt>
                <c:pt idx="20">
                  <c:v>1.0342411634678701</c:v>
                </c:pt>
                <c:pt idx="21">
                  <c:v>1.4793917789848501</c:v>
                </c:pt>
                <c:pt idx="22">
                  <c:v>1.87791635579371</c:v>
                </c:pt>
                <c:pt idx="23">
                  <c:v>2.2438014518245</c:v>
                </c:pt>
                <c:pt idx="24">
                  <c:v>2.5912198281577301</c:v>
                </c:pt>
                <c:pt idx="25">
                  <c:v>2.9352641938605402</c:v>
                </c:pt>
                <c:pt idx="26">
                  <c:v>7.1283218941522604</c:v>
                </c:pt>
                <c:pt idx="27">
                  <c:v>8.8783919150604405</c:v>
                </c:pt>
                <c:pt idx="28">
                  <c:v>10.238396851884399</c:v>
                </c:pt>
                <c:pt idx="29">
                  <c:v>10.161002398065101</c:v>
                </c:pt>
                <c:pt idx="30">
                  <c:v>9.4814565446783696</c:v>
                </c:pt>
                <c:pt idx="31">
                  <c:v>8.8747455289123103</c:v>
                </c:pt>
                <c:pt idx="32">
                  <c:v>8.3376425645804506</c:v>
                </c:pt>
                <c:pt idx="33">
                  <c:v>7.8664740553536801</c:v>
                </c:pt>
                <c:pt idx="34">
                  <c:v>7.4711991745896498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0.328967872517889</c:v>
                </c:pt>
                <c:pt idx="51">
                  <c:v>0.64882850278165705</c:v>
                </c:pt>
                <c:pt idx="52">
                  <c:v>0.95248725085638097</c:v>
                </c:pt>
                <c:pt idx="53">
                  <c:v>1.2406611265846099</c:v>
                </c:pt>
                <c:pt idx="54">
                  <c:v>1.51405056445416</c:v>
                </c:pt>
                <c:pt idx="55">
                  <c:v>1.7733390344166799</c:v>
                </c:pt>
                <c:pt idx="56">
                  <c:v>2.01919274424833</c:v>
                </c:pt>
                <c:pt idx="57">
                  <c:v>2.25226039812864</c:v>
                </c:pt>
                <c:pt idx="58">
                  <c:v>2.4731729885567999</c:v>
                </c:pt>
                <c:pt idx="59">
                  <c:v>2.6825436083203602</c:v>
                </c:pt>
                <c:pt idx="60">
                  <c:v>2.88096727436371</c:v>
                </c:pt>
                <c:pt idx="61">
                  <c:v>3.0690207613533098</c:v>
                </c:pt>
                <c:pt idx="62">
                  <c:v>3.2472624428760102</c:v>
                </c:pt>
                <c:pt idx="63">
                  <c:v>3.4162321428040698</c:v>
                </c:pt>
                <c:pt idx="64">
                  <c:v>3.5764509988895501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821-4ED9-8588-11A22A43C5EF}"/>
            </c:ext>
          </c:extLst>
        </c:ser>
        <c:ser>
          <c:idx val="9"/>
          <c:order val="9"/>
          <c:tx>
            <c:strRef>
              <c:f>Combine!$O$2</c:f>
              <c:strCache>
                <c:ptCount val="1"/>
                <c:pt idx="0">
                  <c:v>feldspar</c:v>
                </c:pt>
              </c:strCache>
            </c:strRef>
          </c:tx>
          <c:xVal>
            <c:numRef>
              <c:f>Combine!$B$3:$B$67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Combine!$O$3:$O$67</c:f>
              <c:numCache>
                <c:formatCode>[=0]General;[&gt;10]0.00;0.000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1.20722588989791</c:v>
                </c:pt>
                <c:pt idx="13">
                  <c:v>4.7192718596888996</c:v>
                </c:pt>
                <c:pt idx="14">
                  <c:v>7.93718047962735</c:v>
                </c:pt>
                <c:pt idx="15">
                  <c:v>10.5691815147231</c:v>
                </c:pt>
                <c:pt idx="16">
                  <c:v>12.8405359561763</c:v>
                </c:pt>
                <c:pt idx="17">
                  <c:v>14.923083549399401</c:v>
                </c:pt>
                <c:pt idx="18">
                  <c:v>16.839128687983202</c:v>
                </c:pt>
                <c:pt idx="19">
                  <c:v>18.590022479621702</c:v>
                </c:pt>
                <c:pt idx="20">
                  <c:v>20.1971701858815</c:v>
                </c:pt>
                <c:pt idx="21">
                  <c:v>21.6781378260726</c:v>
                </c:pt>
                <c:pt idx="22">
                  <c:v>23.0466739194264</c:v>
                </c:pt>
                <c:pt idx="23">
                  <c:v>24.314384270900099</c:v>
                </c:pt>
                <c:pt idx="24">
                  <c:v>25.491257966928298</c:v>
                </c:pt>
                <c:pt idx="25">
                  <c:v>26.586196343045501</c:v>
                </c:pt>
                <c:pt idx="26">
                  <c:v>24.3427286279241</c:v>
                </c:pt>
                <c:pt idx="27">
                  <c:v>24.1613578345622</c:v>
                </c:pt>
                <c:pt idx="28">
                  <c:v>24.2774885907303</c:v>
                </c:pt>
                <c:pt idx="29">
                  <c:v>25.9399056413755</c:v>
                </c:pt>
                <c:pt idx="30">
                  <c:v>28.1202369394464</c:v>
                </c:pt>
                <c:pt idx="31">
                  <c:v>30.046206839867999</c:v>
                </c:pt>
                <c:pt idx="32">
                  <c:v>31.753017909792199</c:v>
                </c:pt>
                <c:pt idx="33">
                  <c:v>33.269257078631</c:v>
                </c:pt>
                <c:pt idx="34">
                  <c:v>34.603357552271</c:v>
                </c:pt>
                <c:pt idx="35">
                  <c:v>35.3159264451346</c:v>
                </c:pt>
                <c:pt idx="36">
                  <c:v>35.974084793469203</c:v>
                </c:pt>
                <c:pt idx="37">
                  <c:v>36.594766992624301</c:v>
                </c:pt>
                <c:pt idx="38">
                  <c:v>37.180011015795699</c:v>
                </c:pt>
                <c:pt idx="39">
                  <c:v>37.7318794372881</c:v>
                </c:pt>
                <c:pt idx="40">
                  <c:v>38.182004234600399</c:v>
                </c:pt>
                <c:pt idx="41">
                  <c:v>38.4749710108903</c:v>
                </c:pt>
                <c:pt idx="42">
                  <c:v>38.718442169216402</c:v>
                </c:pt>
                <c:pt idx="43">
                  <c:v>38.918388728303199</c:v>
                </c:pt>
                <c:pt idx="44">
                  <c:v>39.080044830879103</c:v>
                </c:pt>
                <c:pt idx="45">
                  <c:v>39.2080104212083</c:v>
                </c:pt>
                <c:pt idx="46">
                  <c:v>39.306337110043202</c:v>
                </c:pt>
                <c:pt idx="47">
                  <c:v>39.3786004242262</c:v>
                </c:pt>
                <c:pt idx="48">
                  <c:v>39.434790373513302</c:v>
                </c:pt>
                <c:pt idx="49">
                  <c:v>39.468794928229599</c:v>
                </c:pt>
                <c:pt idx="50">
                  <c:v>39.521348527747797</c:v>
                </c:pt>
                <c:pt idx="51">
                  <c:v>39.555845456587797</c:v>
                </c:pt>
                <c:pt idx="52">
                  <c:v>39.573312933917698</c:v>
                </c:pt>
                <c:pt idx="53">
                  <c:v>39.575472826913497</c:v>
                </c:pt>
                <c:pt idx="54">
                  <c:v>39.563876203563503</c:v>
                </c:pt>
                <c:pt idx="55">
                  <c:v>39.539925129133898</c:v>
                </c:pt>
                <c:pt idx="56">
                  <c:v>39.504891265512803</c:v>
                </c:pt>
                <c:pt idx="57">
                  <c:v>39.459931799285997</c:v>
                </c:pt>
                <c:pt idx="58">
                  <c:v>39.406103122527199</c:v>
                </c:pt>
                <c:pt idx="59">
                  <c:v>39.344372612746703</c:v>
                </c:pt>
                <c:pt idx="60">
                  <c:v>39.275628790533297</c:v>
                </c:pt>
                <c:pt idx="61">
                  <c:v>39.200690089652703</c:v>
                </c:pt>
                <c:pt idx="62">
                  <c:v>39.120312426671298</c:v>
                </c:pt>
                <c:pt idx="63">
                  <c:v>39.035195733255001</c:v>
                </c:pt>
                <c:pt idx="64">
                  <c:v>38.945989581316901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821-4ED9-8588-11A22A43C5EF}"/>
            </c:ext>
          </c:extLst>
        </c:ser>
        <c:ser>
          <c:idx val="10"/>
          <c:order val="10"/>
          <c:tx>
            <c:strRef>
              <c:f>Combine!$P$2</c:f>
              <c:strCache>
                <c:ptCount val="1"/>
                <c:pt idx="0">
                  <c:v>olivine</c:v>
                </c:pt>
              </c:strCache>
            </c:strRef>
          </c:tx>
          <c:xVal>
            <c:numRef>
              <c:f>Combine!$B$3:$B$67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Combine!$P$3:$P$67</c:f>
              <c:numCache>
                <c:formatCode>[=0]General;[&gt;10]0.00;0.000</c:formatCode>
                <c:ptCount val="65"/>
                <c:pt idx="0">
                  <c:v>0</c:v>
                </c:pt>
                <c:pt idx="1">
                  <c:v>0.497908482025398</c:v>
                </c:pt>
                <c:pt idx="2">
                  <c:v>0.99421377203204198</c:v>
                </c:pt>
                <c:pt idx="3">
                  <c:v>1.4841389682305099</c:v>
                </c:pt>
                <c:pt idx="4">
                  <c:v>1.96788557235409</c:v>
                </c:pt>
                <c:pt idx="5">
                  <c:v>2.44565100498891</c:v>
                </c:pt>
                <c:pt idx="6">
                  <c:v>2.9176286939937199</c:v>
                </c:pt>
                <c:pt idx="7">
                  <c:v>3.3840081438728702</c:v>
                </c:pt>
                <c:pt idx="8">
                  <c:v>3.8449749866148202</c:v>
                </c:pt>
                <c:pt idx="9">
                  <c:v>4.3007110122644203</c:v>
                </c:pt>
                <c:pt idx="10">
                  <c:v>4.7513941806237998</c:v>
                </c:pt>
                <c:pt idx="11">
                  <c:v>5.1971986068362499</c:v>
                </c:pt>
                <c:pt idx="12">
                  <c:v>5.9416642294443696</c:v>
                </c:pt>
                <c:pt idx="13">
                  <c:v>7.2432301733922797</c:v>
                </c:pt>
                <c:pt idx="14">
                  <c:v>8.4437337316757404</c:v>
                </c:pt>
                <c:pt idx="15">
                  <c:v>9.2984210636380809</c:v>
                </c:pt>
                <c:pt idx="16">
                  <c:v>9.9831553152204293</c:v>
                </c:pt>
                <c:pt idx="17">
                  <c:v>10.6247207515728</c:v>
                </c:pt>
                <c:pt idx="18">
                  <c:v>11.232270696273501</c:v>
                </c:pt>
                <c:pt idx="19">
                  <c:v>11.6264369197843</c:v>
                </c:pt>
                <c:pt idx="20">
                  <c:v>12.0078449637872</c:v>
                </c:pt>
                <c:pt idx="21">
                  <c:v>12.3947020894873</c:v>
                </c:pt>
                <c:pt idx="22">
                  <c:v>12.7856932831225</c:v>
                </c:pt>
                <c:pt idx="23">
                  <c:v>13.179449846277601</c:v>
                </c:pt>
                <c:pt idx="24">
                  <c:v>13.574503108559201</c:v>
                </c:pt>
                <c:pt idx="25">
                  <c:v>13.969261300182101</c:v>
                </c:pt>
                <c:pt idx="26">
                  <c:v>10.687363579367</c:v>
                </c:pt>
                <c:pt idx="27">
                  <c:v>9.6700871482150408</c:v>
                </c:pt>
                <c:pt idx="28">
                  <c:v>8.9723365101395203</c:v>
                </c:pt>
                <c:pt idx="29">
                  <c:v>9.5130274137733508</c:v>
                </c:pt>
                <c:pt idx="30">
                  <c:v>10.529485174057299</c:v>
                </c:pt>
                <c:pt idx="31">
                  <c:v>11.429737725198001</c:v>
                </c:pt>
                <c:pt idx="32">
                  <c:v>12.2250040492456</c:v>
                </c:pt>
                <c:pt idx="33">
                  <c:v>12.9252863624606</c:v>
                </c:pt>
                <c:pt idx="34">
                  <c:v>13.526091595377499</c:v>
                </c:pt>
                <c:pt idx="35">
                  <c:v>13.120853489371299</c:v>
                </c:pt>
                <c:pt idx="36">
                  <c:v>13.120367400088201</c:v>
                </c:pt>
                <c:pt idx="37">
                  <c:v>13.1294662628254</c:v>
                </c:pt>
                <c:pt idx="38">
                  <c:v>13.145039706739301</c:v>
                </c:pt>
                <c:pt idx="39">
                  <c:v>13.1647741976207</c:v>
                </c:pt>
                <c:pt idx="40">
                  <c:v>13.1202016594914</c:v>
                </c:pt>
                <c:pt idx="41">
                  <c:v>12.9554176754979</c:v>
                </c:pt>
                <c:pt idx="42">
                  <c:v>12.7697143327267</c:v>
                </c:pt>
                <c:pt idx="43">
                  <c:v>12.5664278071204</c:v>
                </c:pt>
                <c:pt idx="44">
                  <c:v>12.348499039444601</c:v>
                </c:pt>
                <c:pt idx="45">
                  <c:v>12.118518797204599</c:v>
                </c:pt>
                <c:pt idx="46">
                  <c:v>11.8787671375185</c:v>
                </c:pt>
                <c:pt idx="47">
                  <c:v>11.6312479762518</c:v>
                </c:pt>
                <c:pt idx="48">
                  <c:v>11.379046694989499</c:v>
                </c:pt>
                <c:pt idx="49">
                  <c:v>11.122019578001201</c:v>
                </c:pt>
                <c:pt idx="50">
                  <c:v>10.9728566461967</c:v>
                </c:pt>
                <c:pt idx="51">
                  <c:v>10.8176178143787</c:v>
                </c:pt>
                <c:pt idx="52">
                  <c:v>10.654489527328399</c:v>
                </c:pt>
                <c:pt idx="53">
                  <c:v>10.484233971974399</c:v>
                </c:pt>
                <c:pt idx="54">
                  <c:v>10.3075487026923</c:v>
                </c:pt>
                <c:pt idx="55">
                  <c:v>10.1250754664234</c:v>
                </c:pt>
                <c:pt idx="56">
                  <c:v>9.9374078687122207</c:v>
                </c:pt>
                <c:pt idx="57">
                  <c:v>9.7450980457054701</c:v>
                </c:pt>
                <c:pt idx="58">
                  <c:v>9.5486624743862691</c:v>
                </c:pt>
                <c:pt idx="59">
                  <c:v>9.3485870320424507</c:v>
                </c:pt>
                <c:pt idx="60">
                  <c:v>9.1453313880967499</c:v>
                </c:pt>
                <c:pt idx="61">
                  <c:v>8.9393328043381199</c:v>
                </c:pt>
                <c:pt idx="62">
                  <c:v>8.7310093947546097</c:v>
                </c:pt>
                <c:pt idx="63">
                  <c:v>8.5207628979799193</c:v>
                </c:pt>
                <c:pt idx="64">
                  <c:v>8.3089809974520197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4821-4ED9-8588-11A22A43C5EF}"/>
            </c:ext>
          </c:extLst>
        </c:ser>
        <c:ser>
          <c:idx val="11"/>
          <c:order val="11"/>
          <c:tx>
            <c:strRef>
              <c:f>Combine!$Q$2</c:f>
              <c:strCache>
                <c:ptCount val="1"/>
                <c:pt idx="0">
                  <c:v>total</c:v>
                </c:pt>
              </c:strCache>
            </c:strRef>
          </c:tx>
          <c:xVal>
            <c:numRef>
              <c:f>Combine!$B$3:$B$67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Combine!$Q$3:$Q$67</c:f>
              <c:numCache>
                <c:formatCode>[=0]General;[&gt;10]0.00;0.000</c:formatCode>
                <c:ptCount val="65"/>
                <c:pt idx="0">
                  <c:v>100.160824853197</c:v>
                </c:pt>
                <c:pt idx="1">
                  <c:v>100.16032069671979</c:v>
                </c:pt>
                <c:pt idx="2">
                  <c:v>100.15979829232244</c:v>
                </c:pt>
                <c:pt idx="3">
                  <c:v>100.15926479299061</c:v>
                </c:pt>
                <c:pt idx="4">
                  <c:v>100.15871966748979</c:v>
                </c:pt>
                <c:pt idx="5">
                  <c:v>100.15816236506511</c:v>
                </c:pt>
                <c:pt idx="6">
                  <c:v>100.15759231508412</c:v>
                </c:pt>
                <c:pt idx="7">
                  <c:v>100.15700892676968</c:v>
                </c:pt>
                <c:pt idx="8">
                  <c:v>100.15641158898941</c:v>
                </c:pt>
                <c:pt idx="9">
                  <c:v>100.15579967014891</c:v>
                </c:pt>
                <c:pt idx="10">
                  <c:v>100.15517251816881</c:v>
                </c:pt>
                <c:pt idx="11">
                  <c:v>100.15452946057115</c:v>
                </c:pt>
                <c:pt idx="12">
                  <c:v>100.15297006124149</c:v>
                </c:pt>
                <c:pt idx="13">
                  <c:v>100.1495907866245</c:v>
                </c:pt>
                <c:pt idx="14">
                  <c:v>100.14629959349239</c:v>
                </c:pt>
                <c:pt idx="15">
                  <c:v>100.14389072535251</c:v>
                </c:pt>
                <c:pt idx="16">
                  <c:v>100.141899930691</c:v>
                </c:pt>
                <c:pt idx="17">
                  <c:v>100.1399706157044</c:v>
                </c:pt>
                <c:pt idx="18">
                  <c:v>100.1380991359282</c:v>
                </c:pt>
                <c:pt idx="19">
                  <c:v>100.13665362464531</c:v>
                </c:pt>
                <c:pt idx="20">
                  <c:v>100.1353047248241</c:v>
                </c:pt>
                <c:pt idx="21">
                  <c:v>100.1340181749413</c:v>
                </c:pt>
                <c:pt idx="22">
                  <c:v>100.13279782578689</c:v>
                </c:pt>
                <c:pt idx="23">
                  <c:v>100.13165012681691</c:v>
                </c:pt>
                <c:pt idx="24">
                  <c:v>100.1305842057069</c:v>
                </c:pt>
                <c:pt idx="25">
                  <c:v>100.12961160639409</c:v>
                </c:pt>
                <c:pt idx="26">
                  <c:v>100.1618400770319</c:v>
                </c:pt>
                <c:pt idx="27">
                  <c:v>100.1751824434741</c:v>
                </c:pt>
                <c:pt idx="28">
                  <c:v>100.18666520913619</c:v>
                </c:pt>
                <c:pt idx="29">
                  <c:v>100.1961225897624</c:v>
                </c:pt>
                <c:pt idx="30">
                  <c:v>100.20377006686141</c:v>
                </c:pt>
                <c:pt idx="31">
                  <c:v>100.2101408901913</c:v>
                </c:pt>
                <c:pt idx="32">
                  <c:v>100.21548961994471</c:v>
                </c:pt>
                <c:pt idx="33">
                  <c:v>100.22001314324319</c:v>
                </c:pt>
                <c:pt idx="34">
                  <c:v>100.2238975420631</c:v>
                </c:pt>
                <c:pt idx="35">
                  <c:v>100.2389979975362</c:v>
                </c:pt>
                <c:pt idx="36">
                  <c:v>100.2441177795212</c:v>
                </c:pt>
                <c:pt idx="37">
                  <c:v>100.2486216921282</c:v>
                </c:pt>
                <c:pt idx="38">
                  <c:v>100.252610252911</c:v>
                </c:pt>
                <c:pt idx="39">
                  <c:v>100.2561650247556</c:v>
                </c:pt>
                <c:pt idx="40">
                  <c:v>100.25955984073251</c:v>
                </c:pt>
                <c:pt idx="41">
                  <c:v>100.26300365128461</c:v>
                </c:pt>
                <c:pt idx="42">
                  <c:v>100.26622007792911</c:v>
                </c:pt>
                <c:pt idx="43">
                  <c:v>100.26923013953501</c:v>
                </c:pt>
                <c:pt idx="44">
                  <c:v>100.27205117206901</c:v>
                </c:pt>
                <c:pt idx="45">
                  <c:v>100.27469758566571</c:v>
                </c:pt>
                <c:pt idx="46">
                  <c:v>100.2771814586082</c:v>
                </c:pt>
                <c:pt idx="47">
                  <c:v>100.2795130062261</c:v>
                </c:pt>
                <c:pt idx="48">
                  <c:v>100.28166453080129</c:v>
                </c:pt>
                <c:pt idx="49">
                  <c:v>100.28368397298939</c:v>
                </c:pt>
                <c:pt idx="50">
                  <c:v>100.2842540116673</c:v>
                </c:pt>
                <c:pt idx="51">
                  <c:v>100.28473048626819</c:v>
                </c:pt>
                <c:pt idx="52">
                  <c:v>100.28514924968529</c:v>
                </c:pt>
                <c:pt idx="53">
                  <c:v>100.2855144606374</c:v>
                </c:pt>
                <c:pt idx="54">
                  <c:v>100.2858299656159</c:v>
                </c:pt>
                <c:pt idx="55">
                  <c:v>100.28609934501659</c:v>
                </c:pt>
                <c:pt idx="56">
                  <c:v>100.28632594542781</c:v>
                </c:pt>
                <c:pt idx="57">
                  <c:v>100.2865129009633</c:v>
                </c:pt>
                <c:pt idx="58">
                  <c:v>100.2866631459471</c:v>
                </c:pt>
                <c:pt idx="59">
                  <c:v>100.28677942083341</c:v>
                </c:pt>
                <c:pt idx="60">
                  <c:v>100.28686427292701</c:v>
                </c:pt>
                <c:pt idx="61">
                  <c:v>100.28692005319544</c:v>
                </c:pt>
                <c:pt idx="62">
                  <c:v>100.28694891032315</c:v>
                </c:pt>
                <c:pt idx="63">
                  <c:v>100.2869527829441</c:v>
                </c:pt>
                <c:pt idx="64">
                  <c:v>100.28693339088245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4821-4ED9-8588-11A22A43C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7776032"/>
        <c:axId val="797778984"/>
      </c:scatterChart>
      <c:valAx>
        <c:axId val="797776032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797778984"/>
        <c:crosses val="autoZero"/>
        <c:crossBetween val="midCat"/>
      </c:valAx>
      <c:valAx>
        <c:axId val="7977789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Mass (g)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797776032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feldspar!$AJ$1</c:f>
              <c:strCache>
                <c:ptCount val="1"/>
                <c:pt idx="0">
                  <c:v>albite</c:v>
                </c:pt>
              </c:strCache>
            </c:strRef>
          </c:tx>
          <c:xVal>
            <c:numRef>
              <c:f>x_axes!$G$2:$G$54</c:f>
              <c:numCache>
                <c:formatCode>General</c:formatCode>
                <c:ptCount val="53"/>
                <c:pt idx="0">
                  <c:v>1208.375</c:v>
                </c:pt>
                <c:pt idx="1">
                  <c:v>1203.40625</c:v>
                </c:pt>
                <c:pt idx="2">
                  <c:v>1198.4375</c:v>
                </c:pt>
                <c:pt idx="3">
                  <c:v>1193.46875</c:v>
                </c:pt>
                <c:pt idx="4">
                  <c:v>1188.5</c:v>
                </c:pt>
                <c:pt idx="5">
                  <c:v>1183.53125</c:v>
                </c:pt>
                <c:pt idx="6">
                  <c:v>1178.5625</c:v>
                </c:pt>
                <c:pt idx="7">
                  <c:v>1173.59375</c:v>
                </c:pt>
                <c:pt idx="8">
                  <c:v>1168.625</c:v>
                </c:pt>
                <c:pt idx="9">
                  <c:v>1163.65625</c:v>
                </c:pt>
                <c:pt idx="10">
                  <c:v>1158.6875</c:v>
                </c:pt>
                <c:pt idx="11">
                  <c:v>1153.71875</c:v>
                </c:pt>
                <c:pt idx="12">
                  <c:v>1148.75</c:v>
                </c:pt>
                <c:pt idx="13">
                  <c:v>1143.78125</c:v>
                </c:pt>
                <c:pt idx="14">
                  <c:v>1138.8125</c:v>
                </c:pt>
                <c:pt idx="15">
                  <c:v>1133.84375</c:v>
                </c:pt>
                <c:pt idx="16">
                  <c:v>1128.875</c:v>
                </c:pt>
                <c:pt idx="17">
                  <c:v>1123.90625</c:v>
                </c:pt>
                <c:pt idx="18">
                  <c:v>1118.9375</c:v>
                </c:pt>
                <c:pt idx="19">
                  <c:v>1113.96875</c:v>
                </c:pt>
                <c:pt idx="20">
                  <c:v>1109</c:v>
                </c:pt>
                <c:pt idx="21">
                  <c:v>1104.03125</c:v>
                </c:pt>
                <c:pt idx="22">
                  <c:v>1099.0625</c:v>
                </c:pt>
                <c:pt idx="23">
                  <c:v>1094.09375</c:v>
                </c:pt>
                <c:pt idx="24">
                  <c:v>1089.125</c:v>
                </c:pt>
                <c:pt idx="25">
                  <c:v>1084.15625</c:v>
                </c:pt>
                <c:pt idx="26">
                  <c:v>1079.1875</c:v>
                </c:pt>
                <c:pt idx="27">
                  <c:v>1074.21875</c:v>
                </c:pt>
                <c:pt idx="28">
                  <c:v>1069.25</c:v>
                </c:pt>
                <c:pt idx="29">
                  <c:v>1064.28125</c:v>
                </c:pt>
                <c:pt idx="30">
                  <c:v>1059.3125</c:v>
                </c:pt>
                <c:pt idx="31">
                  <c:v>1054.34375</c:v>
                </c:pt>
                <c:pt idx="32">
                  <c:v>1049.375</c:v>
                </c:pt>
                <c:pt idx="33">
                  <c:v>1044.40625</c:v>
                </c:pt>
                <c:pt idx="34">
                  <c:v>1039.4375</c:v>
                </c:pt>
                <c:pt idx="35">
                  <c:v>1034.46875</c:v>
                </c:pt>
                <c:pt idx="36">
                  <c:v>1029.5</c:v>
                </c:pt>
                <c:pt idx="37">
                  <c:v>1024.53125</c:v>
                </c:pt>
                <c:pt idx="38">
                  <c:v>1019.5625</c:v>
                </c:pt>
                <c:pt idx="39">
                  <c:v>1014.59375</c:v>
                </c:pt>
                <c:pt idx="40">
                  <c:v>1009.625</c:v>
                </c:pt>
                <c:pt idx="41">
                  <c:v>1004.65625</c:v>
                </c:pt>
                <c:pt idx="42">
                  <c:v>999.6875</c:v>
                </c:pt>
                <c:pt idx="43">
                  <c:v>994.71875</c:v>
                </c:pt>
                <c:pt idx="44">
                  <c:v>989.75</c:v>
                </c:pt>
                <c:pt idx="45">
                  <c:v>984.78125</c:v>
                </c:pt>
                <c:pt idx="46">
                  <c:v>979.8125</c:v>
                </c:pt>
                <c:pt idx="47">
                  <c:v>974.84375</c:v>
                </c:pt>
                <c:pt idx="48">
                  <c:v>969.875</c:v>
                </c:pt>
                <c:pt idx="49">
                  <c:v>964.90625</c:v>
                </c:pt>
                <c:pt idx="50">
                  <c:v>959.9375</c:v>
                </c:pt>
                <c:pt idx="51">
                  <c:v>954.96875</c:v>
                </c:pt>
                <c:pt idx="52">
                  <c:v>950</c:v>
                </c:pt>
              </c:numCache>
            </c:numRef>
          </c:xVal>
          <c:yVal>
            <c:numRef>
              <c:f>feldspar!$AJ$2:$AJ$54</c:f>
              <c:numCache>
                <c:formatCode>General</c:formatCode>
                <c:ptCount val="53"/>
                <c:pt idx="0">
                  <c:v>0.210324137843965</c:v>
                </c:pt>
                <c:pt idx="1">
                  <c:v>0.217161574082681</c:v>
                </c:pt>
                <c:pt idx="2">
                  <c:v>0.22374569036893899</c:v>
                </c:pt>
                <c:pt idx="3">
                  <c:v>0.23025398583893</c:v>
                </c:pt>
                <c:pt idx="4">
                  <c:v>0.236619562674974</c:v>
                </c:pt>
                <c:pt idx="5">
                  <c:v>0.24277920198648201</c:v>
                </c:pt>
                <c:pt idx="6">
                  <c:v>0.24874652676185</c:v>
                </c:pt>
                <c:pt idx="7">
                  <c:v>0.25391477902563298</c:v>
                </c:pt>
                <c:pt idx="8">
                  <c:v>0.25892174240753701</c:v>
                </c:pt>
                <c:pt idx="9">
                  <c:v>0.263836240481785</c:v>
                </c:pt>
                <c:pt idx="10">
                  <c:v>0.26866358660657003</c:v>
                </c:pt>
                <c:pt idx="11">
                  <c:v>0.27340912779633803</c:v>
                </c:pt>
                <c:pt idx="12">
                  <c:v>0.27807847714381101</c:v>
                </c:pt>
                <c:pt idx="13">
                  <c:v>0.28267762294497101</c:v>
                </c:pt>
                <c:pt idx="14">
                  <c:v>0.29716628767652897</c:v>
                </c:pt>
                <c:pt idx="15">
                  <c:v>0.30626759166738099</c:v>
                </c:pt>
                <c:pt idx="16">
                  <c:v>0.31476540111263401</c:v>
                </c:pt>
                <c:pt idx="17">
                  <c:v>0.31921605338029602</c:v>
                </c:pt>
                <c:pt idx="18">
                  <c:v>0.32172312622398702</c:v>
                </c:pt>
                <c:pt idx="19">
                  <c:v>0.324288310975823</c:v>
                </c:pt>
                <c:pt idx="20">
                  <c:v>0.32689847511414599</c:v>
                </c:pt>
                <c:pt idx="21">
                  <c:v>0.32954535235129701</c:v>
                </c:pt>
                <c:pt idx="22">
                  <c:v>0.332277003142539</c:v>
                </c:pt>
                <c:pt idx="23">
                  <c:v>0.336302177920767</c:v>
                </c:pt>
                <c:pt idx="24">
                  <c:v>0.34018094731124299</c:v>
                </c:pt>
                <c:pt idx="25">
                  <c:v>0.34388501888883499</c:v>
                </c:pt>
                <c:pt idx="26">
                  <c:v>0.34742606260154602</c:v>
                </c:pt>
                <c:pt idx="27">
                  <c:v>0.35081505241276401</c:v>
                </c:pt>
                <c:pt idx="28">
                  <c:v>0.354363561743403</c:v>
                </c:pt>
                <c:pt idx="29">
                  <c:v>0.358359944211117</c:v>
                </c:pt>
                <c:pt idx="30">
                  <c:v>0.36238054451080898</c:v>
                </c:pt>
                <c:pt idx="31">
                  <c:v>0.36642082692640798</c:v>
                </c:pt>
                <c:pt idx="32">
                  <c:v>0.370476462722306</c:v>
                </c:pt>
                <c:pt idx="33">
                  <c:v>0.37454331371720401</c:v>
                </c:pt>
                <c:pt idx="34">
                  <c:v>0.37861742146183602</c:v>
                </c:pt>
                <c:pt idx="35">
                  <c:v>0.38269500028172398</c:v>
                </c:pt>
                <c:pt idx="36">
                  <c:v>0.38674374203191603</c:v>
                </c:pt>
                <c:pt idx="37">
                  <c:v>0.39079298874325302</c:v>
                </c:pt>
                <c:pt idx="38">
                  <c:v>0.39463808712555598</c:v>
                </c:pt>
                <c:pt idx="39">
                  <c:v>0.39847716100743702</c:v>
                </c:pt>
                <c:pt idx="40">
                  <c:v>0.40231328235154001</c:v>
                </c:pt>
                <c:pt idx="41">
                  <c:v>0.40614493181790101</c:v>
                </c:pt>
                <c:pt idx="42">
                  <c:v>0.40997065393335602</c:v>
                </c:pt>
                <c:pt idx="43">
                  <c:v>0.41378904084722401</c:v>
                </c:pt>
                <c:pt idx="44">
                  <c:v>0.41759871809280602</c:v>
                </c:pt>
                <c:pt idx="45">
                  <c:v>0.42139833208116401</c:v>
                </c:pt>
                <c:pt idx="46">
                  <c:v>0.42518653913031901</c:v>
                </c:pt>
                <c:pt idx="47">
                  <c:v>0.428961995874658</c:v>
                </c:pt>
                <c:pt idx="48">
                  <c:v>0.43272335097980902</c:v>
                </c:pt>
                <c:pt idx="49">
                  <c:v>0.43646923808260102</c:v>
                </c:pt>
                <c:pt idx="50">
                  <c:v>0.44019826995407002</c:v>
                </c:pt>
                <c:pt idx="51">
                  <c:v>0.443909033846632</c:v>
                </c:pt>
                <c:pt idx="52">
                  <c:v>0.447600088056408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A2-4197-ABB0-CC7F4909FA04}"/>
            </c:ext>
          </c:extLst>
        </c:ser>
        <c:ser>
          <c:idx val="1"/>
          <c:order val="1"/>
          <c:tx>
            <c:strRef>
              <c:f>feldspar!$AK$1</c:f>
              <c:strCache>
                <c:ptCount val="1"/>
                <c:pt idx="0">
                  <c:v>anorthite</c:v>
                </c:pt>
              </c:strCache>
            </c:strRef>
          </c:tx>
          <c:xVal>
            <c:numRef>
              <c:f>x_axes!$G$2:$G$54</c:f>
              <c:numCache>
                <c:formatCode>General</c:formatCode>
                <c:ptCount val="53"/>
                <c:pt idx="0">
                  <c:v>1208.375</c:v>
                </c:pt>
                <c:pt idx="1">
                  <c:v>1203.40625</c:v>
                </c:pt>
                <c:pt idx="2">
                  <c:v>1198.4375</c:v>
                </c:pt>
                <c:pt idx="3">
                  <c:v>1193.46875</c:v>
                </c:pt>
                <c:pt idx="4">
                  <c:v>1188.5</c:v>
                </c:pt>
                <c:pt idx="5">
                  <c:v>1183.53125</c:v>
                </c:pt>
                <c:pt idx="6">
                  <c:v>1178.5625</c:v>
                </c:pt>
                <c:pt idx="7">
                  <c:v>1173.59375</c:v>
                </c:pt>
                <c:pt idx="8">
                  <c:v>1168.625</c:v>
                </c:pt>
                <c:pt idx="9">
                  <c:v>1163.65625</c:v>
                </c:pt>
                <c:pt idx="10">
                  <c:v>1158.6875</c:v>
                </c:pt>
                <c:pt idx="11">
                  <c:v>1153.71875</c:v>
                </c:pt>
                <c:pt idx="12">
                  <c:v>1148.75</c:v>
                </c:pt>
                <c:pt idx="13">
                  <c:v>1143.78125</c:v>
                </c:pt>
                <c:pt idx="14">
                  <c:v>1138.8125</c:v>
                </c:pt>
                <c:pt idx="15">
                  <c:v>1133.84375</c:v>
                </c:pt>
                <c:pt idx="16">
                  <c:v>1128.875</c:v>
                </c:pt>
                <c:pt idx="17">
                  <c:v>1123.90625</c:v>
                </c:pt>
                <c:pt idx="18">
                  <c:v>1118.9375</c:v>
                </c:pt>
                <c:pt idx="19">
                  <c:v>1113.96875</c:v>
                </c:pt>
                <c:pt idx="20">
                  <c:v>1109</c:v>
                </c:pt>
                <c:pt idx="21">
                  <c:v>1104.03125</c:v>
                </c:pt>
                <c:pt idx="22">
                  <c:v>1099.0625</c:v>
                </c:pt>
                <c:pt idx="23">
                  <c:v>1094.09375</c:v>
                </c:pt>
                <c:pt idx="24">
                  <c:v>1089.125</c:v>
                </c:pt>
                <c:pt idx="25">
                  <c:v>1084.15625</c:v>
                </c:pt>
                <c:pt idx="26">
                  <c:v>1079.1875</c:v>
                </c:pt>
                <c:pt idx="27">
                  <c:v>1074.21875</c:v>
                </c:pt>
                <c:pt idx="28">
                  <c:v>1069.25</c:v>
                </c:pt>
                <c:pt idx="29">
                  <c:v>1064.28125</c:v>
                </c:pt>
                <c:pt idx="30">
                  <c:v>1059.3125</c:v>
                </c:pt>
                <c:pt idx="31">
                  <c:v>1054.34375</c:v>
                </c:pt>
                <c:pt idx="32">
                  <c:v>1049.375</c:v>
                </c:pt>
                <c:pt idx="33">
                  <c:v>1044.40625</c:v>
                </c:pt>
                <c:pt idx="34">
                  <c:v>1039.4375</c:v>
                </c:pt>
                <c:pt idx="35">
                  <c:v>1034.46875</c:v>
                </c:pt>
                <c:pt idx="36">
                  <c:v>1029.5</c:v>
                </c:pt>
                <c:pt idx="37">
                  <c:v>1024.53125</c:v>
                </c:pt>
                <c:pt idx="38">
                  <c:v>1019.5625</c:v>
                </c:pt>
                <c:pt idx="39">
                  <c:v>1014.59375</c:v>
                </c:pt>
                <c:pt idx="40">
                  <c:v>1009.625</c:v>
                </c:pt>
                <c:pt idx="41">
                  <c:v>1004.65625</c:v>
                </c:pt>
                <c:pt idx="42">
                  <c:v>999.6875</c:v>
                </c:pt>
                <c:pt idx="43">
                  <c:v>994.71875</c:v>
                </c:pt>
                <c:pt idx="44">
                  <c:v>989.75</c:v>
                </c:pt>
                <c:pt idx="45">
                  <c:v>984.78125</c:v>
                </c:pt>
                <c:pt idx="46">
                  <c:v>979.8125</c:v>
                </c:pt>
                <c:pt idx="47">
                  <c:v>974.84375</c:v>
                </c:pt>
                <c:pt idx="48">
                  <c:v>969.875</c:v>
                </c:pt>
                <c:pt idx="49">
                  <c:v>964.90625</c:v>
                </c:pt>
                <c:pt idx="50">
                  <c:v>959.9375</c:v>
                </c:pt>
                <c:pt idx="51">
                  <c:v>954.96875</c:v>
                </c:pt>
                <c:pt idx="52">
                  <c:v>950</c:v>
                </c:pt>
              </c:numCache>
            </c:numRef>
          </c:xVal>
          <c:yVal>
            <c:numRef>
              <c:f>feldspar!$AK$2:$AK$54</c:f>
              <c:numCache>
                <c:formatCode>General</c:formatCode>
                <c:ptCount val="53"/>
                <c:pt idx="0">
                  <c:v>0.78721917539877995</c:v>
                </c:pt>
                <c:pt idx="1">
                  <c:v>0.78019505463529304</c:v>
                </c:pt>
                <c:pt idx="2">
                  <c:v>0.77341916852567205</c:v>
                </c:pt>
                <c:pt idx="3">
                  <c:v>0.76672291410836502</c:v>
                </c:pt>
                <c:pt idx="4">
                  <c:v>0.76017101049573799</c:v>
                </c:pt>
                <c:pt idx="5">
                  <c:v>0.75382377450896398</c:v>
                </c:pt>
                <c:pt idx="6">
                  <c:v>0.747668008791054</c:v>
                </c:pt>
                <c:pt idx="7">
                  <c:v>0.74231210966852701</c:v>
                </c:pt>
                <c:pt idx="8">
                  <c:v>0.73711797655383404</c:v>
                </c:pt>
                <c:pt idx="9">
                  <c:v>0.73201687860174802</c:v>
                </c:pt>
                <c:pt idx="10">
                  <c:v>0.72700355526893401</c:v>
                </c:pt>
                <c:pt idx="11">
                  <c:v>0.72207264414702499</c:v>
                </c:pt>
                <c:pt idx="12">
                  <c:v>0.71721828287242895</c:v>
                </c:pt>
                <c:pt idx="13">
                  <c:v>0.71243387473735198</c:v>
                </c:pt>
                <c:pt idx="14">
                  <c:v>0.69764636394800394</c:v>
                </c:pt>
                <c:pt idx="15">
                  <c:v>0.68829257419192402</c:v>
                </c:pt>
                <c:pt idx="16">
                  <c:v>0.67953989052902197</c:v>
                </c:pt>
                <c:pt idx="17">
                  <c:v>0.67486185721858605</c:v>
                </c:pt>
                <c:pt idx="18">
                  <c:v>0.67215044392436996</c:v>
                </c:pt>
                <c:pt idx="19">
                  <c:v>0.66938878554077597</c:v>
                </c:pt>
                <c:pt idx="20">
                  <c:v>0.66658872698104599</c:v>
                </c:pt>
                <c:pt idx="21">
                  <c:v>0.663757443810012</c:v>
                </c:pt>
                <c:pt idx="22">
                  <c:v>0.66084507686957195</c:v>
                </c:pt>
                <c:pt idx="23">
                  <c:v>0.65657449203316098</c:v>
                </c:pt>
                <c:pt idx="24">
                  <c:v>0.65249418956495298</c:v>
                </c:pt>
                <c:pt idx="25">
                  <c:v>0.64859272998260198</c:v>
                </c:pt>
                <c:pt idx="26">
                  <c:v>0.64485828213237895</c:v>
                </c:pt>
                <c:pt idx="27">
                  <c:v>0.64127971016871199</c:v>
                </c:pt>
                <c:pt idx="28">
                  <c:v>0.637538399735324</c:v>
                </c:pt>
                <c:pt idx="29">
                  <c:v>0.63333855104210701</c:v>
                </c:pt>
                <c:pt idx="30">
                  <c:v>0.62911288493631801</c:v>
                </c:pt>
                <c:pt idx="31">
                  <c:v>0.62486579982049295</c:v>
                </c:pt>
                <c:pt idx="32">
                  <c:v>0.62060151014310605</c:v>
                </c:pt>
                <c:pt idx="33">
                  <c:v>0.616324058910386</c:v>
                </c:pt>
                <c:pt idx="34">
                  <c:v>0.61203732520191101</c:v>
                </c:pt>
                <c:pt idx="35">
                  <c:v>0.60774502830114896</c:v>
                </c:pt>
                <c:pt idx="36">
                  <c:v>0.60347010329407802</c:v>
                </c:pt>
                <c:pt idx="37">
                  <c:v>0.59919375765301597</c:v>
                </c:pt>
                <c:pt idx="38">
                  <c:v>0.59511575826744101</c:v>
                </c:pt>
                <c:pt idx="39">
                  <c:v>0.59104234767088804</c:v>
                </c:pt>
                <c:pt idx="40">
                  <c:v>0.58697043436559904</c:v>
                </c:pt>
                <c:pt idx="41">
                  <c:v>0.58290142315955096</c:v>
                </c:pt>
                <c:pt idx="42">
                  <c:v>0.57883665635699899</c:v>
                </c:pt>
                <c:pt idx="43">
                  <c:v>0.57477742940827503</c:v>
                </c:pt>
                <c:pt idx="44">
                  <c:v>0.57072500461582898</c:v>
                </c:pt>
                <c:pt idx="45">
                  <c:v>0.56668062315328405</c:v>
                </c:pt>
                <c:pt idx="46">
                  <c:v>0.56264551557813003</c:v>
                </c:pt>
                <c:pt idx="47">
                  <c:v>0.55862091098153299</c:v>
                </c:pt>
                <c:pt idx="48">
                  <c:v>0.55460804483303705</c:v>
                </c:pt>
                <c:pt idx="49">
                  <c:v>0.55060816558997605</c:v>
                </c:pt>
                <c:pt idx="50">
                  <c:v>0.54662254005662003</c:v>
                </c:pt>
                <c:pt idx="51">
                  <c:v>0.54265245752056102</c:v>
                </c:pt>
                <c:pt idx="52">
                  <c:v>0.53869923261823305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A2-4197-ABB0-CC7F4909FA04}"/>
            </c:ext>
          </c:extLst>
        </c:ser>
        <c:ser>
          <c:idx val="2"/>
          <c:order val="2"/>
          <c:tx>
            <c:strRef>
              <c:f>feldspar!$AL$1</c:f>
              <c:strCache>
                <c:ptCount val="1"/>
                <c:pt idx="0">
                  <c:v>sanidine</c:v>
                </c:pt>
              </c:strCache>
            </c:strRef>
          </c:tx>
          <c:xVal>
            <c:numRef>
              <c:f>x_axes!$G$2:$G$54</c:f>
              <c:numCache>
                <c:formatCode>General</c:formatCode>
                <c:ptCount val="53"/>
                <c:pt idx="0">
                  <c:v>1208.375</c:v>
                </c:pt>
                <c:pt idx="1">
                  <c:v>1203.40625</c:v>
                </c:pt>
                <c:pt idx="2">
                  <c:v>1198.4375</c:v>
                </c:pt>
                <c:pt idx="3">
                  <c:v>1193.46875</c:v>
                </c:pt>
                <c:pt idx="4">
                  <c:v>1188.5</c:v>
                </c:pt>
                <c:pt idx="5">
                  <c:v>1183.53125</c:v>
                </c:pt>
                <c:pt idx="6">
                  <c:v>1178.5625</c:v>
                </c:pt>
                <c:pt idx="7">
                  <c:v>1173.59375</c:v>
                </c:pt>
                <c:pt idx="8">
                  <c:v>1168.625</c:v>
                </c:pt>
                <c:pt idx="9">
                  <c:v>1163.65625</c:v>
                </c:pt>
                <c:pt idx="10">
                  <c:v>1158.6875</c:v>
                </c:pt>
                <c:pt idx="11">
                  <c:v>1153.71875</c:v>
                </c:pt>
                <c:pt idx="12">
                  <c:v>1148.75</c:v>
                </c:pt>
                <c:pt idx="13">
                  <c:v>1143.78125</c:v>
                </c:pt>
                <c:pt idx="14">
                  <c:v>1138.8125</c:v>
                </c:pt>
                <c:pt idx="15">
                  <c:v>1133.84375</c:v>
                </c:pt>
                <c:pt idx="16">
                  <c:v>1128.875</c:v>
                </c:pt>
                <c:pt idx="17">
                  <c:v>1123.90625</c:v>
                </c:pt>
                <c:pt idx="18">
                  <c:v>1118.9375</c:v>
                </c:pt>
                <c:pt idx="19">
                  <c:v>1113.96875</c:v>
                </c:pt>
                <c:pt idx="20">
                  <c:v>1109</c:v>
                </c:pt>
                <c:pt idx="21">
                  <c:v>1104.03125</c:v>
                </c:pt>
                <c:pt idx="22">
                  <c:v>1099.0625</c:v>
                </c:pt>
                <c:pt idx="23">
                  <c:v>1094.09375</c:v>
                </c:pt>
                <c:pt idx="24">
                  <c:v>1089.125</c:v>
                </c:pt>
                <c:pt idx="25">
                  <c:v>1084.15625</c:v>
                </c:pt>
                <c:pt idx="26">
                  <c:v>1079.1875</c:v>
                </c:pt>
                <c:pt idx="27">
                  <c:v>1074.21875</c:v>
                </c:pt>
                <c:pt idx="28">
                  <c:v>1069.25</c:v>
                </c:pt>
                <c:pt idx="29">
                  <c:v>1064.28125</c:v>
                </c:pt>
                <c:pt idx="30">
                  <c:v>1059.3125</c:v>
                </c:pt>
                <c:pt idx="31">
                  <c:v>1054.34375</c:v>
                </c:pt>
                <c:pt idx="32">
                  <c:v>1049.375</c:v>
                </c:pt>
                <c:pt idx="33">
                  <c:v>1044.40625</c:v>
                </c:pt>
                <c:pt idx="34">
                  <c:v>1039.4375</c:v>
                </c:pt>
                <c:pt idx="35">
                  <c:v>1034.46875</c:v>
                </c:pt>
                <c:pt idx="36">
                  <c:v>1029.5</c:v>
                </c:pt>
                <c:pt idx="37">
                  <c:v>1024.53125</c:v>
                </c:pt>
                <c:pt idx="38">
                  <c:v>1019.5625</c:v>
                </c:pt>
                <c:pt idx="39">
                  <c:v>1014.59375</c:v>
                </c:pt>
                <c:pt idx="40">
                  <c:v>1009.625</c:v>
                </c:pt>
                <c:pt idx="41">
                  <c:v>1004.65625</c:v>
                </c:pt>
                <c:pt idx="42">
                  <c:v>999.6875</c:v>
                </c:pt>
                <c:pt idx="43">
                  <c:v>994.71875</c:v>
                </c:pt>
                <c:pt idx="44">
                  <c:v>989.75</c:v>
                </c:pt>
                <c:pt idx="45">
                  <c:v>984.78125</c:v>
                </c:pt>
                <c:pt idx="46">
                  <c:v>979.8125</c:v>
                </c:pt>
                <c:pt idx="47">
                  <c:v>974.84375</c:v>
                </c:pt>
                <c:pt idx="48">
                  <c:v>969.875</c:v>
                </c:pt>
                <c:pt idx="49">
                  <c:v>964.90625</c:v>
                </c:pt>
                <c:pt idx="50">
                  <c:v>959.9375</c:v>
                </c:pt>
                <c:pt idx="51">
                  <c:v>954.96875</c:v>
                </c:pt>
                <c:pt idx="52">
                  <c:v>950</c:v>
                </c:pt>
              </c:numCache>
            </c:numRef>
          </c:xVal>
          <c:yVal>
            <c:numRef>
              <c:f>feldspar!$AL$2:$AL$54</c:f>
              <c:numCache>
                <c:formatCode>General</c:formatCode>
                <c:ptCount val="53"/>
                <c:pt idx="0">
                  <c:v>2.4566867572534401E-3</c:v>
                </c:pt>
                <c:pt idx="1">
                  <c:v>2.6433712820249401E-3</c:v>
                </c:pt>
                <c:pt idx="2">
                  <c:v>2.8351411053875999E-3</c:v>
                </c:pt>
                <c:pt idx="3">
                  <c:v>3.02310005270345E-3</c:v>
                </c:pt>
                <c:pt idx="4">
                  <c:v>3.20942682928623E-3</c:v>
                </c:pt>
                <c:pt idx="5">
                  <c:v>3.39702350455299E-3</c:v>
                </c:pt>
                <c:pt idx="6">
                  <c:v>3.58546444709566E-3</c:v>
                </c:pt>
                <c:pt idx="7">
                  <c:v>3.7731113058385498E-3</c:v>
                </c:pt>
                <c:pt idx="8">
                  <c:v>3.9602810386282798E-3</c:v>
                </c:pt>
                <c:pt idx="9">
                  <c:v>4.1468809164661499E-3</c:v>
                </c:pt>
                <c:pt idx="10">
                  <c:v>4.3328581244958496E-3</c:v>
                </c:pt>
                <c:pt idx="11">
                  <c:v>4.5182280566365999E-3</c:v>
                </c:pt>
                <c:pt idx="12">
                  <c:v>4.7032399837585301E-3</c:v>
                </c:pt>
                <c:pt idx="13">
                  <c:v>4.88850231767563E-3</c:v>
                </c:pt>
                <c:pt idx="14">
                  <c:v>5.1873483754663304E-3</c:v>
                </c:pt>
                <c:pt idx="15">
                  <c:v>5.43983414069436E-3</c:v>
                </c:pt>
                <c:pt idx="16">
                  <c:v>5.6947083583429002E-3</c:v>
                </c:pt>
                <c:pt idx="17">
                  <c:v>5.9220894011165299E-3</c:v>
                </c:pt>
                <c:pt idx="18">
                  <c:v>6.1264298516415404E-3</c:v>
                </c:pt>
                <c:pt idx="19">
                  <c:v>6.3229034834008302E-3</c:v>
                </c:pt>
                <c:pt idx="20">
                  <c:v>6.5127979048068803E-3</c:v>
                </c:pt>
                <c:pt idx="21">
                  <c:v>6.6972038386898499E-3</c:v>
                </c:pt>
                <c:pt idx="22">
                  <c:v>6.8779199878872804E-3</c:v>
                </c:pt>
                <c:pt idx="23">
                  <c:v>7.1233300460704398E-3</c:v>
                </c:pt>
                <c:pt idx="24">
                  <c:v>7.3248631238022098E-3</c:v>
                </c:pt>
                <c:pt idx="25">
                  <c:v>7.5222511285622804E-3</c:v>
                </c:pt>
                <c:pt idx="26">
                  <c:v>7.7156552660745496E-3</c:v>
                </c:pt>
                <c:pt idx="27">
                  <c:v>7.9052374185237494E-3</c:v>
                </c:pt>
                <c:pt idx="28">
                  <c:v>8.0980385212716995E-3</c:v>
                </c:pt>
                <c:pt idx="29">
                  <c:v>8.3015047467752193E-3</c:v>
                </c:pt>
                <c:pt idx="30">
                  <c:v>8.5065705528722495E-3</c:v>
                </c:pt>
                <c:pt idx="31">
                  <c:v>8.7133732530980893E-3</c:v>
                </c:pt>
                <c:pt idx="32">
                  <c:v>8.9220271345871599E-3</c:v>
                </c:pt>
                <c:pt idx="33">
                  <c:v>9.1326273724088702E-3</c:v>
                </c:pt>
                <c:pt idx="34">
                  <c:v>9.3452533362516806E-3</c:v>
                </c:pt>
                <c:pt idx="35">
                  <c:v>9.5599714171259904E-3</c:v>
                </c:pt>
                <c:pt idx="36">
                  <c:v>9.7861546740051399E-3</c:v>
                </c:pt>
                <c:pt idx="37">
                  <c:v>1.0013253603729301E-2</c:v>
                </c:pt>
                <c:pt idx="38">
                  <c:v>1.02461546070021E-2</c:v>
                </c:pt>
                <c:pt idx="39">
                  <c:v>1.04804913216746E-2</c:v>
                </c:pt>
                <c:pt idx="40">
                  <c:v>1.0716283282859699E-2</c:v>
                </c:pt>
                <c:pt idx="41">
                  <c:v>1.09536450225469E-2</c:v>
                </c:pt>
                <c:pt idx="42">
                  <c:v>1.1192689709643299E-2</c:v>
                </c:pt>
                <c:pt idx="43">
                  <c:v>1.14335297445001E-2</c:v>
                </c:pt>
                <c:pt idx="44">
                  <c:v>1.16762772913636E-2</c:v>
                </c:pt>
                <c:pt idx="45">
                  <c:v>1.1921044765551199E-2</c:v>
                </c:pt>
                <c:pt idx="46">
                  <c:v>1.21679452915499E-2</c:v>
                </c:pt>
                <c:pt idx="47">
                  <c:v>1.2417093143808599E-2</c:v>
                </c:pt>
                <c:pt idx="48">
                  <c:v>1.2668604187152601E-2</c:v>
                </c:pt>
                <c:pt idx="49">
                  <c:v>1.2922596327421799E-2</c:v>
                </c:pt>
                <c:pt idx="50">
                  <c:v>1.31791899893087E-2</c:v>
                </c:pt>
                <c:pt idx="51">
                  <c:v>1.34385086328062E-2</c:v>
                </c:pt>
                <c:pt idx="52">
                  <c:v>1.37006793253573E-2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9A2-4197-ABB0-CC7F4909F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7769800"/>
        <c:axId val="797763240"/>
      </c:scatterChart>
      <c:valAx>
        <c:axId val="797769800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797763240"/>
        <c:crosses val="autoZero"/>
        <c:crossBetween val="midCat"/>
      </c:valAx>
      <c:valAx>
        <c:axId val="797763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Mole fraction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797769800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olivine!$AJ$1</c:f>
              <c:strCache>
                <c:ptCount val="1"/>
                <c:pt idx="0">
                  <c:v>tephroite</c:v>
                </c:pt>
              </c:strCache>
            </c:strRef>
          </c:tx>
          <c:xVal>
            <c:numRef>
              <c:f>x_axes!$H$2:$H$65</c:f>
              <c:numCache>
                <c:formatCode>General</c:formatCode>
                <c:ptCount val="64"/>
                <c:pt idx="0">
                  <c:v>1263.03125</c:v>
                </c:pt>
                <c:pt idx="1">
                  <c:v>1258.0625</c:v>
                </c:pt>
                <c:pt idx="2">
                  <c:v>1253.09375</c:v>
                </c:pt>
                <c:pt idx="3">
                  <c:v>1248.125</c:v>
                </c:pt>
                <c:pt idx="4">
                  <c:v>1243.15625</c:v>
                </c:pt>
                <c:pt idx="5">
                  <c:v>1238.1875</c:v>
                </c:pt>
                <c:pt idx="6">
                  <c:v>1233.21875</c:v>
                </c:pt>
                <c:pt idx="7">
                  <c:v>1228.25</c:v>
                </c:pt>
                <c:pt idx="8">
                  <c:v>1223.28125</c:v>
                </c:pt>
                <c:pt idx="9">
                  <c:v>1218.3125</c:v>
                </c:pt>
                <c:pt idx="10">
                  <c:v>1213.34375</c:v>
                </c:pt>
                <c:pt idx="11">
                  <c:v>1208.375</c:v>
                </c:pt>
                <c:pt idx="12">
                  <c:v>1203.40625</c:v>
                </c:pt>
                <c:pt idx="13">
                  <c:v>1198.4375</c:v>
                </c:pt>
                <c:pt idx="14">
                  <c:v>1193.46875</c:v>
                </c:pt>
                <c:pt idx="15">
                  <c:v>1188.5</c:v>
                </c:pt>
                <c:pt idx="16">
                  <c:v>1183.53125</c:v>
                </c:pt>
                <c:pt idx="17">
                  <c:v>1178.5625</c:v>
                </c:pt>
                <c:pt idx="18">
                  <c:v>1173.59375</c:v>
                </c:pt>
                <c:pt idx="19">
                  <c:v>1168.625</c:v>
                </c:pt>
                <c:pt idx="20">
                  <c:v>1163.65625</c:v>
                </c:pt>
                <c:pt idx="21">
                  <c:v>1158.6875</c:v>
                </c:pt>
                <c:pt idx="22">
                  <c:v>1153.71875</c:v>
                </c:pt>
                <c:pt idx="23">
                  <c:v>1148.75</c:v>
                </c:pt>
                <c:pt idx="24">
                  <c:v>1143.78125</c:v>
                </c:pt>
                <c:pt idx="25">
                  <c:v>1138.8125</c:v>
                </c:pt>
                <c:pt idx="26">
                  <c:v>1133.84375</c:v>
                </c:pt>
                <c:pt idx="27">
                  <c:v>1128.875</c:v>
                </c:pt>
                <c:pt idx="28">
                  <c:v>1123.90625</c:v>
                </c:pt>
                <c:pt idx="29">
                  <c:v>1118.9375</c:v>
                </c:pt>
                <c:pt idx="30">
                  <c:v>1113.96875</c:v>
                </c:pt>
                <c:pt idx="31">
                  <c:v>1109</c:v>
                </c:pt>
                <c:pt idx="32">
                  <c:v>1104.03125</c:v>
                </c:pt>
                <c:pt idx="33">
                  <c:v>1099.0625</c:v>
                </c:pt>
                <c:pt idx="34">
                  <c:v>1094.09375</c:v>
                </c:pt>
                <c:pt idx="35">
                  <c:v>1089.125</c:v>
                </c:pt>
                <c:pt idx="36">
                  <c:v>1084.15625</c:v>
                </c:pt>
                <c:pt idx="37">
                  <c:v>1079.1875</c:v>
                </c:pt>
                <c:pt idx="38">
                  <c:v>1074.21875</c:v>
                </c:pt>
                <c:pt idx="39">
                  <c:v>1069.25</c:v>
                </c:pt>
                <c:pt idx="40">
                  <c:v>1064.28125</c:v>
                </c:pt>
                <c:pt idx="41">
                  <c:v>1059.3125</c:v>
                </c:pt>
                <c:pt idx="42">
                  <c:v>1054.34375</c:v>
                </c:pt>
                <c:pt idx="43">
                  <c:v>1049.375</c:v>
                </c:pt>
                <c:pt idx="44">
                  <c:v>1044.40625</c:v>
                </c:pt>
                <c:pt idx="45">
                  <c:v>1039.4375</c:v>
                </c:pt>
                <c:pt idx="46">
                  <c:v>1034.46875</c:v>
                </c:pt>
                <c:pt idx="47">
                  <c:v>1029.5</c:v>
                </c:pt>
                <c:pt idx="48">
                  <c:v>1024.53125</c:v>
                </c:pt>
                <c:pt idx="49">
                  <c:v>1019.5625</c:v>
                </c:pt>
                <c:pt idx="50">
                  <c:v>1014.59375</c:v>
                </c:pt>
                <c:pt idx="51">
                  <c:v>1009.625</c:v>
                </c:pt>
                <c:pt idx="52">
                  <c:v>1004.65625</c:v>
                </c:pt>
                <c:pt idx="53">
                  <c:v>999.6875</c:v>
                </c:pt>
                <c:pt idx="54">
                  <c:v>994.71875</c:v>
                </c:pt>
                <c:pt idx="55">
                  <c:v>989.75</c:v>
                </c:pt>
                <c:pt idx="56">
                  <c:v>984.78125</c:v>
                </c:pt>
                <c:pt idx="57">
                  <c:v>979.8125</c:v>
                </c:pt>
                <c:pt idx="58">
                  <c:v>974.84375</c:v>
                </c:pt>
                <c:pt idx="59">
                  <c:v>969.875</c:v>
                </c:pt>
                <c:pt idx="60">
                  <c:v>964.90625</c:v>
                </c:pt>
                <c:pt idx="61">
                  <c:v>959.9375</c:v>
                </c:pt>
                <c:pt idx="62">
                  <c:v>954.96875</c:v>
                </c:pt>
                <c:pt idx="63">
                  <c:v>950</c:v>
                </c:pt>
              </c:numCache>
            </c:numRef>
          </c:xVal>
          <c:yVal>
            <c:numRef>
              <c:f>olivine!$AJ$2:$AJ$65</c:f>
              <c:numCache>
                <c:formatCode>General</c:formatCode>
                <c:ptCount val="64"/>
                <c:pt idx="0">
                  <c:v>2.4549204666710401E-3</c:v>
                </c:pt>
                <c:pt idx="1">
                  <c:v>2.48558526156017E-3</c:v>
                </c:pt>
                <c:pt idx="2">
                  <c:v>2.5164219417955001E-3</c:v>
                </c:pt>
                <c:pt idx="3">
                  <c:v>2.5474267090357999E-3</c:v>
                </c:pt>
                <c:pt idx="4">
                  <c:v>2.5785953816196499E-3</c:v>
                </c:pt>
                <c:pt idx="5">
                  <c:v>2.60992337308178E-3</c:v>
                </c:pt>
                <c:pt idx="6">
                  <c:v>2.6414056692352899E-3</c:v>
                </c:pt>
                <c:pt idx="7">
                  <c:v>2.6730368053322802E-3</c:v>
                </c:pt>
                <c:pt idx="8">
                  <c:v>2.7048108427690301E-3</c:v>
                </c:pt>
                <c:pt idx="9">
                  <c:v>2.7367213459356002E-3</c:v>
                </c:pt>
                <c:pt idx="10">
                  <c:v>2.7687613584685099E-3</c:v>
                </c:pt>
                <c:pt idx="11">
                  <c:v>2.83575827713402E-3</c:v>
                </c:pt>
                <c:pt idx="12">
                  <c:v>2.9732988631206202E-3</c:v>
                </c:pt>
                <c:pt idx="13">
                  <c:v>3.10720217614138E-3</c:v>
                </c:pt>
                <c:pt idx="14">
                  <c:v>3.2603582678556202E-3</c:v>
                </c:pt>
                <c:pt idx="15">
                  <c:v>3.4211797583804798E-3</c:v>
                </c:pt>
                <c:pt idx="16">
                  <c:v>3.5794073902813599E-3</c:v>
                </c:pt>
                <c:pt idx="17">
                  <c:v>3.7345992672141799E-3</c:v>
                </c:pt>
                <c:pt idx="18">
                  <c:v>3.9036676677307799E-3</c:v>
                </c:pt>
                <c:pt idx="19">
                  <c:v>4.0707121071395201E-3</c:v>
                </c:pt>
                <c:pt idx="20">
                  <c:v>4.2340836479774803E-3</c:v>
                </c:pt>
                <c:pt idx="21">
                  <c:v>4.3939913157256903E-3</c:v>
                </c:pt>
                <c:pt idx="22">
                  <c:v>4.5508680965183597E-3</c:v>
                </c:pt>
                <c:pt idx="23">
                  <c:v>4.7054388960936604E-3</c:v>
                </c:pt>
                <c:pt idx="24">
                  <c:v>4.8588114421461801E-3</c:v>
                </c:pt>
                <c:pt idx="25">
                  <c:v>5.7548334629135304E-3</c:v>
                </c:pt>
                <c:pt idx="26">
                  <c:v>6.3187645324620303E-3</c:v>
                </c:pt>
                <c:pt idx="27">
                  <c:v>6.8728815605468103E-3</c:v>
                </c:pt>
                <c:pt idx="28">
                  <c:v>7.1597131798453303E-3</c:v>
                </c:pt>
                <c:pt idx="29">
                  <c:v>7.2812159442459997E-3</c:v>
                </c:pt>
                <c:pt idx="30">
                  <c:v>7.3788130306987904E-3</c:v>
                </c:pt>
                <c:pt idx="31">
                  <c:v>7.4594551088918298E-3</c:v>
                </c:pt>
                <c:pt idx="32">
                  <c:v>7.5285565205266899E-3</c:v>
                </c:pt>
                <c:pt idx="33">
                  <c:v>7.5945061718727704E-3</c:v>
                </c:pt>
                <c:pt idx="34">
                  <c:v>7.9838400883933004E-3</c:v>
                </c:pt>
                <c:pt idx="35">
                  <c:v>8.2163629057205693E-3</c:v>
                </c:pt>
                <c:pt idx="36">
                  <c:v>8.4323005855981206E-3</c:v>
                </c:pt>
                <c:pt idx="37">
                  <c:v>8.6331921568129893E-3</c:v>
                </c:pt>
                <c:pt idx="38">
                  <c:v>8.8204644514288701E-3</c:v>
                </c:pt>
                <c:pt idx="39">
                  <c:v>9.0254700670969693E-3</c:v>
                </c:pt>
                <c:pt idx="40">
                  <c:v>9.2794839544998592E-3</c:v>
                </c:pt>
                <c:pt idx="41">
                  <c:v>9.5421631376808192E-3</c:v>
                </c:pt>
                <c:pt idx="42">
                  <c:v>9.8140591637480706E-3</c:v>
                </c:pt>
                <c:pt idx="43">
                  <c:v>1.00956765441405E-2</c:v>
                </c:pt>
                <c:pt idx="44">
                  <c:v>1.03874859082274E-2</c:v>
                </c:pt>
                <c:pt idx="45">
                  <c:v>1.06899345763346E-2</c:v>
                </c:pt>
                <c:pt idx="46">
                  <c:v>1.1003455240993901E-2</c:v>
                </c:pt>
                <c:pt idx="47">
                  <c:v>1.13358977321127E-2</c:v>
                </c:pt>
                <c:pt idx="48">
                  <c:v>1.1679243266696299E-2</c:v>
                </c:pt>
                <c:pt idx="49">
                  <c:v>1.1955638652229201E-2</c:v>
                </c:pt>
                <c:pt idx="50">
                  <c:v>1.2238699543529101E-2</c:v>
                </c:pt>
                <c:pt idx="51">
                  <c:v>1.25308861748638E-2</c:v>
                </c:pt>
                <c:pt idx="52">
                  <c:v>1.28328853049874E-2</c:v>
                </c:pt>
                <c:pt idx="53">
                  <c:v>1.3145400777297299E-2</c:v>
                </c:pt>
                <c:pt idx="54">
                  <c:v>1.34691577774629E-2</c:v>
                </c:pt>
                <c:pt idx="55">
                  <c:v>1.38049066407818E-2</c:v>
                </c:pt>
                <c:pt idx="56">
                  <c:v>1.4153426273953801E-2</c:v>
                </c:pt>
                <c:pt idx="57">
                  <c:v>1.45155272382359E-2</c:v>
                </c:pt>
                <c:pt idx="58">
                  <c:v>1.48920545216693E-2</c:v>
                </c:pt>
                <c:pt idx="59">
                  <c:v>1.52838900214311E-2</c:v>
                </c:pt>
                <c:pt idx="60">
                  <c:v>1.5691954737682701E-2</c:v>
                </c:pt>
                <c:pt idx="61">
                  <c:v>1.61172106828983E-2</c:v>
                </c:pt>
                <c:pt idx="62">
                  <c:v>1.65606624883698E-2</c:v>
                </c:pt>
                <c:pt idx="63">
                  <c:v>1.7023358694476898E-2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FD-4732-839B-266FEEC171E4}"/>
            </c:ext>
          </c:extLst>
        </c:ser>
        <c:ser>
          <c:idx val="1"/>
          <c:order val="1"/>
          <c:tx>
            <c:strRef>
              <c:f>olivine!$AK$1</c:f>
              <c:strCache>
                <c:ptCount val="1"/>
                <c:pt idx="0">
                  <c:v>fayalite</c:v>
                </c:pt>
              </c:strCache>
            </c:strRef>
          </c:tx>
          <c:xVal>
            <c:numRef>
              <c:f>x_axes!$H$2:$H$65</c:f>
              <c:numCache>
                <c:formatCode>General</c:formatCode>
                <c:ptCount val="64"/>
                <c:pt idx="0">
                  <c:v>1263.03125</c:v>
                </c:pt>
                <c:pt idx="1">
                  <c:v>1258.0625</c:v>
                </c:pt>
                <c:pt idx="2">
                  <c:v>1253.09375</c:v>
                </c:pt>
                <c:pt idx="3">
                  <c:v>1248.125</c:v>
                </c:pt>
                <c:pt idx="4">
                  <c:v>1243.15625</c:v>
                </c:pt>
                <c:pt idx="5">
                  <c:v>1238.1875</c:v>
                </c:pt>
                <c:pt idx="6">
                  <c:v>1233.21875</c:v>
                </c:pt>
                <c:pt idx="7">
                  <c:v>1228.25</c:v>
                </c:pt>
                <c:pt idx="8">
                  <c:v>1223.28125</c:v>
                </c:pt>
                <c:pt idx="9">
                  <c:v>1218.3125</c:v>
                </c:pt>
                <c:pt idx="10">
                  <c:v>1213.34375</c:v>
                </c:pt>
                <c:pt idx="11">
                  <c:v>1208.375</c:v>
                </c:pt>
                <c:pt idx="12">
                  <c:v>1203.40625</c:v>
                </c:pt>
                <c:pt idx="13">
                  <c:v>1198.4375</c:v>
                </c:pt>
                <c:pt idx="14">
                  <c:v>1193.46875</c:v>
                </c:pt>
                <c:pt idx="15">
                  <c:v>1188.5</c:v>
                </c:pt>
                <c:pt idx="16">
                  <c:v>1183.53125</c:v>
                </c:pt>
                <c:pt idx="17">
                  <c:v>1178.5625</c:v>
                </c:pt>
                <c:pt idx="18">
                  <c:v>1173.59375</c:v>
                </c:pt>
                <c:pt idx="19">
                  <c:v>1168.625</c:v>
                </c:pt>
                <c:pt idx="20">
                  <c:v>1163.65625</c:v>
                </c:pt>
                <c:pt idx="21">
                  <c:v>1158.6875</c:v>
                </c:pt>
                <c:pt idx="22">
                  <c:v>1153.71875</c:v>
                </c:pt>
                <c:pt idx="23">
                  <c:v>1148.75</c:v>
                </c:pt>
                <c:pt idx="24">
                  <c:v>1143.78125</c:v>
                </c:pt>
                <c:pt idx="25">
                  <c:v>1138.8125</c:v>
                </c:pt>
                <c:pt idx="26">
                  <c:v>1133.84375</c:v>
                </c:pt>
                <c:pt idx="27">
                  <c:v>1128.875</c:v>
                </c:pt>
                <c:pt idx="28">
                  <c:v>1123.90625</c:v>
                </c:pt>
                <c:pt idx="29">
                  <c:v>1118.9375</c:v>
                </c:pt>
                <c:pt idx="30">
                  <c:v>1113.96875</c:v>
                </c:pt>
                <c:pt idx="31">
                  <c:v>1109</c:v>
                </c:pt>
                <c:pt idx="32">
                  <c:v>1104.03125</c:v>
                </c:pt>
                <c:pt idx="33">
                  <c:v>1099.0625</c:v>
                </c:pt>
                <c:pt idx="34">
                  <c:v>1094.09375</c:v>
                </c:pt>
                <c:pt idx="35">
                  <c:v>1089.125</c:v>
                </c:pt>
                <c:pt idx="36">
                  <c:v>1084.15625</c:v>
                </c:pt>
                <c:pt idx="37">
                  <c:v>1079.1875</c:v>
                </c:pt>
                <c:pt idx="38">
                  <c:v>1074.21875</c:v>
                </c:pt>
                <c:pt idx="39">
                  <c:v>1069.25</c:v>
                </c:pt>
                <c:pt idx="40">
                  <c:v>1064.28125</c:v>
                </c:pt>
                <c:pt idx="41">
                  <c:v>1059.3125</c:v>
                </c:pt>
                <c:pt idx="42">
                  <c:v>1054.34375</c:v>
                </c:pt>
                <c:pt idx="43">
                  <c:v>1049.375</c:v>
                </c:pt>
                <c:pt idx="44">
                  <c:v>1044.40625</c:v>
                </c:pt>
                <c:pt idx="45">
                  <c:v>1039.4375</c:v>
                </c:pt>
                <c:pt idx="46">
                  <c:v>1034.46875</c:v>
                </c:pt>
                <c:pt idx="47">
                  <c:v>1029.5</c:v>
                </c:pt>
                <c:pt idx="48">
                  <c:v>1024.53125</c:v>
                </c:pt>
                <c:pt idx="49">
                  <c:v>1019.5625</c:v>
                </c:pt>
                <c:pt idx="50">
                  <c:v>1014.59375</c:v>
                </c:pt>
                <c:pt idx="51">
                  <c:v>1009.625</c:v>
                </c:pt>
                <c:pt idx="52">
                  <c:v>1004.65625</c:v>
                </c:pt>
                <c:pt idx="53">
                  <c:v>999.6875</c:v>
                </c:pt>
                <c:pt idx="54">
                  <c:v>994.71875</c:v>
                </c:pt>
                <c:pt idx="55">
                  <c:v>989.75</c:v>
                </c:pt>
                <c:pt idx="56">
                  <c:v>984.78125</c:v>
                </c:pt>
                <c:pt idx="57">
                  <c:v>979.8125</c:v>
                </c:pt>
                <c:pt idx="58">
                  <c:v>974.84375</c:v>
                </c:pt>
                <c:pt idx="59">
                  <c:v>969.875</c:v>
                </c:pt>
                <c:pt idx="60">
                  <c:v>964.90625</c:v>
                </c:pt>
                <c:pt idx="61">
                  <c:v>959.9375</c:v>
                </c:pt>
                <c:pt idx="62">
                  <c:v>954.96875</c:v>
                </c:pt>
                <c:pt idx="63">
                  <c:v>950</c:v>
                </c:pt>
              </c:numCache>
            </c:numRef>
          </c:xVal>
          <c:yVal>
            <c:numRef>
              <c:f>olivine!$AK$2:$AK$65</c:f>
              <c:numCache>
                <c:formatCode>General</c:formatCode>
                <c:ptCount val="64"/>
                <c:pt idx="0">
                  <c:v>0.142100624692449</c:v>
                </c:pt>
                <c:pt idx="1">
                  <c:v>0.144296401530527</c:v>
                </c:pt>
                <c:pt idx="2">
                  <c:v>0.146523698441692</c:v>
                </c:pt>
                <c:pt idx="3">
                  <c:v>0.14878291214143699</c:v>
                </c:pt>
                <c:pt idx="4">
                  <c:v>0.15107442685946401</c:v>
                </c:pt>
                <c:pt idx="5">
                  <c:v>0.15339861203046301</c:v>
                </c:pt>
                <c:pt idx="6">
                  <c:v>0.15575581982387901</c:v>
                </c:pt>
                <c:pt idx="7">
                  <c:v>0.15814638243069501</c:v>
                </c:pt>
                <c:pt idx="8">
                  <c:v>0.160570609098587</c:v>
                </c:pt>
                <c:pt idx="9">
                  <c:v>0.163028782947297</c:v>
                </c:pt>
                <c:pt idx="10">
                  <c:v>0.16552115743951201</c:v>
                </c:pt>
                <c:pt idx="11">
                  <c:v>0.169022199783987</c:v>
                </c:pt>
                <c:pt idx="12">
                  <c:v>0.174556259159066</c:v>
                </c:pt>
                <c:pt idx="13">
                  <c:v>0.18006959549714199</c:v>
                </c:pt>
                <c:pt idx="14">
                  <c:v>0.18587010882563099</c:v>
                </c:pt>
                <c:pt idx="15">
                  <c:v>0.19179404790106899</c:v>
                </c:pt>
                <c:pt idx="16">
                  <c:v>0.19771249819662601</c:v>
                </c:pt>
                <c:pt idx="17">
                  <c:v>0.20363209163527901</c:v>
                </c:pt>
                <c:pt idx="18">
                  <c:v>0.209280777369376</c:v>
                </c:pt>
                <c:pt idx="19">
                  <c:v>0.214934160204897</c:v>
                </c:pt>
                <c:pt idx="20">
                  <c:v>0.22062635664083</c:v>
                </c:pt>
                <c:pt idx="21">
                  <c:v>0.22636427006440199</c:v>
                </c:pt>
                <c:pt idx="22">
                  <c:v>0.23215603409645899</c:v>
                </c:pt>
                <c:pt idx="23">
                  <c:v>0.23801180442123199</c:v>
                </c:pt>
                <c:pt idx="24">
                  <c:v>0.24394478850179799</c:v>
                </c:pt>
                <c:pt idx="25">
                  <c:v>0.245786433740602</c:v>
                </c:pt>
                <c:pt idx="26">
                  <c:v>0.24951957183142601</c:v>
                </c:pt>
                <c:pt idx="27">
                  <c:v>0.25314367661375098</c:v>
                </c:pt>
                <c:pt idx="28">
                  <c:v>0.25579172159861002</c:v>
                </c:pt>
                <c:pt idx="29">
                  <c:v>0.25776642099181801</c:v>
                </c:pt>
                <c:pt idx="30">
                  <c:v>0.25953247050960099</c:v>
                </c:pt>
                <c:pt idx="31">
                  <c:v>0.26112195319084303</c:v>
                </c:pt>
                <c:pt idx="32">
                  <c:v>0.26256230832675198</c:v>
                </c:pt>
                <c:pt idx="33">
                  <c:v>0.26388062494863601</c:v>
                </c:pt>
                <c:pt idx="34">
                  <c:v>0.26813197660688798</c:v>
                </c:pt>
                <c:pt idx="35">
                  <c:v>0.26917454370847199</c:v>
                </c:pt>
                <c:pt idx="36">
                  <c:v>0.27012230468979198</c:v>
                </c:pt>
                <c:pt idx="37">
                  <c:v>0.270985757612282</c:v>
                </c:pt>
                <c:pt idx="38">
                  <c:v>0.27177435455166998</c:v>
                </c:pt>
                <c:pt idx="39">
                  <c:v>0.27256426460383698</c:v>
                </c:pt>
                <c:pt idx="40">
                  <c:v>0.27343365339102799</c:v>
                </c:pt>
                <c:pt idx="41">
                  <c:v>0.27429748607316201</c:v>
                </c:pt>
                <c:pt idx="42">
                  <c:v>0.275160863929237</c:v>
                </c:pt>
                <c:pt idx="43">
                  <c:v>0.27602808377613702</c:v>
                </c:pt>
                <c:pt idx="44">
                  <c:v>0.27690275955361399</c:v>
                </c:pt>
                <c:pt idx="45">
                  <c:v>0.27778792183255602</c:v>
                </c:pt>
                <c:pt idx="46">
                  <c:v>0.27868609932553901</c:v>
                </c:pt>
                <c:pt idx="47">
                  <c:v>0.279598138630752</c:v>
                </c:pt>
                <c:pt idx="48">
                  <c:v>0.28052817598707003</c:v>
                </c:pt>
                <c:pt idx="49">
                  <c:v>0.28222785598985201</c:v>
                </c:pt>
                <c:pt idx="50">
                  <c:v>0.283927463207237</c:v>
                </c:pt>
                <c:pt idx="51">
                  <c:v>0.28560920643828203</c:v>
                </c:pt>
                <c:pt idx="52">
                  <c:v>0.287273163770706</c:v>
                </c:pt>
                <c:pt idx="53">
                  <c:v>0.28891945741149899</c:v>
                </c:pt>
                <c:pt idx="54">
                  <c:v>0.29054826048876797</c:v>
                </c:pt>
                <c:pt idx="55">
                  <c:v>0.29215980343493703</c:v>
                </c:pt>
                <c:pt idx="56">
                  <c:v>0.29375437999762699</c:v>
                </c:pt>
                <c:pt idx="57">
                  <c:v>0.29533235290732801</c:v>
                </c:pt>
                <c:pt idx="58">
                  <c:v>0.296894159221465</c:v>
                </c:pt>
                <c:pt idx="59">
                  <c:v>0.29844031534571303</c:v>
                </c:pt>
                <c:pt idx="60">
                  <c:v>0.29997142173667801</c:v>
                </c:pt>
                <c:pt idx="61">
                  <c:v>0.301488167255475</c:v>
                </c:pt>
                <c:pt idx="62">
                  <c:v>0.30299133315550197</c:v>
                </c:pt>
                <c:pt idx="63">
                  <c:v>0.30448179668369701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9FD-4732-839B-266FEEC171E4}"/>
            </c:ext>
          </c:extLst>
        </c:ser>
        <c:ser>
          <c:idx val="2"/>
          <c:order val="2"/>
          <c:tx>
            <c:strRef>
              <c:f>olivine!$AL$1</c:f>
              <c:strCache>
                <c:ptCount val="1"/>
                <c:pt idx="0">
                  <c:v>co-olivine</c:v>
                </c:pt>
              </c:strCache>
            </c:strRef>
          </c:tx>
          <c:xVal>
            <c:numRef>
              <c:f>x_axes!$H$2:$H$65</c:f>
              <c:numCache>
                <c:formatCode>General</c:formatCode>
                <c:ptCount val="64"/>
                <c:pt idx="0">
                  <c:v>1263.03125</c:v>
                </c:pt>
                <c:pt idx="1">
                  <c:v>1258.0625</c:v>
                </c:pt>
                <c:pt idx="2">
                  <c:v>1253.09375</c:v>
                </c:pt>
                <c:pt idx="3">
                  <c:v>1248.125</c:v>
                </c:pt>
                <c:pt idx="4">
                  <c:v>1243.15625</c:v>
                </c:pt>
                <c:pt idx="5">
                  <c:v>1238.1875</c:v>
                </c:pt>
                <c:pt idx="6">
                  <c:v>1233.21875</c:v>
                </c:pt>
                <c:pt idx="7">
                  <c:v>1228.25</c:v>
                </c:pt>
                <c:pt idx="8">
                  <c:v>1223.28125</c:v>
                </c:pt>
                <c:pt idx="9">
                  <c:v>1218.3125</c:v>
                </c:pt>
                <c:pt idx="10">
                  <c:v>1213.34375</c:v>
                </c:pt>
                <c:pt idx="11">
                  <c:v>1208.375</c:v>
                </c:pt>
                <c:pt idx="12">
                  <c:v>1203.40625</c:v>
                </c:pt>
                <c:pt idx="13">
                  <c:v>1198.4375</c:v>
                </c:pt>
                <c:pt idx="14">
                  <c:v>1193.46875</c:v>
                </c:pt>
                <c:pt idx="15">
                  <c:v>1188.5</c:v>
                </c:pt>
                <c:pt idx="16">
                  <c:v>1183.53125</c:v>
                </c:pt>
                <c:pt idx="17">
                  <c:v>1178.5625</c:v>
                </c:pt>
                <c:pt idx="18">
                  <c:v>1173.59375</c:v>
                </c:pt>
                <c:pt idx="19">
                  <c:v>1168.625</c:v>
                </c:pt>
                <c:pt idx="20">
                  <c:v>1163.65625</c:v>
                </c:pt>
                <c:pt idx="21">
                  <c:v>1158.6875</c:v>
                </c:pt>
                <c:pt idx="22">
                  <c:v>1153.71875</c:v>
                </c:pt>
                <c:pt idx="23">
                  <c:v>1148.75</c:v>
                </c:pt>
                <c:pt idx="24">
                  <c:v>1143.78125</c:v>
                </c:pt>
                <c:pt idx="25">
                  <c:v>1138.8125</c:v>
                </c:pt>
                <c:pt idx="26">
                  <c:v>1133.84375</c:v>
                </c:pt>
                <c:pt idx="27">
                  <c:v>1128.875</c:v>
                </c:pt>
                <c:pt idx="28">
                  <c:v>1123.90625</c:v>
                </c:pt>
                <c:pt idx="29">
                  <c:v>1118.9375</c:v>
                </c:pt>
                <c:pt idx="30">
                  <c:v>1113.96875</c:v>
                </c:pt>
                <c:pt idx="31">
                  <c:v>1109</c:v>
                </c:pt>
                <c:pt idx="32">
                  <c:v>1104.03125</c:v>
                </c:pt>
                <c:pt idx="33">
                  <c:v>1099.0625</c:v>
                </c:pt>
                <c:pt idx="34">
                  <c:v>1094.09375</c:v>
                </c:pt>
                <c:pt idx="35">
                  <c:v>1089.125</c:v>
                </c:pt>
                <c:pt idx="36">
                  <c:v>1084.15625</c:v>
                </c:pt>
                <c:pt idx="37">
                  <c:v>1079.1875</c:v>
                </c:pt>
                <c:pt idx="38">
                  <c:v>1074.21875</c:v>
                </c:pt>
                <c:pt idx="39">
                  <c:v>1069.25</c:v>
                </c:pt>
                <c:pt idx="40">
                  <c:v>1064.28125</c:v>
                </c:pt>
                <c:pt idx="41">
                  <c:v>1059.3125</c:v>
                </c:pt>
                <c:pt idx="42">
                  <c:v>1054.34375</c:v>
                </c:pt>
                <c:pt idx="43">
                  <c:v>1049.375</c:v>
                </c:pt>
                <c:pt idx="44">
                  <c:v>1044.40625</c:v>
                </c:pt>
                <c:pt idx="45">
                  <c:v>1039.4375</c:v>
                </c:pt>
                <c:pt idx="46">
                  <c:v>1034.46875</c:v>
                </c:pt>
                <c:pt idx="47">
                  <c:v>1029.5</c:v>
                </c:pt>
                <c:pt idx="48">
                  <c:v>1024.53125</c:v>
                </c:pt>
                <c:pt idx="49">
                  <c:v>1019.5625</c:v>
                </c:pt>
                <c:pt idx="50">
                  <c:v>1014.59375</c:v>
                </c:pt>
                <c:pt idx="51">
                  <c:v>1009.625</c:v>
                </c:pt>
                <c:pt idx="52">
                  <c:v>1004.65625</c:v>
                </c:pt>
                <c:pt idx="53">
                  <c:v>999.6875</c:v>
                </c:pt>
                <c:pt idx="54">
                  <c:v>994.71875</c:v>
                </c:pt>
                <c:pt idx="55">
                  <c:v>989.75</c:v>
                </c:pt>
                <c:pt idx="56">
                  <c:v>984.78125</c:v>
                </c:pt>
                <c:pt idx="57">
                  <c:v>979.8125</c:v>
                </c:pt>
                <c:pt idx="58">
                  <c:v>974.84375</c:v>
                </c:pt>
                <c:pt idx="59">
                  <c:v>969.875</c:v>
                </c:pt>
                <c:pt idx="60">
                  <c:v>964.90625</c:v>
                </c:pt>
                <c:pt idx="61">
                  <c:v>959.9375</c:v>
                </c:pt>
                <c:pt idx="62">
                  <c:v>954.96875</c:v>
                </c:pt>
                <c:pt idx="63">
                  <c:v>950</c:v>
                </c:pt>
              </c:numCache>
            </c:numRef>
          </c:xVal>
          <c:yVal>
            <c:numRef>
              <c:f>olivine!$AL$2:$AL$65</c:f>
              <c:numCache>
                <c:formatCode>General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9FD-4732-839B-266FEEC171E4}"/>
            </c:ext>
          </c:extLst>
        </c:ser>
        <c:ser>
          <c:idx val="3"/>
          <c:order val="3"/>
          <c:tx>
            <c:strRef>
              <c:f>olivine!$AM$1</c:f>
              <c:strCache>
                <c:ptCount val="1"/>
                <c:pt idx="0">
                  <c:v>ni-olivine</c:v>
                </c:pt>
              </c:strCache>
            </c:strRef>
          </c:tx>
          <c:xVal>
            <c:numRef>
              <c:f>x_axes!$H$2:$H$65</c:f>
              <c:numCache>
                <c:formatCode>General</c:formatCode>
                <c:ptCount val="64"/>
                <c:pt idx="0">
                  <c:v>1263.03125</c:v>
                </c:pt>
                <c:pt idx="1">
                  <c:v>1258.0625</c:v>
                </c:pt>
                <c:pt idx="2">
                  <c:v>1253.09375</c:v>
                </c:pt>
                <c:pt idx="3">
                  <c:v>1248.125</c:v>
                </c:pt>
                <c:pt idx="4">
                  <c:v>1243.15625</c:v>
                </c:pt>
                <c:pt idx="5">
                  <c:v>1238.1875</c:v>
                </c:pt>
                <c:pt idx="6">
                  <c:v>1233.21875</c:v>
                </c:pt>
                <c:pt idx="7">
                  <c:v>1228.25</c:v>
                </c:pt>
                <c:pt idx="8">
                  <c:v>1223.28125</c:v>
                </c:pt>
                <c:pt idx="9">
                  <c:v>1218.3125</c:v>
                </c:pt>
                <c:pt idx="10">
                  <c:v>1213.34375</c:v>
                </c:pt>
                <c:pt idx="11">
                  <c:v>1208.375</c:v>
                </c:pt>
                <c:pt idx="12">
                  <c:v>1203.40625</c:v>
                </c:pt>
                <c:pt idx="13">
                  <c:v>1198.4375</c:v>
                </c:pt>
                <c:pt idx="14">
                  <c:v>1193.46875</c:v>
                </c:pt>
                <c:pt idx="15">
                  <c:v>1188.5</c:v>
                </c:pt>
                <c:pt idx="16">
                  <c:v>1183.53125</c:v>
                </c:pt>
                <c:pt idx="17">
                  <c:v>1178.5625</c:v>
                </c:pt>
                <c:pt idx="18">
                  <c:v>1173.59375</c:v>
                </c:pt>
                <c:pt idx="19">
                  <c:v>1168.625</c:v>
                </c:pt>
                <c:pt idx="20">
                  <c:v>1163.65625</c:v>
                </c:pt>
                <c:pt idx="21">
                  <c:v>1158.6875</c:v>
                </c:pt>
                <c:pt idx="22">
                  <c:v>1153.71875</c:v>
                </c:pt>
                <c:pt idx="23">
                  <c:v>1148.75</c:v>
                </c:pt>
                <c:pt idx="24">
                  <c:v>1143.78125</c:v>
                </c:pt>
                <c:pt idx="25">
                  <c:v>1138.8125</c:v>
                </c:pt>
                <c:pt idx="26">
                  <c:v>1133.84375</c:v>
                </c:pt>
                <c:pt idx="27">
                  <c:v>1128.875</c:v>
                </c:pt>
                <c:pt idx="28">
                  <c:v>1123.90625</c:v>
                </c:pt>
                <c:pt idx="29">
                  <c:v>1118.9375</c:v>
                </c:pt>
                <c:pt idx="30">
                  <c:v>1113.96875</c:v>
                </c:pt>
                <c:pt idx="31">
                  <c:v>1109</c:v>
                </c:pt>
                <c:pt idx="32">
                  <c:v>1104.03125</c:v>
                </c:pt>
                <c:pt idx="33">
                  <c:v>1099.0625</c:v>
                </c:pt>
                <c:pt idx="34">
                  <c:v>1094.09375</c:v>
                </c:pt>
                <c:pt idx="35">
                  <c:v>1089.125</c:v>
                </c:pt>
                <c:pt idx="36">
                  <c:v>1084.15625</c:v>
                </c:pt>
                <c:pt idx="37">
                  <c:v>1079.1875</c:v>
                </c:pt>
                <c:pt idx="38">
                  <c:v>1074.21875</c:v>
                </c:pt>
                <c:pt idx="39">
                  <c:v>1069.25</c:v>
                </c:pt>
                <c:pt idx="40">
                  <c:v>1064.28125</c:v>
                </c:pt>
                <c:pt idx="41">
                  <c:v>1059.3125</c:v>
                </c:pt>
                <c:pt idx="42">
                  <c:v>1054.34375</c:v>
                </c:pt>
                <c:pt idx="43">
                  <c:v>1049.375</c:v>
                </c:pt>
                <c:pt idx="44">
                  <c:v>1044.40625</c:v>
                </c:pt>
                <c:pt idx="45">
                  <c:v>1039.4375</c:v>
                </c:pt>
                <c:pt idx="46">
                  <c:v>1034.46875</c:v>
                </c:pt>
                <c:pt idx="47">
                  <c:v>1029.5</c:v>
                </c:pt>
                <c:pt idx="48">
                  <c:v>1024.53125</c:v>
                </c:pt>
                <c:pt idx="49">
                  <c:v>1019.5625</c:v>
                </c:pt>
                <c:pt idx="50">
                  <c:v>1014.59375</c:v>
                </c:pt>
                <c:pt idx="51">
                  <c:v>1009.625</c:v>
                </c:pt>
                <c:pt idx="52">
                  <c:v>1004.65625</c:v>
                </c:pt>
                <c:pt idx="53">
                  <c:v>999.6875</c:v>
                </c:pt>
                <c:pt idx="54">
                  <c:v>994.71875</c:v>
                </c:pt>
                <c:pt idx="55">
                  <c:v>989.75</c:v>
                </c:pt>
                <c:pt idx="56">
                  <c:v>984.78125</c:v>
                </c:pt>
                <c:pt idx="57">
                  <c:v>979.8125</c:v>
                </c:pt>
                <c:pt idx="58">
                  <c:v>974.84375</c:v>
                </c:pt>
                <c:pt idx="59">
                  <c:v>969.875</c:v>
                </c:pt>
                <c:pt idx="60">
                  <c:v>964.90625</c:v>
                </c:pt>
                <c:pt idx="61">
                  <c:v>959.9375</c:v>
                </c:pt>
                <c:pt idx="62">
                  <c:v>954.96875</c:v>
                </c:pt>
                <c:pt idx="63">
                  <c:v>950</c:v>
                </c:pt>
              </c:numCache>
            </c:numRef>
          </c:xVal>
          <c:yVal>
            <c:numRef>
              <c:f>olivine!$AM$2:$AM$65</c:f>
              <c:numCache>
                <c:formatCode>General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9FD-4732-839B-266FEEC171E4}"/>
            </c:ext>
          </c:extLst>
        </c:ser>
        <c:ser>
          <c:idx val="4"/>
          <c:order val="4"/>
          <c:tx>
            <c:strRef>
              <c:f>olivine!$AN$1</c:f>
              <c:strCache>
                <c:ptCount val="1"/>
                <c:pt idx="0">
                  <c:v>monticellite</c:v>
                </c:pt>
              </c:strCache>
            </c:strRef>
          </c:tx>
          <c:xVal>
            <c:numRef>
              <c:f>x_axes!$H$2:$H$65</c:f>
              <c:numCache>
                <c:formatCode>General</c:formatCode>
                <c:ptCount val="64"/>
                <c:pt idx="0">
                  <c:v>1263.03125</c:v>
                </c:pt>
                <c:pt idx="1">
                  <c:v>1258.0625</c:v>
                </c:pt>
                <c:pt idx="2">
                  <c:v>1253.09375</c:v>
                </c:pt>
                <c:pt idx="3">
                  <c:v>1248.125</c:v>
                </c:pt>
                <c:pt idx="4">
                  <c:v>1243.15625</c:v>
                </c:pt>
                <c:pt idx="5">
                  <c:v>1238.1875</c:v>
                </c:pt>
                <c:pt idx="6">
                  <c:v>1233.21875</c:v>
                </c:pt>
                <c:pt idx="7">
                  <c:v>1228.25</c:v>
                </c:pt>
                <c:pt idx="8">
                  <c:v>1223.28125</c:v>
                </c:pt>
                <c:pt idx="9">
                  <c:v>1218.3125</c:v>
                </c:pt>
                <c:pt idx="10">
                  <c:v>1213.34375</c:v>
                </c:pt>
                <c:pt idx="11">
                  <c:v>1208.375</c:v>
                </c:pt>
                <c:pt idx="12">
                  <c:v>1203.40625</c:v>
                </c:pt>
                <c:pt idx="13">
                  <c:v>1198.4375</c:v>
                </c:pt>
                <c:pt idx="14">
                  <c:v>1193.46875</c:v>
                </c:pt>
                <c:pt idx="15">
                  <c:v>1188.5</c:v>
                </c:pt>
                <c:pt idx="16">
                  <c:v>1183.53125</c:v>
                </c:pt>
                <c:pt idx="17">
                  <c:v>1178.5625</c:v>
                </c:pt>
                <c:pt idx="18">
                  <c:v>1173.59375</c:v>
                </c:pt>
                <c:pt idx="19">
                  <c:v>1168.625</c:v>
                </c:pt>
                <c:pt idx="20">
                  <c:v>1163.65625</c:v>
                </c:pt>
                <c:pt idx="21">
                  <c:v>1158.6875</c:v>
                </c:pt>
                <c:pt idx="22">
                  <c:v>1153.71875</c:v>
                </c:pt>
                <c:pt idx="23">
                  <c:v>1148.75</c:v>
                </c:pt>
                <c:pt idx="24">
                  <c:v>1143.78125</c:v>
                </c:pt>
                <c:pt idx="25">
                  <c:v>1138.8125</c:v>
                </c:pt>
                <c:pt idx="26">
                  <c:v>1133.84375</c:v>
                </c:pt>
                <c:pt idx="27">
                  <c:v>1128.875</c:v>
                </c:pt>
                <c:pt idx="28">
                  <c:v>1123.90625</c:v>
                </c:pt>
                <c:pt idx="29">
                  <c:v>1118.9375</c:v>
                </c:pt>
                <c:pt idx="30">
                  <c:v>1113.96875</c:v>
                </c:pt>
                <c:pt idx="31">
                  <c:v>1109</c:v>
                </c:pt>
                <c:pt idx="32">
                  <c:v>1104.03125</c:v>
                </c:pt>
                <c:pt idx="33">
                  <c:v>1099.0625</c:v>
                </c:pt>
                <c:pt idx="34">
                  <c:v>1094.09375</c:v>
                </c:pt>
                <c:pt idx="35">
                  <c:v>1089.125</c:v>
                </c:pt>
                <c:pt idx="36">
                  <c:v>1084.15625</c:v>
                </c:pt>
                <c:pt idx="37">
                  <c:v>1079.1875</c:v>
                </c:pt>
                <c:pt idx="38">
                  <c:v>1074.21875</c:v>
                </c:pt>
                <c:pt idx="39">
                  <c:v>1069.25</c:v>
                </c:pt>
                <c:pt idx="40">
                  <c:v>1064.28125</c:v>
                </c:pt>
                <c:pt idx="41">
                  <c:v>1059.3125</c:v>
                </c:pt>
                <c:pt idx="42">
                  <c:v>1054.34375</c:v>
                </c:pt>
                <c:pt idx="43">
                  <c:v>1049.375</c:v>
                </c:pt>
                <c:pt idx="44">
                  <c:v>1044.40625</c:v>
                </c:pt>
                <c:pt idx="45">
                  <c:v>1039.4375</c:v>
                </c:pt>
                <c:pt idx="46">
                  <c:v>1034.46875</c:v>
                </c:pt>
                <c:pt idx="47">
                  <c:v>1029.5</c:v>
                </c:pt>
                <c:pt idx="48">
                  <c:v>1024.53125</c:v>
                </c:pt>
                <c:pt idx="49">
                  <c:v>1019.5625</c:v>
                </c:pt>
                <c:pt idx="50">
                  <c:v>1014.59375</c:v>
                </c:pt>
                <c:pt idx="51">
                  <c:v>1009.625</c:v>
                </c:pt>
                <c:pt idx="52">
                  <c:v>1004.65625</c:v>
                </c:pt>
                <c:pt idx="53">
                  <c:v>999.6875</c:v>
                </c:pt>
                <c:pt idx="54">
                  <c:v>994.71875</c:v>
                </c:pt>
                <c:pt idx="55">
                  <c:v>989.75</c:v>
                </c:pt>
                <c:pt idx="56">
                  <c:v>984.78125</c:v>
                </c:pt>
                <c:pt idx="57">
                  <c:v>979.8125</c:v>
                </c:pt>
                <c:pt idx="58">
                  <c:v>974.84375</c:v>
                </c:pt>
                <c:pt idx="59">
                  <c:v>969.875</c:v>
                </c:pt>
                <c:pt idx="60">
                  <c:v>964.90625</c:v>
                </c:pt>
                <c:pt idx="61">
                  <c:v>959.9375</c:v>
                </c:pt>
                <c:pt idx="62">
                  <c:v>954.96875</c:v>
                </c:pt>
                <c:pt idx="63">
                  <c:v>950</c:v>
                </c:pt>
              </c:numCache>
            </c:numRef>
          </c:xVal>
          <c:yVal>
            <c:numRef>
              <c:f>olivine!$AN$2:$AN$65</c:f>
              <c:numCache>
                <c:formatCode>General</c:formatCode>
                <c:ptCount val="64"/>
                <c:pt idx="0">
                  <c:v>8.9736127496551008E-3</c:v>
                </c:pt>
                <c:pt idx="1">
                  <c:v>9.0627064429196907E-3</c:v>
                </c:pt>
                <c:pt idx="2">
                  <c:v>9.1525675369990896E-3</c:v>
                </c:pt>
                <c:pt idx="3">
                  <c:v>9.2432197846719598E-3</c:v>
                </c:pt>
                <c:pt idx="4">
                  <c:v>9.3346874094836999E-3</c:v>
                </c:pt>
                <c:pt idx="5">
                  <c:v>9.4269950483518508E-3</c:v>
                </c:pt>
                <c:pt idx="6">
                  <c:v>9.5201676885968804E-3</c:v>
                </c:pt>
                <c:pt idx="7">
                  <c:v>9.6142305921422498E-3</c:v>
                </c:pt>
                <c:pt idx="8">
                  <c:v>9.7092092072836901E-3</c:v>
                </c:pt>
                <c:pt idx="9">
                  <c:v>9.8051290688673104E-3</c:v>
                </c:pt>
                <c:pt idx="10">
                  <c:v>9.9020156801839492E-3</c:v>
                </c:pt>
                <c:pt idx="11">
                  <c:v>9.9793465458378992E-3</c:v>
                </c:pt>
                <c:pt idx="12">
                  <c:v>1.00176144618129E-2</c:v>
                </c:pt>
                <c:pt idx="13">
                  <c:v>1.0061248073280699E-2</c:v>
                </c:pt>
                <c:pt idx="14">
                  <c:v>9.9777995328723303E-3</c:v>
                </c:pt>
                <c:pt idx="15">
                  <c:v>9.8413891034796197E-3</c:v>
                </c:pt>
                <c:pt idx="16">
                  <c:v>9.70929853937306E-3</c:v>
                </c:pt>
                <c:pt idx="17">
                  <c:v>9.5806727631271207E-3</c:v>
                </c:pt>
                <c:pt idx="18">
                  <c:v>9.4772165528121902E-3</c:v>
                </c:pt>
                <c:pt idx="19">
                  <c:v>9.3739280189637092E-3</c:v>
                </c:pt>
                <c:pt idx="20">
                  <c:v>9.2684221391694799E-3</c:v>
                </c:pt>
                <c:pt idx="21">
                  <c:v>9.1607238298482292E-3</c:v>
                </c:pt>
                <c:pt idx="22">
                  <c:v>9.0509181256692994E-3</c:v>
                </c:pt>
                <c:pt idx="23">
                  <c:v>8.9392148364822194E-3</c:v>
                </c:pt>
                <c:pt idx="24">
                  <c:v>8.8260625999899908E-3</c:v>
                </c:pt>
                <c:pt idx="25">
                  <c:v>8.6801619907023193E-3</c:v>
                </c:pt>
                <c:pt idx="26">
                  <c:v>8.5533667495046092E-3</c:v>
                </c:pt>
                <c:pt idx="27">
                  <c:v>8.4272607945451803E-3</c:v>
                </c:pt>
                <c:pt idx="28">
                  <c:v>8.2943023559435506E-3</c:v>
                </c:pt>
                <c:pt idx="29">
                  <c:v>8.1530502998214092E-3</c:v>
                </c:pt>
                <c:pt idx="30">
                  <c:v>8.0072871817464496E-3</c:v>
                </c:pt>
                <c:pt idx="31">
                  <c:v>7.8582662245342706E-3</c:v>
                </c:pt>
                <c:pt idx="32">
                  <c:v>7.7070243472949001E-3</c:v>
                </c:pt>
                <c:pt idx="33">
                  <c:v>7.5545261932741898E-3</c:v>
                </c:pt>
                <c:pt idx="34">
                  <c:v>7.4838946883876798E-3</c:v>
                </c:pt>
                <c:pt idx="35">
                  <c:v>7.3477036955609601E-3</c:v>
                </c:pt>
                <c:pt idx="36">
                  <c:v>7.2109364732721301E-3</c:v>
                </c:pt>
                <c:pt idx="37">
                  <c:v>7.0738947740864701E-3</c:v>
                </c:pt>
                <c:pt idx="38">
                  <c:v>6.9368494425390099E-3</c:v>
                </c:pt>
                <c:pt idx="39">
                  <c:v>6.8016093856895004E-3</c:v>
                </c:pt>
                <c:pt idx="40">
                  <c:v>6.6699397763141099E-3</c:v>
                </c:pt>
                <c:pt idx="41">
                  <c:v>6.5398359794650697E-3</c:v>
                </c:pt>
                <c:pt idx="42">
                  <c:v>6.4114049760027204E-3</c:v>
                </c:pt>
                <c:pt idx="43">
                  <c:v>6.2847323379621603E-3</c:v>
                </c:pt>
                <c:pt idx="44">
                  <c:v>6.1598856218484004E-3</c:v>
                </c:pt>
                <c:pt idx="45">
                  <c:v>6.0369171620390403E-3</c:v>
                </c:pt>
                <c:pt idx="46">
                  <c:v>5.9158663766528397E-3</c:v>
                </c:pt>
                <c:pt idx="47">
                  <c:v>5.7968156611806496E-3</c:v>
                </c:pt>
                <c:pt idx="48">
                  <c:v>5.6797384524754704E-3</c:v>
                </c:pt>
                <c:pt idx="49">
                  <c:v>5.5774177478872403E-3</c:v>
                </c:pt>
                <c:pt idx="50">
                  <c:v>5.4763680039332198E-3</c:v>
                </c:pt>
                <c:pt idx="51">
                  <c:v>5.3762945887430597E-3</c:v>
                </c:pt>
                <c:pt idx="52">
                  <c:v>5.2772107332654996E-3</c:v>
                </c:pt>
                <c:pt idx="53">
                  <c:v>5.1791297413981002E-3</c:v>
                </c:pt>
                <c:pt idx="54">
                  <c:v>5.0820650729968197E-3</c:v>
                </c:pt>
                <c:pt idx="55">
                  <c:v>4.9860304046108897E-3</c:v>
                </c:pt>
                <c:pt idx="56">
                  <c:v>4.8910396709149597E-3</c:v>
                </c:pt>
                <c:pt idx="57">
                  <c:v>4.7971070891165198E-3</c:v>
                </c:pt>
                <c:pt idx="58">
                  <c:v>4.7042471681396298E-3</c:v>
                </c:pt>
                <c:pt idx="59">
                  <c:v>4.6124747041224297E-3</c:v>
                </c:pt>
                <c:pt idx="60">
                  <c:v>4.5218047633440199E-3</c:v>
                </c:pt>
                <c:pt idx="61">
                  <c:v>4.4322526535440099E-3</c:v>
                </c:pt>
                <c:pt idx="62">
                  <c:v>4.3438338843291603E-3</c:v>
                </c:pt>
                <c:pt idx="63">
                  <c:v>4.2565641175084804E-3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9FD-4732-839B-266FEEC171E4}"/>
            </c:ext>
          </c:extLst>
        </c:ser>
        <c:ser>
          <c:idx val="5"/>
          <c:order val="5"/>
          <c:tx>
            <c:strRef>
              <c:f>olivine!$AO$1</c:f>
              <c:strCache>
                <c:ptCount val="1"/>
                <c:pt idx="0">
                  <c:v>forsterite</c:v>
                </c:pt>
              </c:strCache>
            </c:strRef>
          </c:tx>
          <c:xVal>
            <c:numRef>
              <c:f>x_axes!$H$2:$H$65</c:f>
              <c:numCache>
                <c:formatCode>General</c:formatCode>
                <c:ptCount val="64"/>
                <c:pt idx="0">
                  <c:v>1263.03125</c:v>
                </c:pt>
                <c:pt idx="1">
                  <c:v>1258.0625</c:v>
                </c:pt>
                <c:pt idx="2">
                  <c:v>1253.09375</c:v>
                </c:pt>
                <c:pt idx="3">
                  <c:v>1248.125</c:v>
                </c:pt>
                <c:pt idx="4">
                  <c:v>1243.15625</c:v>
                </c:pt>
                <c:pt idx="5">
                  <c:v>1238.1875</c:v>
                </c:pt>
                <c:pt idx="6">
                  <c:v>1233.21875</c:v>
                </c:pt>
                <c:pt idx="7">
                  <c:v>1228.25</c:v>
                </c:pt>
                <c:pt idx="8">
                  <c:v>1223.28125</c:v>
                </c:pt>
                <c:pt idx="9">
                  <c:v>1218.3125</c:v>
                </c:pt>
                <c:pt idx="10">
                  <c:v>1213.34375</c:v>
                </c:pt>
                <c:pt idx="11">
                  <c:v>1208.375</c:v>
                </c:pt>
                <c:pt idx="12">
                  <c:v>1203.40625</c:v>
                </c:pt>
                <c:pt idx="13">
                  <c:v>1198.4375</c:v>
                </c:pt>
                <c:pt idx="14">
                  <c:v>1193.46875</c:v>
                </c:pt>
                <c:pt idx="15">
                  <c:v>1188.5</c:v>
                </c:pt>
                <c:pt idx="16">
                  <c:v>1183.53125</c:v>
                </c:pt>
                <c:pt idx="17">
                  <c:v>1178.5625</c:v>
                </c:pt>
                <c:pt idx="18">
                  <c:v>1173.59375</c:v>
                </c:pt>
                <c:pt idx="19">
                  <c:v>1168.625</c:v>
                </c:pt>
                <c:pt idx="20">
                  <c:v>1163.65625</c:v>
                </c:pt>
                <c:pt idx="21">
                  <c:v>1158.6875</c:v>
                </c:pt>
                <c:pt idx="22">
                  <c:v>1153.71875</c:v>
                </c:pt>
                <c:pt idx="23">
                  <c:v>1148.75</c:v>
                </c:pt>
                <c:pt idx="24">
                  <c:v>1143.78125</c:v>
                </c:pt>
                <c:pt idx="25">
                  <c:v>1138.8125</c:v>
                </c:pt>
                <c:pt idx="26">
                  <c:v>1133.84375</c:v>
                </c:pt>
                <c:pt idx="27">
                  <c:v>1128.875</c:v>
                </c:pt>
                <c:pt idx="28">
                  <c:v>1123.90625</c:v>
                </c:pt>
                <c:pt idx="29">
                  <c:v>1118.9375</c:v>
                </c:pt>
                <c:pt idx="30">
                  <c:v>1113.96875</c:v>
                </c:pt>
                <c:pt idx="31">
                  <c:v>1109</c:v>
                </c:pt>
                <c:pt idx="32">
                  <c:v>1104.03125</c:v>
                </c:pt>
                <c:pt idx="33">
                  <c:v>1099.0625</c:v>
                </c:pt>
                <c:pt idx="34">
                  <c:v>1094.09375</c:v>
                </c:pt>
                <c:pt idx="35">
                  <c:v>1089.125</c:v>
                </c:pt>
                <c:pt idx="36">
                  <c:v>1084.15625</c:v>
                </c:pt>
                <c:pt idx="37">
                  <c:v>1079.1875</c:v>
                </c:pt>
                <c:pt idx="38">
                  <c:v>1074.21875</c:v>
                </c:pt>
                <c:pt idx="39">
                  <c:v>1069.25</c:v>
                </c:pt>
                <c:pt idx="40">
                  <c:v>1064.28125</c:v>
                </c:pt>
                <c:pt idx="41">
                  <c:v>1059.3125</c:v>
                </c:pt>
                <c:pt idx="42">
                  <c:v>1054.34375</c:v>
                </c:pt>
                <c:pt idx="43">
                  <c:v>1049.375</c:v>
                </c:pt>
                <c:pt idx="44">
                  <c:v>1044.40625</c:v>
                </c:pt>
                <c:pt idx="45">
                  <c:v>1039.4375</c:v>
                </c:pt>
                <c:pt idx="46">
                  <c:v>1034.46875</c:v>
                </c:pt>
                <c:pt idx="47">
                  <c:v>1029.5</c:v>
                </c:pt>
                <c:pt idx="48">
                  <c:v>1024.53125</c:v>
                </c:pt>
                <c:pt idx="49">
                  <c:v>1019.5625</c:v>
                </c:pt>
                <c:pt idx="50">
                  <c:v>1014.59375</c:v>
                </c:pt>
                <c:pt idx="51">
                  <c:v>1009.625</c:v>
                </c:pt>
                <c:pt idx="52">
                  <c:v>1004.65625</c:v>
                </c:pt>
                <c:pt idx="53">
                  <c:v>999.6875</c:v>
                </c:pt>
                <c:pt idx="54">
                  <c:v>994.71875</c:v>
                </c:pt>
                <c:pt idx="55">
                  <c:v>989.75</c:v>
                </c:pt>
                <c:pt idx="56">
                  <c:v>984.78125</c:v>
                </c:pt>
                <c:pt idx="57">
                  <c:v>979.8125</c:v>
                </c:pt>
                <c:pt idx="58">
                  <c:v>974.84375</c:v>
                </c:pt>
                <c:pt idx="59">
                  <c:v>969.875</c:v>
                </c:pt>
                <c:pt idx="60">
                  <c:v>964.90625</c:v>
                </c:pt>
                <c:pt idx="61">
                  <c:v>959.9375</c:v>
                </c:pt>
                <c:pt idx="62">
                  <c:v>954.96875</c:v>
                </c:pt>
                <c:pt idx="63">
                  <c:v>950</c:v>
                </c:pt>
              </c:numCache>
            </c:numRef>
          </c:xVal>
          <c:yVal>
            <c:numRef>
              <c:f>olivine!$AO$2:$AO$65</c:f>
              <c:numCache>
                <c:formatCode>General</c:formatCode>
                <c:ptCount val="64"/>
                <c:pt idx="0">
                  <c:v>0.84647084209122403</c:v>
                </c:pt>
                <c:pt idx="1">
                  <c:v>0.84415530676499195</c:v>
                </c:pt>
                <c:pt idx="2">
                  <c:v>0.84180731207951298</c:v>
                </c:pt>
                <c:pt idx="3">
                  <c:v>0.839426441364854</c:v>
                </c:pt>
                <c:pt idx="4">
                  <c:v>0.83701229034943203</c:v>
                </c:pt>
                <c:pt idx="5">
                  <c:v>0.83456446954810204</c:v>
                </c:pt>
                <c:pt idx="6">
                  <c:v>0.83208260681828805</c:v>
                </c:pt>
                <c:pt idx="7">
                  <c:v>0.829566350171829</c:v>
                </c:pt>
                <c:pt idx="8">
                  <c:v>0.82701537085136001</c:v>
                </c:pt>
                <c:pt idx="9">
                  <c:v>0.82442936663789901</c:v>
                </c:pt>
                <c:pt idx="10">
                  <c:v>0.82180806552183405</c:v>
                </c:pt>
                <c:pt idx="11">
                  <c:v>0.81816269539303998</c:v>
                </c:pt>
                <c:pt idx="12">
                  <c:v>0.81245282751599901</c:v>
                </c:pt>
                <c:pt idx="13">
                  <c:v>0.806761954253435</c:v>
                </c:pt>
                <c:pt idx="14">
                  <c:v>0.80089173337363995</c:v>
                </c:pt>
                <c:pt idx="15">
                  <c:v>0.79494338323707003</c:v>
                </c:pt>
                <c:pt idx="16">
                  <c:v>0.78899879587371802</c:v>
                </c:pt>
                <c:pt idx="17">
                  <c:v>0.78305263633437905</c:v>
                </c:pt>
                <c:pt idx="18">
                  <c:v>0.77733833841008004</c:v>
                </c:pt>
                <c:pt idx="19">
                  <c:v>0.771621199668999</c:v>
                </c:pt>
                <c:pt idx="20">
                  <c:v>0.76587113757202196</c:v>
                </c:pt>
                <c:pt idx="21">
                  <c:v>0.76008101479002299</c:v>
                </c:pt>
                <c:pt idx="22">
                  <c:v>0.75424217968135199</c:v>
                </c:pt>
                <c:pt idx="23">
                  <c:v>0.74834354184619101</c:v>
                </c:pt>
                <c:pt idx="24">
                  <c:v>0.74237033745606495</c:v>
                </c:pt>
                <c:pt idx="25">
                  <c:v>0.73977857080578102</c:v>
                </c:pt>
                <c:pt idx="26">
                  <c:v>0.73560829688660601</c:v>
                </c:pt>
                <c:pt idx="27">
                  <c:v>0.73155618103115605</c:v>
                </c:pt>
                <c:pt idx="28">
                  <c:v>0.72875426286559997</c:v>
                </c:pt>
                <c:pt idx="29">
                  <c:v>0.72679931276411402</c:v>
                </c:pt>
                <c:pt idx="30">
                  <c:v>0.72508142927795305</c:v>
                </c:pt>
                <c:pt idx="31">
                  <c:v>0.72356032547573002</c:v>
                </c:pt>
                <c:pt idx="32">
                  <c:v>0.72220211080542596</c:v>
                </c:pt>
                <c:pt idx="33">
                  <c:v>0.72097034268621596</c:v>
                </c:pt>
                <c:pt idx="34">
                  <c:v>0.71640028861632998</c:v>
                </c:pt>
                <c:pt idx="35">
                  <c:v>0.715261389690246</c:v>
                </c:pt>
                <c:pt idx="36">
                  <c:v>0.71423445825133702</c:v>
                </c:pt>
                <c:pt idx="37">
                  <c:v>0.713307155456817</c:v>
                </c:pt>
                <c:pt idx="38">
                  <c:v>0.71246833155436196</c:v>
                </c:pt>
                <c:pt idx="39">
                  <c:v>0.71160865594337597</c:v>
                </c:pt>
                <c:pt idx="40">
                  <c:v>0.71061692287815703</c:v>
                </c:pt>
                <c:pt idx="41">
                  <c:v>0.70962051480969102</c:v>
                </c:pt>
                <c:pt idx="42">
                  <c:v>0.70861367193101199</c:v>
                </c:pt>
                <c:pt idx="43">
                  <c:v>0.70759150734176002</c:v>
                </c:pt>
                <c:pt idx="44">
                  <c:v>0.706549868916309</c:v>
                </c:pt>
                <c:pt idx="45">
                  <c:v>0.70548522642906897</c:v>
                </c:pt>
                <c:pt idx="46">
                  <c:v>0.70439457905681302</c:v>
                </c:pt>
                <c:pt idx="47">
                  <c:v>0.70326914797595297</c:v>
                </c:pt>
                <c:pt idx="48">
                  <c:v>0.70211284229375703</c:v>
                </c:pt>
                <c:pt idx="49">
                  <c:v>0.70023908761002995</c:v>
                </c:pt>
                <c:pt idx="50">
                  <c:v>0.69835746924529996</c:v>
                </c:pt>
                <c:pt idx="51">
                  <c:v>0.69648361279811</c:v>
                </c:pt>
                <c:pt idx="52">
                  <c:v>0.69461674019104003</c:v>
                </c:pt>
                <c:pt idx="53">
                  <c:v>0.69275601206980497</c:v>
                </c:pt>
                <c:pt idx="54">
                  <c:v>0.69090051666077101</c:v>
                </c:pt>
                <c:pt idx="55">
                  <c:v>0.689049259519669</c:v>
                </c:pt>
                <c:pt idx="56">
                  <c:v>0.68720115405750304</c:v>
                </c:pt>
                <c:pt idx="57">
                  <c:v>0.68535501276531796</c:v>
                </c:pt>
                <c:pt idx="58">
                  <c:v>0.68350953908872503</c:v>
                </c:pt>
                <c:pt idx="59">
                  <c:v>0.68166331992873297</c:v>
                </c:pt>
                <c:pt idx="60">
                  <c:v>0.67981481876229399</c:v>
                </c:pt>
                <c:pt idx="61">
                  <c:v>0.67796236940808197</c:v>
                </c:pt>
                <c:pt idx="62">
                  <c:v>0.67610417047179805</c:v>
                </c:pt>
                <c:pt idx="63">
                  <c:v>0.674238280504316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9FD-4732-839B-266FEEC17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7766520"/>
        <c:axId val="797768160"/>
      </c:scatterChart>
      <c:valAx>
        <c:axId val="797766520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797768160"/>
        <c:crosses val="autoZero"/>
        <c:crossBetween val="midCat"/>
      </c:valAx>
      <c:valAx>
        <c:axId val="7977681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Mole fraction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797766520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Combine!$S$2</c:f>
              <c:strCache>
                <c:ptCount val="1"/>
                <c:pt idx="0">
                  <c:v>liquid</c:v>
                </c:pt>
              </c:strCache>
            </c:strRef>
          </c:tx>
          <c:xVal>
            <c:numRef>
              <c:f>Combine!$B$3:$B$67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Combine!$S$3:$S$67</c:f>
              <c:numCache>
                <c:formatCode>[=0]General;[&gt;10]0.00;0.000</c:formatCode>
                <c:ptCount val="65"/>
                <c:pt idx="0">
                  <c:v>2.7259121852337</c:v>
                </c:pt>
                <c:pt idx="1">
                  <c:v>2.7255836931207198</c:v>
                </c:pt>
                <c:pt idx="2">
                  <c:v>2.7252268306191398</c:v>
                </c:pt>
                <c:pt idx="3">
                  <c:v>2.7248549070843699</c:v>
                </c:pt>
                <c:pt idx="4">
                  <c:v>2.7244674664690001</c:v>
                </c:pt>
                <c:pt idx="5">
                  <c:v>2.72406404026535</c:v>
                </c:pt>
                <c:pt idx="6">
                  <c:v>2.7236441477465498</c:v>
                </c:pt>
                <c:pt idx="7">
                  <c:v>2.7232072963079701</c:v>
                </c:pt>
                <c:pt idx="8">
                  <c:v>2.72275298191835</c:v>
                </c:pt>
                <c:pt idx="9">
                  <c:v>2.7222806896980898</c:v>
                </c:pt>
                <c:pt idx="10">
                  <c:v>2.7217898946306498</c:v>
                </c:pt>
                <c:pt idx="11">
                  <c:v>2.7212800624473998</c:v>
                </c:pt>
                <c:pt idx="12">
                  <c:v>2.72114460631387</c:v>
                </c:pt>
                <c:pt idx="13">
                  <c:v>2.7218291976253099</c:v>
                </c:pt>
                <c:pt idx="14">
                  <c:v>2.7225107408486702</c:v>
                </c:pt>
                <c:pt idx="15">
                  <c:v>2.72262883104331</c:v>
                </c:pt>
                <c:pt idx="16">
                  <c:v>2.7223816711753899</c:v>
                </c:pt>
                <c:pt idx="17">
                  <c:v>2.7219644762165198</c:v>
                </c:pt>
                <c:pt idx="18">
                  <c:v>2.7213447193404599</c:v>
                </c:pt>
                <c:pt idx="19">
                  <c:v>2.7207497685660398</c:v>
                </c:pt>
                <c:pt idx="20">
                  <c:v>2.7198467492006402</c:v>
                </c:pt>
                <c:pt idx="21">
                  <c:v>2.71856416355529</c:v>
                </c:pt>
                <c:pt idx="22">
                  <c:v>2.71684864978215</c:v>
                </c:pt>
                <c:pt idx="23">
                  <c:v>2.7146333352698702</c:v>
                </c:pt>
                <c:pt idx="24">
                  <c:v>2.7118329458939998</c:v>
                </c:pt>
                <c:pt idx="25">
                  <c:v>2.7083367629828601</c:v>
                </c:pt>
                <c:pt idx="26">
                  <c:v>2.6846004841102</c:v>
                </c:pt>
                <c:pt idx="27">
                  <c:v>2.6704060875951998</c:v>
                </c:pt>
                <c:pt idx="28">
                  <c:v>2.65619470116616</c:v>
                </c:pt>
                <c:pt idx="29">
                  <c:v>2.6394406081540498</c:v>
                </c:pt>
                <c:pt idx="30">
                  <c:v>2.62205202520938</c:v>
                </c:pt>
                <c:pt idx="31">
                  <c:v>2.6055191938581101</c:v>
                </c:pt>
                <c:pt idx="32">
                  <c:v>2.5897769245597302</c:v>
                </c:pt>
                <c:pt idx="33">
                  <c:v>2.5747631623606</c:v>
                </c:pt>
                <c:pt idx="34">
                  <c:v>2.5604228435157399</c:v>
                </c:pt>
                <c:pt idx="35">
                  <c:v>2.5486625886243601</c:v>
                </c:pt>
                <c:pt idx="36">
                  <c:v>2.5354126830766601</c:v>
                </c:pt>
                <c:pt idx="37">
                  <c:v>2.5226949738773001</c:v>
                </c:pt>
                <c:pt idx="38">
                  <c:v>2.5104634157791099</c:v>
                </c:pt>
                <c:pt idx="39">
                  <c:v>2.49867738532352</c:v>
                </c:pt>
                <c:pt idx="40">
                  <c:v>2.4873455137062601</c:v>
                </c:pt>
                <c:pt idx="41">
                  <c:v>2.4764792051157798</c:v>
                </c:pt>
                <c:pt idx="42">
                  <c:v>2.4659864390144199</c:v>
                </c:pt>
                <c:pt idx="43">
                  <c:v>2.45583922410191</c:v>
                </c:pt>
                <c:pt idx="44">
                  <c:v>2.4460120760843802</c:v>
                </c:pt>
                <c:pt idx="45">
                  <c:v>2.4364817305936999</c:v>
                </c:pt>
                <c:pt idx="46">
                  <c:v>2.42722689321397</c:v>
                </c:pt>
                <c:pt idx="47">
                  <c:v>2.41822802173475</c:v>
                </c:pt>
                <c:pt idx="48">
                  <c:v>2.40899220660053</c:v>
                </c:pt>
                <c:pt idx="49">
                  <c:v>2.4000494900636502</c:v>
                </c:pt>
                <c:pt idx="50">
                  <c:v>2.3914196143056898</c:v>
                </c:pt>
                <c:pt idx="51">
                  <c:v>2.3829698011462899</c:v>
                </c:pt>
                <c:pt idx="52">
                  <c:v>2.3746860533542198</c:v>
                </c:pt>
                <c:pt idx="53">
                  <c:v>2.36655774124119</c:v>
                </c:pt>
                <c:pt idx="54">
                  <c:v>2.35857505082063</c:v>
                </c:pt>
                <c:pt idx="55">
                  <c:v>2.3507288840795302</c:v>
                </c:pt>
                <c:pt idx="56">
                  <c:v>2.3430107731149201</c:v>
                </c:pt>
                <c:pt idx="57">
                  <c:v>2.3354128059035002</c:v>
                </c:pt>
                <c:pt idx="58">
                  <c:v>2.3279275619017601</c:v>
                </c:pt>
                <c:pt idx="59">
                  <c:v>2.32054805597165</c:v>
                </c:pt>
                <c:pt idx="60">
                  <c:v>2.3132676894654001</c:v>
                </c:pt>
                <c:pt idx="61">
                  <c:v>2.3060802074387601</c:v>
                </c:pt>
                <c:pt idx="62">
                  <c:v>2.2989796612030702</c:v>
                </c:pt>
                <c:pt idx="63">
                  <c:v>2.2919603755443099</c:v>
                </c:pt>
                <c:pt idx="64">
                  <c:v>2.2850169200395598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0C-48B7-974D-94C903359D2B}"/>
            </c:ext>
          </c:extLst>
        </c:ser>
        <c:ser>
          <c:idx val="1"/>
          <c:order val="1"/>
          <c:tx>
            <c:strRef>
              <c:f>Combine!$T$2</c:f>
              <c:strCache>
                <c:ptCount val="1"/>
                <c:pt idx="0">
                  <c:v>water</c:v>
                </c:pt>
              </c:strCache>
            </c:strRef>
          </c:tx>
          <c:xVal>
            <c:numRef>
              <c:f>Combine!$B$3:$B$67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Combine!$T$3:$T$67</c:f>
              <c:numCache>
                <c:formatCode>[=0]General;[&gt;10]0.00;0.000</c:formatCode>
                <c:ptCount val="6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E0C-48B7-974D-94C903359D2B}"/>
            </c:ext>
          </c:extLst>
        </c:ser>
        <c:ser>
          <c:idx val="2"/>
          <c:order val="2"/>
          <c:tx>
            <c:strRef>
              <c:f>Combine!$U$2</c:f>
              <c:strCache>
                <c:ptCount val="1"/>
                <c:pt idx="0">
                  <c:v>solids</c:v>
                </c:pt>
              </c:strCache>
            </c:strRef>
          </c:tx>
          <c:xVal>
            <c:numRef>
              <c:f>Combine!$B$3:$B$67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Combine!$U$3:$U$67</c:f>
              <c:numCache>
                <c:formatCode>[=0]General;[&gt;10]0.00;0.000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15.882831488072174</c:v>
                </c:pt>
                <c:pt idx="13">
                  <c:v>6.7959898805319634</c:v>
                </c:pt>
                <c:pt idx="14">
                  <c:v>5.5311255917210023</c:v>
                </c:pt>
                <c:pt idx="15">
                  <c:v>4.9063414295747458</c:v>
                </c:pt>
                <c:pt idx="16">
                  <c:v>4.5643826350685055</c:v>
                </c:pt>
                <c:pt idx="17">
                  <c:v>4.3670990446485822</c:v>
                </c:pt>
                <c:pt idx="18">
                  <c:v>4.240379069448287</c:v>
                </c:pt>
                <c:pt idx="19">
                  <c:v>4.1244838567740105</c:v>
                </c:pt>
                <c:pt idx="20">
                  <c:v>4.0423026113224099</c:v>
                </c:pt>
                <c:pt idx="21">
                  <c:v>3.9837285882482623</c:v>
                </c:pt>
                <c:pt idx="22">
                  <c:v>3.9409915398928703</c:v>
                </c:pt>
                <c:pt idx="23">
                  <c:v>3.9093464428828653</c:v>
                </c:pt>
                <c:pt idx="24">
                  <c:v>3.8857100032704244</c:v>
                </c:pt>
                <c:pt idx="25">
                  <c:v>3.8679673652547644</c:v>
                </c:pt>
                <c:pt idx="26">
                  <c:v>3.6402394981177935</c:v>
                </c:pt>
                <c:pt idx="27">
                  <c:v>3.5673132352949204</c:v>
                </c:pt>
                <c:pt idx="28">
                  <c:v>3.518386688186208</c:v>
                </c:pt>
                <c:pt idx="29">
                  <c:v>3.5246092408156349</c:v>
                </c:pt>
                <c:pt idx="30">
                  <c:v>3.550217848120945</c:v>
                </c:pt>
                <c:pt idx="31">
                  <c:v>3.5714488789704628</c:v>
                </c:pt>
                <c:pt idx="32">
                  <c:v>3.5890224155630093</c:v>
                </c:pt>
                <c:pt idx="33">
                  <c:v>3.6034830319338926</c:v>
                </c:pt>
                <c:pt idx="34">
                  <c:v>3.6147514056138244</c:v>
                </c:pt>
                <c:pt idx="35">
                  <c:v>3.5844462788817042</c:v>
                </c:pt>
                <c:pt idx="36">
                  <c:v>3.5743823790107334</c:v>
                </c:pt>
                <c:pt idx="37">
                  <c:v>3.5656956344505106</c:v>
                </c:pt>
                <c:pt idx="38">
                  <c:v>3.5580980801687749</c:v>
                </c:pt>
                <c:pt idx="39">
                  <c:v>3.5513735893939442</c:v>
                </c:pt>
                <c:pt idx="40">
                  <c:v>3.5430885667255421</c:v>
                </c:pt>
                <c:pt idx="41">
                  <c:v>3.5313814457027251</c:v>
                </c:pt>
                <c:pt idx="42">
                  <c:v>3.5196233907872623</c:v>
                </c:pt>
                <c:pt idx="43">
                  <c:v>3.5078775327498133</c:v>
                </c:pt>
                <c:pt idx="44">
                  <c:v>3.4961969709219405</c:v>
                </c:pt>
                <c:pt idx="45">
                  <c:v>3.4846260671940579</c:v>
                </c:pt>
                <c:pt idx="46">
                  <c:v>3.4732015777191179</c:v>
                </c:pt>
                <c:pt idx="47">
                  <c:v>3.4619536404887605</c:v>
                </c:pt>
                <c:pt idx="48">
                  <c:v>3.4508176859172259</c:v>
                </c:pt>
                <c:pt idx="49">
                  <c:v>3.439932859658823</c:v>
                </c:pt>
                <c:pt idx="50">
                  <c:v>3.4332159635223483</c:v>
                </c:pt>
                <c:pt idx="51">
                  <c:v>3.4265434848059084</c:v>
                </c:pt>
                <c:pt idx="52">
                  <c:v>3.4198327180636454</c:v>
                </c:pt>
                <c:pt idx="53">
                  <c:v>3.4130942589336852</c:v>
                </c:pt>
                <c:pt idx="54">
                  <c:v>3.4063377839633255</c:v>
                </c:pt>
                <c:pt idx="55">
                  <c:v>3.3995721937975487</c:v>
                </c:pt>
                <c:pt idx="56">
                  <c:v>3.3928057376065808</c:v>
                </c:pt>
                <c:pt idx="57">
                  <c:v>3.3860461211171948</c:v>
                </c:pt>
                <c:pt idx="58">
                  <c:v>3.3793006001282953</c:v>
                </c:pt>
                <c:pt idx="59">
                  <c:v>3.3725760611682314</c:v>
                </c:pt>
                <c:pt idx="60">
                  <c:v>3.3658790904207305</c:v>
                </c:pt>
                <c:pt idx="61">
                  <c:v>3.359216032107788</c:v>
                </c:pt>
                <c:pt idx="62">
                  <c:v>3.3525930369703763</c:v>
                </c:pt>
                <c:pt idx="63">
                  <c:v>3.3460161017248757</c:v>
                </c:pt>
                <c:pt idx="64">
                  <c:v>3.3394910999726979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E0C-48B7-974D-94C903359D2B}"/>
            </c:ext>
          </c:extLst>
        </c:ser>
        <c:ser>
          <c:idx val="3"/>
          <c:order val="3"/>
          <c:tx>
            <c:strRef>
              <c:f>Combine!$V$2</c:f>
              <c:strCache>
                <c:ptCount val="1"/>
                <c:pt idx="0">
                  <c:v>apatite</c:v>
                </c:pt>
              </c:strCache>
            </c:strRef>
          </c:tx>
          <c:xVal>
            <c:numRef>
              <c:f>Combine!$B$3:$B$67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Combine!$V$3:$V$67</c:f>
              <c:numCache>
                <c:formatCode>[=0]General;[&gt;10]0.00;0.000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3.0624684042066699</c:v>
                </c:pt>
                <c:pt idx="49">
                  <c:v>3.0624684042066699</c:v>
                </c:pt>
                <c:pt idx="50">
                  <c:v>3.0624684042066699</c:v>
                </c:pt>
                <c:pt idx="51">
                  <c:v>3.0624684042066699</c:v>
                </c:pt>
                <c:pt idx="52">
                  <c:v>3.0624684042066699</c:v>
                </c:pt>
                <c:pt idx="53">
                  <c:v>3.0624684042066699</c:v>
                </c:pt>
                <c:pt idx="54">
                  <c:v>3.0624684042066699</c:v>
                </c:pt>
                <c:pt idx="55">
                  <c:v>3.0624684042066699</c:v>
                </c:pt>
                <c:pt idx="56">
                  <c:v>3.0624684042066699</c:v>
                </c:pt>
                <c:pt idx="57">
                  <c:v>3.0624684042066699</c:v>
                </c:pt>
                <c:pt idx="58">
                  <c:v>3.0624684042066699</c:v>
                </c:pt>
                <c:pt idx="59">
                  <c:v>3.0624684042066699</c:v>
                </c:pt>
                <c:pt idx="60">
                  <c:v>3.0624684042066699</c:v>
                </c:pt>
                <c:pt idx="61">
                  <c:v>3.0624684042066699</c:v>
                </c:pt>
                <c:pt idx="62">
                  <c:v>3.0624684042066699</c:v>
                </c:pt>
                <c:pt idx="63">
                  <c:v>3.0624684042066699</c:v>
                </c:pt>
                <c:pt idx="64">
                  <c:v>3.0624684042066699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E0C-48B7-974D-94C903359D2B}"/>
            </c:ext>
          </c:extLst>
        </c:ser>
        <c:ser>
          <c:idx val="4"/>
          <c:order val="4"/>
          <c:tx>
            <c:strRef>
              <c:f>Combine!$W$2</c:f>
              <c:strCache>
                <c:ptCount val="1"/>
                <c:pt idx="0">
                  <c:v>orthopyroxene</c:v>
                </c:pt>
              </c:strCache>
            </c:strRef>
          </c:tx>
          <c:xVal>
            <c:numRef>
              <c:f>Combine!$B$3:$B$67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Combine!$W$3:$W$67</c:f>
              <c:numCache>
                <c:formatCode>[=0]General;[&gt;10]0.00;0.000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3.3170557616398102</c:v>
                </c:pt>
                <c:pt idx="36">
                  <c:v>3.3182379061585299</c:v>
                </c:pt>
                <c:pt idx="37">
                  <c:v>3.3193795689194201</c:v>
                </c:pt>
                <c:pt idx="38">
                  <c:v>3.3204858315802102</c:v>
                </c:pt>
                <c:pt idx="39">
                  <c:v>3.3215612551243101</c:v>
                </c:pt>
                <c:pt idx="40">
                  <c:v>3.3226342107643898</c:v>
                </c:pt>
                <c:pt idx="41">
                  <c:v>3.3237344704871399</c:v>
                </c:pt>
                <c:pt idx="42">
                  <c:v>3.3248328526876301</c:v>
                </c:pt>
                <c:pt idx="43">
                  <c:v>3.3259320663405201</c:v>
                </c:pt>
                <c:pt idx="44">
                  <c:v>3.32703441045668</c:v>
                </c:pt>
                <c:pt idx="45">
                  <c:v>3.32814183513003</c:v>
                </c:pt>
                <c:pt idx="46">
                  <c:v>3.3292559913701298</c:v>
                </c:pt>
                <c:pt idx="47">
                  <c:v>3.3303782717821901</c:v>
                </c:pt>
                <c:pt idx="48">
                  <c:v>3.3315093677883398</c:v>
                </c:pt>
                <c:pt idx="49">
                  <c:v>3.33265130369452</c:v>
                </c:pt>
                <c:pt idx="50">
                  <c:v>3.3342040215351201</c:v>
                </c:pt>
                <c:pt idx="51">
                  <c:v>3.3357590858534101</c:v>
                </c:pt>
                <c:pt idx="52">
                  <c:v>3.3373069649815799</c:v>
                </c:pt>
                <c:pt idx="53">
                  <c:v>3.3388476285095301</c:v>
                </c:pt>
                <c:pt idx="54">
                  <c:v>3.3403810764018602</c:v>
                </c:pt>
                <c:pt idx="55">
                  <c:v>3.3419073420470902</c:v>
                </c:pt>
                <c:pt idx="56">
                  <c:v>3.3434264950807102</c:v>
                </c:pt>
                <c:pt idx="57">
                  <c:v>3.3449386440098401</c:v>
                </c:pt>
                <c:pt idx="58">
                  <c:v>3.3464439386557401</c:v>
                </c:pt>
                <c:pt idx="59">
                  <c:v>3.3479425724229501</c:v>
                </c:pt>
                <c:pt idx="60">
                  <c:v>3.34943478440286</c:v>
                </c:pt>
                <c:pt idx="61">
                  <c:v>3.3509208613075399</c:v>
                </c:pt>
                <c:pt idx="62">
                  <c:v>3.3524011392284701</c:v>
                </c:pt>
                <c:pt idx="63">
                  <c:v>3.3538760052073302</c:v>
                </c:pt>
                <c:pt idx="64">
                  <c:v>3.3553458986145701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E0C-48B7-974D-94C903359D2B}"/>
            </c:ext>
          </c:extLst>
        </c:ser>
        <c:ser>
          <c:idx val="5"/>
          <c:order val="5"/>
          <c:tx>
            <c:strRef>
              <c:f>Combine!$X$2</c:f>
              <c:strCache>
                <c:ptCount val="1"/>
                <c:pt idx="0">
                  <c:v>spinel1</c:v>
                </c:pt>
              </c:strCache>
            </c:strRef>
          </c:tx>
          <c:xVal>
            <c:numRef>
              <c:f>Combine!$B$3:$B$67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Combine!$X$3:$X$67</c:f>
              <c:numCache>
                <c:formatCode>[=0]General;[&gt;10]0.00;0.000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3.91754076943851</c:v>
                </c:pt>
                <c:pt idx="27">
                  <c:v>3.9364235803141598</c:v>
                </c:pt>
                <c:pt idx="28">
                  <c:v>3.9579129540511402</c:v>
                </c:pt>
                <c:pt idx="29">
                  <c:v>3.96799671107931</c:v>
                </c:pt>
                <c:pt idx="30">
                  <c:v>3.9697179821922699</c:v>
                </c:pt>
                <c:pt idx="31">
                  <c:v>3.9706991013503101</c:v>
                </c:pt>
                <c:pt idx="32">
                  <c:v>3.9710513572589501</c:v>
                </c:pt>
                <c:pt idx="33">
                  <c:v>3.9708734173067701</c:v>
                </c:pt>
                <c:pt idx="34">
                  <c:v>4.4105795201992901</c:v>
                </c:pt>
                <c:pt idx="35">
                  <c:v>4.42484450411854</c:v>
                </c:pt>
                <c:pt idx="36">
                  <c:v>4.4324782331732901</c:v>
                </c:pt>
                <c:pt idx="37">
                  <c:v>4.4396117304686999</c:v>
                </c:pt>
                <c:pt idx="38">
                  <c:v>4.4463154394623796</c:v>
                </c:pt>
                <c:pt idx="39">
                  <c:v>4.45264740558234</c:v>
                </c:pt>
                <c:pt idx="40">
                  <c:v>4.45917552905801</c:v>
                </c:pt>
                <c:pt idx="41">
                  <c:v>4.4663936043556802</c:v>
                </c:pt>
                <c:pt idx="42">
                  <c:v>4.4735764366683801</c:v>
                </c:pt>
                <c:pt idx="43">
                  <c:v>4.4807310169094299</c:v>
                </c:pt>
                <c:pt idx="44">
                  <c:v>4.4878632707329498</c:v>
                </c:pt>
                <c:pt idx="45">
                  <c:v>4.4949781524675698</c:v>
                </c:pt>
                <c:pt idx="46">
                  <c:v>4.5020797222075499</c:v>
                </c:pt>
                <c:pt idx="47">
                  <c:v>4.5091712105647899</c:v>
                </c:pt>
                <c:pt idx="48">
                  <c:v>4.5162477254273803</c:v>
                </c:pt>
                <c:pt idx="49">
                  <c:v>4.5233205075937697</c:v>
                </c:pt>
                <c:pt idx="50">
                  <c:v>4.5315391677163896</c:v>
                </c:pt>
                <c:pt idx="51">
                  <c:v>4.5397057165500101</c:v>
                </c:pt>
                <c:pt idx="52">
                  <c:v>4.5477911700310196</c:v>
                </c:pt>
                <c:pt idx="53">
                  <c:v>4.5557941466829996</c:v>
                </c:pt>
                <c:pt idx="54">
                  <c:v>4.5637133711980304</c:v>
                </c:pt>
                <c:pt idx="55">
                  <c:v>4.5715476900779901</c:v>
                </c:pt>
                <c:pt idx="56">
                  <c:v>4.5792960847572601</c:v>
                </c:pt>
                <c:pt idx="57">
                  <c:v>4.5869576821990101</c:v>
                </c:pt>
                <c:pt idx="58">
                  <c:v>4.5945317629826103</c:v>
                </c:pt>
                <c:pt idx="59">
                  <c:v>4.6020177669346198</c:v>
                </c:pt>
                <c:pt idx="60">
                  <c:v>4.6094152963849897</c:v>
                </c:pt>
                <c:pt idx="61">
                  <c:v>4.6167241171689097</c:v>
                </c:pt>
                <c:pt idx="62">
                  <c:v>4.6239441575200804</c:v>
                </c:pt>
                <c:pt idx="63">
                  <c:v>4.6310755050328902</c:v>
                </c:pt>
                <c:pt idx="64">
                  <c:v>4.6381184018969304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E0C-48B7-974D-94C903359D2B}"/>
            </c:ext>
          </c:extLst>
        </c:ser>
        <c:ser>
          <c:idx val="6"/>
          <c:order val="6"/>
          <c:tx>
            <c:strRef>
              <c:f>Combine!$Y$2</c:f>
              <c:strCache>
                <c:ptCount val="1"/>
                <c:pt idx="0">
                  <c:v>spinel2</c:v>
                </c:pt>
              </c:strCache>
            </c:strRef>
          </c:tx>
          <c:xVal>
            <c:numRef>
              <c:f>Combine!$B$3:$B$67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Combine!$Y$3:$Y$67</c:f>
              <c:numCache>
                <c:formatCode>[=0]General;[&gt;10]0.00;0.000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4.3682957608448296</c:v>
                </c:pt>
                <c:pt idx="30">
                  <c:v>4.3773282804015796</c:v>
                </c:pt>
                <c:pt idx="31">
                  <c:v>4.3860165985415502</c:v>
                </c:pt>
                <c:pt idx="32">
                  <c:v>4.3944136136220999</c:v>
                </c:pt>
                <c:pt idx="33">
                  <c:v>4.4025607007153802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3.9709391076440999</c:v>
                </c:pt>
                <c:pt idx="41">
                  <c:v>3.96917834846843</c:v>
                </c:pt>
                <c:pt idx="42">
                  <c:v>3.9673872124737701</c:v>
                </c:pt>
                <c:pt idx="43">
                  <c:v>3.9655797468538001</c:v>
                </c:pt>
                <c:pt idx="44">
                  <c:v>3.96376703256254</c:v>
                </c:pt>
                <c:pt idx="45">
                  <c:v>3.9619576851978202</c:v>
                </c:pt>
                <c:pt idx="46">
                  <c:v>3.9601582662711898</c:v>
                </c:pt>
                <c:pt idx="47">
                  <c:v>3.9583736205933402</c:v>
                </c:pt>
                <c:pt idx="48">
                  <c:v>3.9565914633693899</c:v>
                </c:pt>
                <c:pt idx="49">
                  <c:v>3.9548348811401199</c:v>
                </c:pt>
                <c:pt idx="50">
                  <c:v>3.9552116299381401</c:v>
                </c:pt>
                <c:pt idx="51">
                  <c:v>3.9555250047103101</c:v>
                </c:pt>
                <c:pt idx="52">
                  <c:v>3.9557243071449899</c:v>
                </c:pt>
                <c:pt idx="53">
                  <c:v>3.95580954691208</c:v>
                </c:pt>
                <c:pt idx="54">
                  <c:v>3.9557809698824999</c:v>
                </c:pt>
                <c:pt idx="55">
                  <c:v>3.9556390638019101</c:v>
                </c:pt>
                <c:pt idx="56">
                  <c:v>3.9553845618533199</c:v>
                </c:pt>
                <c:pt idx="57">
                  <c:v>3.9550184442104901</c:v>
                </c:pt>
                <c:pt idx="58">
                  <c:v>3.95454193768354</c:v>
                </c:pt>
                <c:pt idx="59">
                  <c:v>3.95395651356313</c:v>
                </c:pt>
                <c:pt idx="60">
                  <c:v>3.9532638837550098</c:v>
                </c:pt>
                <c:pt idx="61">
                  <c:v>3.9524659953123802</c:v>
                </c:pt>
                <c:pt idx="62">
                  <c:v>3.9515650234458302</c:v>
                </c:pt>
                <c:pt idx="63">
                  <c:v>3.95056336311321</c:v>
                </c:pt>
                <c:pt idx="64">
                  <c:v>3.9494636192904502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E0C-48B7-974D-94C903359D2B}"/>
            </c:ext>
          </c:extLst>
        </c:ser>
        <c:ser>
          <c:idx val="7"/>
          <c:order val="7"/>
          <c:tx>
            <c:strRef>
              <c:f>Combine!$Z$2</c:f>
              <c:strCache>
                <c:ptCount val="1"/>
                <c:pt idx="0">
                  <c:v>clinopyroxene1</c:v>
                </c:pt>
              </c:strCache>
            </c:strRef>
          </c:tx>
          <c:xVal>
            <c:numRef>
              <c:f>Combine!$B$3:$B$67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Combine!$Z$3:$Z$67</c:f>
              <c:numCache>
                <c:formatCode>[=0]General;[&gt;10]0.00;0.000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3.25339848363337</c:v>
                </c:pt>
                <c:pt idx="16">
                  <c:v>3.25770704021659</c:v>
                </c:pt>
                <c:pt idx="17">
                  <c:v>3.26206101464187</c:v>
                </c:pt>
                <c:pt idx="18">
                  <c:v>3.2664669654364502</c:v>
                </c:pt>
                <c:pt idx="19">
                  <c:v>3.27091492846117</c:v>
                </c:pt>
                <c:pt idx="20">
                  <c:v>3.2755014598606</c:v>
                </c:pt>
                <c:pt idx="21">
                  <c:v>3.2802684976207499</c:v>
                </c:pt>
                <c:pt idx="22">
                  <c:v>3.2852636276147198</c:v>
                </c:pt>
                <c:pt idx="23">
                  <c:v>3.2905485026691199</c:v>
                </c:pt>
                <c:pt idx="24">
                  <c:v>3.2962045148422399</c:v>
                </c:pt>
                <c:pt idx="25">
                  <c:v>3.3023407345895301</c:v>
                </c:pt>
                <c:pt idx="26">
                  <c:v>3.3033288300524299</c:v>
                </c:pt>
                <c:pt idx="27">
                  <c:v>3.3066620520282402</c:v>
                </c:pt>
                <c:pt idx="28">
                  <c:v>3.3098691620112701</c:v>
                </c:pt>
                <c:pt idx="29">
                  <c:v>3.3112466102008198</c:v>
                </c:pt>
                <c:pt idx="30">
                  <c:v>3.3117348449783499</c:v>
                </c:pt>
                <c:pt idx="31">
                  <c:v>3.3122842338543501</c:v>
                </c:pt>
                <c:pt idx="32">
                  <c:v>3.3128845176379</c:v>
                </c:pt>
                <c:pt idx="33">
                  <c:v>3.3135292163728098</c:v>
                </c:pt>
                <c:pt idx="34">
                  <c:v>3.3142171087730601</c:v>
                </c:pt>
                <c:pt idx="35">
                  <c:v>3.3138877693286499</c:v>
                </c:pt>
                <c:pt idx="36">
                  <c:v>3.3147038445991801</c:v>
                </c:pt>
                <c:pt idx="37">
                  <c:v>3.31553580639972</c:v>
                </c:pt>
                <c:pt idx="38">
                  <c:v>3.3163862533521198</c:v>
                </c:pt>
                <c:pt idx="39">
                  <c:v>3.3172577506990701</c:v>
                </c:pt>
                <c:pt idx="40">
                  <c:v>3.3181500648995899</c:v>
                </c:pt>
                <c:pt idx="41">
                  <c:v>3.31905689797266</c:v>
                </c:pt>
                <c:pt idx="42">
                  <c:v>3.3199793523063401</c:v>
                </c:pt>
                <c:pt idx="43">
                  <c:v>3.3209166371506602</c:v>
                </c:pt>
                <c:pt idx="44">
                  <c:v>3.3218678652881102</c:v>
                </c:pt>
                <c:pt idx="45">
                  <c:v>3.3228320554874502</c:v>
                </c:pt>
                <c:pt idx="46">
                  <c:v>3.3238081336102598</c:v>
                </c:pt>
                <c:pt idx="47">
                  <c:v>3.3247949327487301</c:v>
                </c:pt>
                <c:pt idx="48">
                  <c:v>3.3258023497092601</c:v>
                </c:pt>
                <c:pt idx="49">
                  <c:v>3.3268167828611199</c:v>
                </c:pt>
                <c:pt idx="50">
                  <c:v>3.3268681723964901</c:v>
                </c:pt>
                <c:pt idx="51">
                  <c:v>3.3268863440563701</c:v>
                </c:pt>
                <c:pt idx="52">
                  <c:v>3.3268936871405899</c:v>
                </c:pt>
                <c:pt idx="53">
                  <c:v>3.3268903037290798</c:v>
                </c:pt>
                <c:pt idx="54">
                  <c:v>3.3268763080886399</c:v>
                </c:pt>
                <c:pt idx="55">
                  <c:v>3.32685182748821</c:v>
                </c:pt>
                <c:pt idx="56">
                  <c:v>3.3268170029049502</c:v>
                </c:pt>
                <c:pt idx="57">
                  <c:v>3.3267719896243899</c:v>
                </c:pt>
                <c:pt idx="58">
                  <c:v>3.3267169577350799</c:v>
                </c:pt>
                <c:pt idx="59">
                  <c:v>3.3266520925162202</c:v>
                </c:pt>
                <c:pt idx="60">
                  <c:v>3.3265775947220901</c:v>
                </c:pt>
                <c:pt idx="61">
                  <c:v>3.3264936807573799</c:v>
                </c:pt>
                <c:pt idx="62">
                  <c:v>3.3264005827453098</c:v>
                </c:pt>
                <c:pt idx="63">
                  <c:v>3.3262985484823</c:v>
                </c:pt>
                <c:pt idx="64">
                  <c:v>3.3261878412819299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E0C-48B7-974D-94C903359D2B}"/>
            </c:ext>
          </c:extLst>
        </c:ser>
        <c:ser>
          <c:idx val="8"/>
          <c:order val="8"/>
          <c:tx>
            <c:strRef>
              <c:f>Combine!$AA$2</c:f>
              <c:strCache>
                <c:ptCount val="1"/>
                <c:pt idx="0">
                  <c:v>clinopyroxene2</c:v>
                </c:pt>
              </c:strCache>
            </c:strRef>
          </c:tx>
          <c:xVal>
            <c:numRef>
              <c:f>Combine!$B$3:$B$67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Combine!$AA$3:$AA$67</c:f>
              <c:numCache>
                <c:formatCode>[=0]General;[&gt;10]0.00;0.000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3.27959108811931</c:v>
                </c:pt>
                <c:pt idx="20">
                  <c:v>3.2843348537222998</c:v>
                </c:pt>
                <c:pt idx="21">
                  <c:v>3.2890949170830601</c:v>
                </c:pt>
                <c:pt idx="22">
                  <c:v>3.2938738113537398</c:v>
                </c:pt>
                <c:pt idx="23">
                  <c:v>3.29867290953193</c:v>
                </c:pt>
                <c:pt idx="24">
                  <c:v>3.30349186153052</c:v>
                </c:pt>
                <c:pt idx="25">
                  <c:v>3.3083275042951801</c:v>
                </c:pt>
                <c:pt idx="26">
                  <c:v>3.3093889117194899</c:v>
                </c:pt>
                <c:pt idx="27">
                  <c:v>3.3121171427255298</c:v>
                </c:pt>
                <c:pt idx="28">
                  <c:v>3.3147269402256399</c:v>
                </c:pt>
                <c:pt idx="29">
                  <c:v>3.3166263967816199</c:v>
                </c:pt>
                <c:pt idx="30">
                  <c:v>3.3180976216929499</c:v>
                </c:pt>
                <c:pt idx="31">
                  <c:v>3.3194729136913401</c:v>
                </c:pt>
                <c:pt idx="32">
                  <c:v>3.32076734559437</c:v>
                </c:pt>
                <c:pt idx="33">
                  <c:v>3.3219936596085402</c:v>
                </c:pt>
                <c:pt idx="34">
                  <c:v>3.32316267313375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3.4704503768864701</c:v>
                </c:pt>
                <c:pt idx="51">
                  <c:v>3.4720855860523199</c:v>
                </c:pt>
                <c:pt idx="52">
                  <c:v>3.4737043966189902</c:v>
                </c:pt>
                <c:pt idx="53">
                  <c:v>3.4753070222739599</c:v>
                </c:pt>
                <c:pt idx="54">
                  <c:v>3.4768936766077299</c:v>
                </c:pt>
                <c:pt idx="55">
                  <c:v>3.4784645745412299</c:v>
                </c:pt>
                <c:pt idx="56">
                  <c:v>3.48001993356436</c:v>
                </c:pt>
                <c:pt idx="57">
                  <c:v>3.4815599748087198</c:v>
                </c:pt>
                <c:pt idx="58">
                  <c:v>3.4830849239601802</c:v>
                </c:pt>
                <c:pt idx="59">
                  <c:v>3.48459501204248</c:v>
                </c:pt>
                <c:pt idx="60">
                  <c:v>3.4860904760757898</c:v>
                </c:pt>
                <c:pt idx="61">
                  <c:v>3.48757155962095</c:v>
                </c:pt>
                <c:pt idx="62">
                  <c:v>3.4890385132150699</c:v>
                </c:pt>
                <c:pt idx="63">
                  <c:v>3.4904915947014601</c:v>
                </c:pt>
                <c:pt idx="64">
                  <c:v>3.4919310694580199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E0C-48B7-974D-94C903359D2B}"/>
            </c:ext>
          </c:extLst>
        </c:ser>
        <c:ser>
          <c:idx val="9"/>
          <c:order val="9"/>
          <c:tx>
            <c:strRef>
              <c:f>Combine!$AB$2</c:f>
              <c:strCache>
                <c:ptCount val="1"/>
                <c:pt idx="0">
                  <c:v>feldspar</c:v>
                </c:pt>
              </c:strCache>
            </c:strRef>
          </c:tx>
          <c:xVal>
            <c:numRef>
              <c:f>Combine!$B$3:$B$67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Combine!$AB$3:$AB$67</c:f>
              <c:numCache>
                <c:formatCode>[=0]General;[&gt;10]0.00;0.000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2.68211779132095</c:v>
                </c:pt>
                <c:pt idx="13">
                  <c:v>2.68105482559023</c:v>
                </c:pt>
                <c:pt idx="14">
                  <c:v>2.6800422437157199</c:v>
                </c:pt>
                <c:pt idx="15">
                  <c:v>2.67904708273013</c:v>
                </c:pt>
                <c:pt idx="16">
                  <c:v>2.6780818696259998</c:v>
                </c:pt>
                <c:pt idx="17">
                  <c:v>2.6771582298932701</c:v>
                </c:pt>
                <c:pt idx="18">
                  <c:v>2.6762734776321402</c:v>
                </c:pt>
                <c:pt idx="19">
                  <c:v>2.67554561152498</c:v>
                </c:pt>
                <c:pt idx="20">
                  <c:v>2.67485043397541</c:v>
                </c:pt>
                <c:pt idx="21">
                  <c:v>2.6741745337593601</c:v>
                </c:pt>
                <c:pt idx="22">
                  <c:v>2.6735168720223701</c:v>
                </c:pt>
                <c:pt idx="23">
                  <c:v>2.67287633487246</c:v>
                </c:pt>
                <c:pt idx="24">
                  <c:v>2.6722517334673999</c:v>
                </c:pt>
                <c:pt idx="25">
                  <c:v>2.6716417476341001</c:v>
                </c:pt>
                <c:pt idx="26">
                  <c:v>2.6691028377800698</c:v>
                </c:pt>
                <c:pt idx="27">
                  <c:v>2.6676158941992298</c:v>
                </c:pt>
                <c:pt idx="28">
                  <c:v>2.6662473117040801</c:v>
                </c:pt>
                <c:pt idx="29">
                  <c:v>2.6656650551964698</c:v>
                </c:pt>
                <c:pt idx="30">
                  <c:v>2.6654618793787401</c:v>
                </c:pt>
                <c:pt idx="31">
                  <c:v>2.6652494352593101</c:v>
                </c:pt>
                <c:pt idx="32">
                  <c:v>2.6650300175321702</c:v>
                </c:pt>
                <c:pt idx="33">
                  <c:v>2.6648050181241398</c:v>
                </c:pt>
                <c:pt idx="34">
                  <c:v>2.66456489465692</c:v>
                </c:pt>
                <c:pt idx="35">
                  <c:v>2.6640650761482698</c:v>
                </c:pt>
                <c:pt idx="36">
                  <c:v>2.66360256010908</c:v>
                </c:pt>
                <c:pt idx="37">
                  <c:v>2.66317502016383</c:v>
                </c:pt>
                <c:pt idx="38">
                  <c:v>2.6627801108573399</c:v>
                </c:pt>
                <c:pt idx="39">
                  <c:v>2.66241562773211</c:v>
                </c:pt>
                <c:pt idx="40">
                  <c:v>2.6620207280763899</c:v>
                </c:pt>
                <c:pt idx="41">
                  <c:v>2.6615391060284299</c:v>
                </c:pt>
                <c:pt idx="42">
                  <c:v>2.6610533657128701</c:v>
                </c:pt>
                <c:pt idx="43">
                  <c:v>2.6605643501399698</c:v>
                </c:pt>
                <c:pt idx="44">
                  <c:v>2.6600728645084701</c:v>
                </c:pt>
                <c:pt idx="45">
                  <c:v>2.65957967874798</c:v>
                </c:pt>
                <c:pt idx="46">
                  <c:v>2.65908552910249</c:v>
                </c:pt>
                <c:pt idx="47">
                  <c:v>2.6585911190654001</c:v>
                </c:pt>
                <c:pt idx="48">
                  <c:v>2.6581032626202501</c:v>
                </c:pt>
                <c:pt idx="49">
                  <c:v>2.6576196824221299</c:v>
                </c:pt>
                <c:pt idx="50">
                  <c:v>2.65717454451178</c:v>
                </c:pt>
                <c:pt idx="51">
                  <c:v>2.65673113250056</c:v>
                </c:pt>
                <c:pt idx="52">
                  <c:v>2.65628885625086</c:v>
                </c:pt>
                <c:pt idx="53">
                  <c:v>2.6558479759374101</c:v>
                </c:pt>
                <c:pt idx="54">
                  <c:v>2.6554087391013499</c:v>
                </c:pt>
                <c:pt idx="55">
                  <c:v>2.6549713836637898</c:v>
                </c:pt>
                <c:pt idx="56">
                  <c:v>2.6545361405590602</c:v>
                </c:pt>
                <c:pt idx="57">
                  <c:v>2.6541032360386798</c:v>
                </c:pt>
                <c:pt idx="58">
                  <c:v>2.6536728936819101</c:v>
                </c:pt>
                <c:pt idx="59">
                  <c:v>2.6532453361417399</c:v>
                </c:pt>
                <c:pt idx="60">
                  <c:v>2.6528207866388702</c:v>
                </c:pt>
                <c:pt idx="61">
                  <c:v>2.6523994702183602</c:v>
                </c:pt>
                <c:pt idx="62">
                  <c:v>2.6519816147674602</c:v>
                </c:pt>
                <c:pt idx="63">
                  <c:v>2.6515674518014301</c:v>
                </c:pt>
                <c:pt idx="64">
                  <c:v>2.6511572170095299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E0C-48B7-974D-94C903359D2B}"/>
            </c:ext>
          </c:extLst>
        </c:ser>
        <c:ser>
          <c:idx val="10"/>
          <c:order val="10"/>
          <c:tx>
            <c:strRef>
              <c:f>Combine!$AC$2</c:f>
              <c:strCache>
                <c:ptCount val="1"/>
                <c:pt idx="0">
                  <c:v>olivine</c:v>
                </c:pt>
              </c:strCache>
            </c:strRef>
          </c:tx>
          <c:xVal>
            <c:numRef>
              <c:f>Combine!$B$3:$B$67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Combine!$AC$3:$AC$67</c:f>
              <c:numCache>
                <c:formatCode>[=0]General;[&gt;10]0.00;0.000</c:formatCode>
                <c:ptCount val="65"/>
                <c:pt idx="0">
                  <c:v>0</c:v>
                </c:pt>
                <c:pt idx="1">
                  <c:v>3.2457758654321802</c:v>
                </c:pt>
                <c:pt idx="2">
                  <c:v>3.2491411231042999</c:v>
                </c:pt>
                <c:pt idx="3">
                  <c:v>3.25254279573748</c:v>
                </c:pt>
                <c:pt idx="4">
                  <c:v>3.2559813288357402</c:v>
                </c:pt>
                <c:pt idx="5">
                  <c:v>3.25945715208079</c:v>
                </c:pt>
                <c:pt idx="6">
                  <c:v>3.2629706765982198</c:v>
                </c:pt>
                <c:pt idx="7">
                  <c:v>3.2665222920360701</c:v>
                </c:pt>
                <c:pt idx="8">
                  <c:v>3.27011236336415</c:v>
                </c:pt>
                <c:pt idx="9">
                  <c:v>3.2737412273834399</c:v>
                </c:pt>
                <c:pt idx="10">
                  <c:v>3.2774091889838202</c:v>
                </c:pt>
                <c:pt idx="11">
                  <c:v>3.2811165170054499</c:v>
                </c:pt>
                <c:pt idx="12">
                  <c:v>3.2860564820154501</c:v>
                </c:pt>
                <c:pt idx="13">
                  <c:v>3.2934804168184701</c:v>
                </c:pt>
                <c:pt idx="14">
                  <c:v>3.30087158896277</c:v>
                </c:pt>
                <c:pt idx="15">
                  <c:v>3.3086717299315498</c:v>
                </c:pt>
                <c:pt idx="16">
                  <c:v>3.3166446151384799</c:v>
                </c:pt>
                <c:pt idx="17">
                  <c:v>3.3246038215114901</c:v>
                </c:pt>
                <c:pt idx="18">
                  <c:v>3.33255710213469</c:v>
                </c:pt>
                <c:pt idx="19">
                  <c:v>3.3401912284011699</c:v>
                </c:pt>
                <c:pt idx="20">
                  <c:v>3.3478262072882701</c:v>
                </c:pt>
                <c:pt idx="21">
                  <c:v>3.3555015955602601</c:v>
                </c:pt>
                <c:pt idx="22">
                  <c:v>3.36322565227688</c:v>
                </c:pt>
                <c:pt idx="23">
                  <c:v>3.3710082582338199</c:v>
                </c:pt>
                <c:pt idx="24">
                  <c:v>3.3788618796658501</c:v>
                </c:pt>
                <c:pt idx="25">
                  <c:v>3.3868028092601001</c:v>
                </c:pt>
                <c:pt idx="26">
                  <c:v>3.3906635314307301</c:v>
                </c:pt>
                <c:pt idx="27">
                  <c:v>3.39641697607233</c:v>
                </c:pt>
                <c:pt idx="28">
                  <c:v>3.4020308721549699</c:v>
                </c:pt>
                <c:pt idx="29">
                  <c:v>3.40624432959663</c:v>
                </c:pt>
                <c:pt idx="30">
                  <c:v>3.40951175050234</c:v>
                </c:pt>
                <c:pt idx="31">
                  <c:v>3.4125126030018</c:v>
                </c:pt>
                <c:pt idx="32">
                  <c:v>3.41529069333777</c:v>
                </c:pt>
                <c:pt idx="33">
                  <c:v>3.4178829760871201</c:v>
                </c:pt>
                <c:pt idx="34">
                  <c:v>3.4203288577394</c:v>
                </c:pt>
                <c:pt idx="35">
                  <c:v>3.4264898555515702</c:v>
                </c:pt>
                <c:pt idx="36">
                  <c:v>3.42876302633523</c:v>
                </c:pt>
                <c:pt idx="37">
                  <c:v>3.4309085484600002</c:v>
                </c:pt>
                <c:pt idx="38">
                  <c:v>3.4329400759282902</c:v>
                </c:pt>
                <c:pt idx="39">
                  <c:v>3.4348699384941801</c:v>
                </c:pt>
                <c:pt idx="40">
                  <c:v>3.4368166847845201</c:v>
                </c:pt>
                <c:pt idx="41">
                  <c:v>3.4389011468703501</c:v>
                </c:pt>
                <c:pt idx="42">
                  <c:v>3.44098584531945</c:v>
                </c:pt>
                <c:pt idx="43">
                  <c:v>3.4430772382716799</c:v>
                </c:pt>
                <c:pt idx="44">
                  <c:v>3.4451808043273</c:v>
                </c:pt>
                <c:pt idx="45">
                  <c:v>3.4473011961520301</c:v>
                </c:pt>
                <c:pt idx="46">
                  <c:v>3.44944236597608</c:v>
                </c:pt>
                <c:pt idx="47">
                  <c:v>3.4516076683873602</c:v>
                </c:pt>
                <c:pt idx="48">
                  <c:v>3.45380554074187</c:v>
                </c:pt>
                <c:pt idx="49">
                  <c:v>3.4560331863863198</c:v>
                </c:pt>
                <c:pt idx="50">
                  <c:v>3.4590930283462802</c:v>
                </c:pt>
                <c:pt idx="51">
                  <c:v>3.4621576740898101</c:v>
                </c:pt>
                <c:pt idx="52">
                  <c:v>3.4652087058209902</c:v>
                </c:pt>
                <c:pt idx="53">
                  <c:v>3.4682468537280902</c:v>
                </c:pt>
                <c:pt idx="54">
                  <c:v>3.4712729151797102</c:v>
                </c:pt>
                <c:pt idx="55">
                  <c:v>3.4742877666882799</c:v>
                </c:pt>
                <c:pt idx="56">
                  <c:v>3.4772923749517801</c:v>
                </c:pt>
                <c:pt idx="57">
                  <c:v>3.48028780708874</c:v>
                </c:pt>
                <c:pt idx="58">
                  <c:v>3.4832752401451001</c:v>
                </c:pt>
                <c:pt idx="59">
                  <c:v>3.48625596992163</c:v>
                </c:pt>
                <c:pt idx="60">
                  <c:v>3.4892314191423299</c:v>
                </c:pt>
                <c:pt idx="61">
                  <c:v>3.4922031449692899</c:v>
                </c:pt>
                <c:pt idx="62">
                  <c:v>3.4951728458313598</c:v>
                </c:pt>
                <c:pt idx="63">
                  <c:v>3.4981423675290402</c:v>
                </c:pt>
                <c:pt idx="64">
                  <c:v>3.5011137085775199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1E0C-48B7-974D-94C903359D2B}"/>
            </c:ext>
          </c:extLst>
        </c:ser>
        <c:ser>
          <c:idx val="11"/>
          <c:order val="11"/>
          <c:tx>
            <c:strRef>
              <c:f>Combine!$AD$2</c:f>
              <c:strCache>
                <c:ptCount val="1"/>
                <c:pt idx="0">
                  <c:v>total</c:v>
                </c:pt>
              </c:strCache>
            </c:strRef>
          </c:tx>
          <c:xVal>
            <c:numRef>
              <c:f>Combine!$B$3:$B$67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Combine!$AD$3:$AD$67</c:f>
              <c:numCache>
                <c:formatCode>[=0]General;[&gt;10]0.00;0.000</c:formatCode>
                <c:ptCount val="65"/>
                <c:pt idx="0">
                  <c:v>2.7259121852337</c:v>
                </c:pt>
                <c:pt idx="1">
                  <c:v>2.7392005744415475</c:v>
                </c:pt>
                <c:pt idx="2">
                  <c:v>2.7525493947931898</c:v>
                </c:pt>
                <c:pt idx="3">
                  <c:v>2.7658385219171495</c:v>
                </c:pt>
                <c:pt idx="4">
                  <c:v>2.7790697139091005</c:v>
                </c:pt>
                <c:pt idx="5">
                  <c:v>2.7922447662030843</c:v>
                </c:pt>
                <c:pt idx="6">
                  <c:v>2.8053655102581447</c:v>
                </c:pt>
                <c:pt idx="7">
                  <c:v>2.8184338119022754</c:v>
                </c:pt>
                <c:pt idx="8">
                  <c:v>2.8314515693293991</c:v>
                </c:pt>
                <c:pt idx="9">
                  <c:v>2.8444207106879542</c:v>
                </c:pt>
                <c:pt idx="10">
                  <c:v>2.8573431912775962</c:v>
                </c:pt>
                <c:pt idx="11">
                  <c:v>2.8702209901483666</c:v>
                </c:pt>
                <c:pt idx="12">
                  <c:v>2.8922209178811396</c:v>
                </c:pt>
                <c:pt idx="13">
                  <c:v>2.9317654799975754</c:v>
                </c:pt>
                <c:pt idx="14">
                  <c:v>2.9691201666427371</c:v>
                </c:pt>
                <c:pt idx="15">
                  <c:v>3.0010470567735936</c:v>
                </c:pt>
                <c:pt idx="16">
                  <c:v>3.0296161724842787</c:v>
                </c:pt>
                <c:pt idx="17">
                  <c:v>3.0566148707987875</c:v>
                </c:pt>
                <c:pt idx="18">
                  <c:v>3.0823157967040915</c:v>
                </c:pt>
                <c:pt idx="19">
                  <c:v>3.1024330655965429</c:v>
                </c:pt>
                <c:pt idx="20">
                  <c:v>3.1217644418469543</c:v>
                </c:pt>
                <c:pt idx="21">
                  <c:v>3.1408282742338329</c:v>
                </c:pt>
                <c:pt idx="22">
                  <c:v>3.1596665448960302</c:v>
                </c:pt>
                <c:pt idx="23">
                  <c:v>3.1783121246968777</c:v>
                </c:pt>
                <c:pt idx="24">
                  <c:v>3.1967898618948585</c:v>
                </c:pt>
                <c:pt idx="25">
                  <c:v>3.2151178584066993</c:v>
                </c:pt>
                <c:pt idx="26">
                  <c:v>3.1466880277794469</c:v>
                </c:pt>
                <c:pt idx="27">
                  <c:v>3.1311378833101147</c:v>
                </c:pt>
                <c:pt idx="28">
                  <c:v>3.1224915848609403</c:v>
                </c:pt>
                <c:pt idx="29">
                  <c:v>3.1418250206686116</c:v>
                </c:pt>
                <c:pt idx="30">
                  <c:v>3.1718001287392061</c:v>
                </c:pt>
                <c:pt idx="31">
                  <c:v>3.1988254315053553</c:v>
                </c:pt>
                <c:pt idx="32">
                  <c:v>3.2231465499345422</c:v>
                </c:pt>
                <c:pt idx="33">
                  <c:v>3.2449857465235996</c:v>
                </c:pt>
                <c:pt idx="34">
                  <c:v>3.2642126681182422</c:v>
                </c:pt>
                <c:pt idx="35">
                  <c:v>3.2564804244747823</c:v>
                </c:pt>
                <c:pt idx="36">
                  <c:v>3.2600374373233243</c:v>
                </c:pt>
                <c:pt idx="37">
                  <c:v>3.2635990967228086</c:v>
                </c:pt>
                <c:pt idx="38">
                  <c:v>3.2671187577565015</c:v>
                </c:pt>
                <c:pt idx="39">
                  <c:v>3.2705643621053571</c:v>
                </c:pt>
                <c:pt idx="40">
                  <c:v>3.2722568819855775</c:v>
                </c:pt>
                <c:pt idx="41">
                  <c:v>3.270832277339442</c:v>
                </c:pt>
                <c:pt idx="42">
                  <c:v>3.2687778329789348</c:v>
                </c:pt>
                <c:pt idx="43">
                  <c:v>3.2661934884506501</c:v>
                </c:pt>
                <c:pt idx="44">
                  <c:v>3.2631670460250284</c:v>
                </c:pt>
                <c:pt idx="45">
                  <c:v>3.2597755202221763</c:v>
                </c:pt>
                <c:pt idx="46">
                  <c:v>3.2560863390585326</c:v>
                </c:pt>
                <c:pt idx="47">
                  <c:v>3.252158411527605</c:v>
                </c:pt>
                <c:pt idx="48">
                  <c:v>3.2481356563145858</c:v>
                </c:pt>
                <c:pt idx="49">
                  <c:v>3.2439496950034385</c:v>
                </c:pt>
                <c:pt idx="50">
                  <c:v>3.2427249456097091</c:v>
                </c:pt>
                <c:pt idx="51">
                  <c:v>3.2412982248306688</c:v>
                </c:pt>
                <c:pt idx="52">
                  <c:v>3.2396216893943119</c:v>
                </c:pt>
                <c:pt idx="53">
                  <c:v>3.2377186784850402</c:v>
                </c:pt>
                <c:pt idx="54">
                  <c:v>3.2356105240730439</c:v>
                </c:pt>
                <c:pt idx="55">
                  <c:v>3.2333168099683895</c:v>
                </c:pt>
                <c:pt idx="56">
                  <c:v>3.2308555968089192</c:v>
                </c:pt>
                <c:pt idx="57">
                  <c:v>3.2282436178840475</c:v>
                </c:pt>
                <c:pt idx="58">
                  <c:v>3.225496449739766</c:v>
                </c:pt>
                <c:pt idx="59">
                  <c:v>3.2226286608742716</c:v>
                </c:pt>
                <c:pt idx="60">
                  <c:v>3.2196539410582403</c:v>
                </c:pt>
                <c:pt idx="61">
                  <c:v>3.2165852135697044</c:v>
                </c:pt>
                <c:pt idx="62">
                  <c:v>3.2134347319667258</c:v>
                </c:pt>
                <c:pt idx="63">
                  <c:v>3.210214163019764</c:v>
                </c:pt>
                <c:pt idx="64">
                  <c:v>3.2069346569584516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1E0C-48B7-974D-94C903359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7772096"/>
        <c:axId val="797780296"/>
      </c:scatterChart>
      <c:valAx>
        <c:axId val="797772096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797780296"/>
        <c:crosses val="autoZero"/>
        <c:crossBetween val="midCat"/>
      </c:valAx>
      <c:valAx>
        <c:axId val="79778029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Density (g/cm3)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797772096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Combine!$AF$2</c:f>
              <c:strCache>
                <c:ptCount val="1"/>
                <c:pt idx="0">
                  <c:v>liquid</c:v>
                </c:pt>
              </c:strCache>
            </c:strRef>
          </c:tx>
          <c:xVal>
            <c:numRef>
              <c:f>Combine!$B$3:$B$67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Combine!$AF$3:$AF$67</c:f>
              <c:numCache>
                <c:formatCode>[=0]General;[&gt;10]0.00;0.000</c:formatCode>
                <c:ptCount val="65"/>
                <c:pt idx="0">
                  <c:v>36.743966073364149</c:v>
                </c:pt>
                <c:pt idx="1">
                  <c:v>36.56552996931957</c:v>
                </c:pt>
                <c:pt idx="2">
                  <c:v>36.388011231256343</c:v>
                </c:pt>
                <c:pt idx="3">
                  <c:v>36.212983512705186</c:v>
                </c:pt>
                <c:pt idx="4">
                  <c:v>36.040376808901399</c:v>
                </c:pt>
                <c:pt idx="5">
                  <c:v>35.870122697467153</c:v>
                </c:pt>
                <c:pt idx="6">
                  <c:v>35.702154299982034</c:v>
                </c:pt>
                <c:pt idx="7">
                  <c:v>35.536406249387724</c:v>
                </c:pt>
                <c:pt idx="8">
                  <c:v>35.372814662943519</c:v>
                </c:pt>
                <c:pt idx="9">
                  <c:v>35.211317121202207</c:v>
                </c:pt>
                <c:pt idx="10">
                  <c:v>35.051852652458841</c:v>
                </c:pt>
                <c:pt idx="11">
                  <c:v>34.894361724876802</c:v>
                </c:pt>
                <c:pt idx="12">
                  <c:v>34.178293842268396</c:v>
                </c:pt>
                <c:pt idx="13">
                  <c:v>32.399934878530665</c:v>
                </c:pt>
                <c:pt idx="14">
                  <c:v>30.767696937011078</c:v>
                </c:pt>
                <c:pt idx="15">
                  <c:v>29.115098260929248</c:v>
                </c:pt>
                <c:pt idx="16">
                  <c:v>27.541060782004021</c:v>
                </c:pt>
                <c:pt idx="17">
                  <c:v>26.097390881965975</c:v>
                </c:pt>
                <c:pt idx="18">
                  <c:v>24.767769933123223</c:v>
                </c:pt>
                <c:pt idx="19">
                  <c:v>23.500564036690509</c:v>
                </c:pt>
                <c:pt idx="20">
                  <c:v>22.327891296251057</c:v>
                </c:pt>
                <c:pt idx="21">
                  <c:v>21.24059587993256</c:v>
                </c:pt>
                <c:pt idx="22">
                  <c:v>20.227150346278282</c:v>
                </c:pt>
                <c:pt idx="23">
                  <c:v>19.277422476473788</c:v>
                </c:pt>
                <c:pt idx="24">
                  <c:v>18.382260999085052</c:v>
                </c:pt>
                <c:pt idx="25">
                  <c:v>17.533113593200859</c:v>
                </c:pt>
                <c:pt idx="26">
                  <c:v>16.439446270839149</c:v>
                </c:pt>
                <c:pt idx="27">
                  <c:v>15.558638295888253</c:v>
                </c:pt>
                <c:pt idx="28">
                  <c:v>14.732783003028135</c:v>
                </c:pt>
                <c:pt idx="29">
                  <c:v>13.79103726545905</c:v>
                </c:pt>
                <c:pt idx="30">
                  <c:v>12.880245493954428</c:v>
                </c:pt>
                <c:pt idx="31">
                  <c:v>12.084976189875819</c:v>
                </c:pt>
                <c:pt idx="32">
                  <c:v>11.384563030420729</c:v>
                </c:pt>
                <c:pt idx="33">
                  <c:v>10.762927257934953</c:v>
                </c:pt>
                <c:pt idx="34">
                  <c:v>10.208287391432236</c:v>
                </c:pt>
                <c:pt idx="35">
                  <c:v>9.7464802462569384</c:v>
                </c:pt>
                <c:pt idx="36">
                  <c:v>9.3033617101320232</c:v>
                </c:pt>
                <c:pt idx="37">
                  <c:v>8.8969831991636017</c:v>
                </c:pt>
                <c:pt idx="38">
                  <c:v>8.5228145014789192</c:v>
                </c:pt>
                <c:pt idx="39">
                  <c:v>8.177050981946179</c:v>
                </c:pt>
                <c:pt idx="40">
                  <c:v>7.859947457114548</c:v>
                </c:pt>
                <c:pt idx="41">
                  <c:v>7.571116216730565</c:v>
                </c:pt>
                <c:pt idx="42">
                  <c:v>7.3027201804676247</c:v>
                </c:pt>
                <c:pt idx="43">
                  <c:v>7.0524854227983385</c:v>
                </c:pt>
                <c:pt idx="44">
                  <c:v>6.8184635046160977</c:v>
                </c:pt>
                <c:pt idx="45">
                  <c:v>6.5989756093532419</c:v>
                </c:pt>
                <c:pt idx="46">
                  <c:v>6.3925677447297806</c:v>
                </c:pt>
                <c:pt idx="47">
                  <c:v>6.1979745463545504</c:v>
                </c:pt>
                <c:pt idx="48">
                  <c:v>6.0063086397441552</c:v>
                </c:pt>
                <c:pt idx="49">
                  <c:v>5.8262659140300297</c:v>
                </c:pt>
                <c:pt idx="50">
                  <c:v>5.6547616898505533</c:v>
                </c:pt>
                <c:pt idx="51">
                  <c:v>5.4921173182486589</c:v>
                </c:pt>
                <c:pt idx="52">
                  <c:v>5.3376052768846645</c:v>
                </c:pt>
                <c:pt idx="53">
                  <c:v>5.1905553951923586</c:v>
                </c:pt>
                <c:pt idx="54">
                  <c:v>5.0503706969660831</c:v>
                </c:pt>
                <c:pt idx="55">
                  <c:v>4.9165174518550261</c:v>
                </c:pt>
                <c:pt idx="56">
                  <c:v>4.7885168276277499</c:v>
                </c:pt>
                <c:pt idx="57">
                  <c:v>4.6659378488153074</c:v>
                </c:pt>
                <c:pt idx="58">
                  <c:v>4.5483914280124553</c:v>
                </c:pt>
                <c:pt idx="59">
                  <c:v>4.4355252830933605</c:v>
                </c:pt>
                <c:pt idx="60">
                  <c:v>4.3270195901163628</c:v>
                </c:pt>
                <c:pt idx="61">
                  <c:v>4.2225832502368545</c:v>
                </c:pt>
                <c:pt idx="62">
                  <c:v>4.1219506715548997</c:v>
                </c:pt>
                <c:pt idx="63">
                  <c:v>4.0248789849702824</c:v>
                </c:pt>
                <c:pt idx="64">
                  <c:v>3.9311456270593546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AF-4A82-8DDA-7C5E76F78C68}"/>
            </c:ext>
          </c:extLst>
        </c:ser>
        <c:ser>
          <c:idx val="1"/>
          <c:order val="1"/>
          <c:tx>
            <c:strRef>
              <c:f>Combine!$AG$2</c:f>
              <c:strCache>
                <c:ptCount val="1"/>
                <c:pt idx="0">
                  <c:v>water</c:v>
                </c:pt>
              </c:strCache>
            </c:strRef>
          </c:tx>
          <c:xVal>
            <c:numRef>
              <c:f>Combine!$B$3:$B$67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Combine!$AG$3:$AG$67</c:f>
              <c:numCache>
                <c:formatCode>[=0]General;[&gt;10]0.00;0.000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7AF-4A82-8DDA-7C5E76F78C68}"/>
            </c:ext>
          </c:extLst>
        </c:ser>
        <c:ser>
          <c:idx val="2"/>
          <c:order val="2"/>
          <c:tx>
            <c:strRef>
              <c:f>Combine!$AH$2</c:f>
              <c:strCache>
                <c:ptCount val="1"/>
                <c:pt idx="0">
                  <c:v>solids</c:v>
                </c:pt>
              </c:strCache>
            </c:strRef>
          </c:tx>
          <c:xVal>
            <c:numRef>
              <c:f>Combine!$B$3:$B$67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Combine!$AH$3:$AH$67</c:f>
              <c:numCache>
                <c:formatCode>[=0]General;[&gt;10]0.00;0.000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0.45010174191616997</c:v>
                </c:pt>
                <c:pt idx="13">
                  <c:v>1.7602295240829173</c:v>
                </c:pt>
                <c:pt idx="14">
                  <c:v>2.9615878250571601</c:v>
                </c:pt>
                <c:pt idx="15">
                  <c:v>4.2545520080727171</c:v>
                </c:pt>
                <c:pt idx="16">
                  <c:v>5.5132583889208071</c:v>
                </c:pt>
                <c:pt idx="17">
                  <c:v>6.6643324127763321</c:v>
                </c:pt>
                <c:pt idx="18">
                  <c:v>7.7201728153146512</c:v>
                </c:pt>
                <c:pt idx="19">
                  <c:v>8.7762495181543247</c:v>
                </c:pt>
                <c:pt idx="20">
                  <c:v>9.7486175467993306</c:v>
                </c:pt>
                <c:pt idx="21">
                  <c:v>10.64080909734777</c:v>
                </c:pt>
                <c:pt idx="22">
                  <c:v>11.46378804959026</c:v>
                </c:pt>
                <c:pt idx="23">
                  <c:v>12.227239809130607</c:v>
                </c:pt>
                <c:pt idx="24">
                  <c:v>12.939968027991412</c:v>
                </c:pt>
                <c:pt idx="25">
                  <c:v>13.610258443560134</c:v>
                </c:pt>
                <c:pt idx="26">
                  <c:v>15.391430890413488</c:v>
                </c:pt>
                <c:pt idx="27">
                  <c:v>16.434581478123384</c:v>
                </c:pt>
                <c:pt idx="28">
                  <c:v>17.35270465525101</c:v>
                </c:pt>
                <c:pt idx="29">
                  <c:v>18.100020298414979</c:v>
                </c:pt>
                <c:pt idx="30">
                  <c:v>18.711836604450845</c:v>
                </c:pt>
                <c:pt idx="31">
                  <c:v>19.242191558391323</c:v>
                </c:pt>
                <c:pt idx="32">
                  <c:v>19.707876629817477</c:v>
                </c:pt>
                <c:pt idx="33">
                  <c:v>20.121650047407712</c:v>
                </c:pt>
                <c:pt idx="34">
                  <c:v>20.495563041156249</c:v>
                </c:pt>
                <c:pt idx="35">
                  <c:v>21.034910989559606</c:v>
                </c:pt>
                <c:pt idx="36">
                  <c:v>21.446014549125696</c:v>
                </c:pt>
                <c:pt idx="37">
                  <c:v>21.820215427590014</c:v>
                </c:pt>
                <c:pt idx="38">
                  <c:v>22.162513362682802</c:v>
                </c:pt>
                <c:pt idx="39">
                  <c:v>22.477036180007055</c:v>
                </c:pt>
                <c:pt idx="40">
                  <c:v>22.779321847407736</c:v>
                </c:pt>
                <c:pt idx="41">
                  <c:v>23.082550847127706</c:v>
                </c:pt>
                <c:pt idx="42">
                  <c:v>23.371196861656195</c:v>
                </c:pt>
                <c:pt idx="43">
                  <c:v>23.646623645323245</c:v>
                </c:pt>
                <c:pt idx="44">
                  <c:v>23.909982130495877</c:v>
                </c:pt>
                <c:pt idx="45">
                  <c:v>24.162252261586559</c:v>
                </c:pt>
                <c:pt idx="46">
                  <c:v>24.404275771281657</c:v>
                </c:pt>
                <c:pt idx="47">
                  <c:v>24.636782042000803</c:v>
                </c:pt>
                <c:pt idx="48">
                  <c:v>24.867298605029397</c:v>
                </c:pt>
                <c:pt idx="49">
                  <c:v>25.087802860665654</c:v>
                </c:pt>
                <c:pt idx="50">
                  <c:v>25.271158853438536</c:v>
                </c:pt>
                <c:pt idx="51">
                  <c:v>25.447562874710826</c:v>
                </c:pt>
                <c:pt idx="52">
                  <c:v>25.618215761723967</c:v>
                </c:pt>
                <c:pt idx="53">
                  <c:v>25.783573125313307</c:v>
                </c:pt>
                <c:pt idx="54">
                  <c:v>25.944036454168511</c:v>
                </c:pt>
                <c:pt idx="55">
                  <c:v>26.099960437299622</c:v>
                </c:pt>
                <c:pt idx="56">
                  <c:v>26.251659045438046</c:v>
                </c:pt>
                <c:pt idx="57">
                  <c:v>26.399410610448776</c:v>
                </c:pt>
                <c:pt idx="58">
                  <c:v>26.543462092408646</c:v>
                </c:pt>
                <c:pt idx="59">
                  <c:v>26.684032684726134</c:v>
                </c:pt>
                <c:pt idx="60">
                  <c:v>26.821316879847416</c:v>
                </c:pt>
                <c:pt idx="61">
                  <c:v>26.955487092845694</c:v>
                </c:pt>
                <c:pt idx="62">
                  <c:v>27.086695924775469</c:v>
                </c:pt>
                <c:pt idx="63">
                  <c:v>27.215078130104807</c:v>
                </c:pt>
                <c:pt idx="64">
                  <c:v>27.340752343570781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7AF-4A82-8DDA-7C5E76F78C68}"/>
            </c:ext>
          </c:extLst>
        </c:ser>
        <c:ser>
          <c:idx val="3"/>
          <c:order val="3"/>
          <c:tx>
            <c:strRef>
              <c:f>Combine!$AI$2</c:f>
              <c:strCache>
                <c:ptCount val="1"/>
                <c:pt idx="0">
                  <c:v>apatite</c:v>
                </c:pt>
              </c:strCache>
            </c:strRef>
          </c:tx>
          <c:xVal>
            <c:numRef>
              <c:f>Combine!$B$3:$B$67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Combine!$AI$3:$AI$67</c:f>
              <c:numCache>
                <c:formatCode>[=0]General;[&gt;10]0.00;0.000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4.325686519760584E-3</c:v>
                </c:pt>
                <c:pt idx="49">
                  <c:v>7.8192933391038142E-3</c:v>
                </c:pt>
                <c:pt idx="50">
                  <c:v>1.1082994158428998E-2</c:v>
                </c:pt>
                <c:pt idx="51">
                  <c:v>1.4061274543582544E-2</c:v>
                </c:pt>
                <c:pt idx="52">
                  <c:v>1.6781418917338056E-2</c:v>
                </c:pt>
                <c:pt idx="53">
                  <c:v>1.9268714958790231E-2</c:v>
                </c:pt>
                <c:pt idx="54">
                  <c:v>2.1545088688871544E-2</c:v>
                </c:pt>
                <c:pt idx="55">
                  <c:v>2.3629612316166303E-2</c:v>
                </c:pt>
                <c:pt idx="56">
                  <c:v>2.5538921395120283E-2</c:v>
                </c:pt>
                <c:pt idx="57">
                  <c:v>2.7287559277331692E-2</c:v>
                </c:pt>
                <c:pt idx="58">
                  <c:v>2.8888262846368022E-2</c:v>
                </c:pt>
                <c:pt idx="59">
                  <c:v>3.0352200548540261E-2</c:v>
                </c:pt>
                <c:pt idx="60">
                  <c:v>3.1689171360291264E-2</c:v>
                </c:pt>
                <c:pt idx="61">
                  <c:v>3.2907771602183999E-2</c:v>
                </c:pt>
                <c:pt idx="62">
                  <c:v>3.4015535079742171E-2</c:v>
                </c:pt>
                <c:pt idx="63">
                  <c:v>3.5019050955872204E-2</c:v>
                </c:pt>
                <c:pt idx="64">
                  <c:v>3.5924062903872678E-2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7AF-4A82-8DDA-7C5E76F78C68}"/>
            </c:ext>
          </c:extLst>
        </c:ser>
        <c:ser>
          <c:idx val="4"/>
          <c:order val="4"/>
          <c:tx>
            <c:strRef>
              <c:f>Combine!$AJ$2</c:f>
              <c:strCache>
                <c:ptCount val="1"/>
                <c:pt idx="0">
                  <c:v>orthopyroxene</c:v>
                </c:pt>
              </c:strCache>
            </c:strRef>
          </c:tx>
          <c:xVal>
            <c:numRef>
              <c:f>Combine!$B$3:$B$67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Combine!$AJ$3:$AJ$67</c:f>
              <c:numCache>
                <c:formatCode>[=0]General;[&gt;10]0.00;0.000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1.8382111816063087</c:v>
                </c:pt>
                <c:pt idx="36">
                  <c:v>1.9179321963178642</c:v>
                </c:pt>
                <c:pt idx="37">
                  <c:v>1.9896436790804821</c:v>
                </c:pt>
                <c:pt idx="38">
                  <c:v>2.0547583118623458</c:v>
                </c:pt>
                <c:pt idx="39">
                  <c:v>2.1144194188249155</c:v>
                </c:pt>
                <c:pt idx="40">
                  <c:v>2.1848991327675114</c:v>
                </c:pt>
                <c:pt idx="41">
                  <c:v>2.2795924454972121</c:v>
                </c:pt>
                <c:pt idx="42">
                  <c:v>2.3761244648898594</c:v>
                </c:pt>
                <c:pt idx="43">
                  <c:v>2.4740782488663484</c:v>
                </c:pt>
                <c:pt idx="44">
                  <c:v>2.5730758209081364</c:v>
                </c:pt>
                <c:pt idx="45">
                  <c:v>2.6727754217554156</c:v>
                </c:pt>
                <c:pt idx="46">
                  <c:v>2.7728688670193788</c:v>
                </c:pt>
                <c:pt idx="47">
                  <c:v>2.873079026694108</c:v>
                </c:pt>
                <c:pt idx="48">
                  <c:v>2.9749446039958598</c:v>
                </c:pt>
                <c:pt idx="49">
                  <c:v>3.0760609305944282</c:v>
                </c:pt>
                <c:pt idx="50">
                  <c:v>3.1635103795616959</c:v>
                </c:pt>
                <c:pt idx="51">
                  <c:v>3.2500420455793742</c:v>
                </c:pt>
                <c:pt idx="52">
                  <c:v>3.3359078679827245</c:v>
                </c:pt>
                <c:pt idx="53">
                  <c:v>3.4210636250527529</c:v>
                </c:pt>
                <c:pt idx="54">
                  <c:v>3.5054703564663865</c:v>
                </c:pt>
                <c:pt idx="55">
                  <c:v>3.5890935613755528</c:v>
                </c:pt>
                <c:pt idx="56">
                  <c:v>3.6719024616813773</c:v>
                </c:pt>
                <c:pt idx="57">
                  <c:v>3.7538693281083577</c:v>
                </c:pt>
                <c:pt idx="58">
                  <c:v>3.8349688675429281</c:v>
                </c:pt>
                <c:pt idx="59">
                  <c:v>3.9151776694952449</c:v>
                </c:pt>
                <c:pt idx="60">
                  <c:v>3.9944737120727849</c:v>
                </c:pt>
                <c:pt idx="61">
                  <c:v>4.0728359257347257</c:v>
                </c:pt>
                <c:pt idx="62">
                  <c:v>4.1502438163968458</c:v>
                </c:pt>
                <c:pt idx="63">
                  <c:v>4.2266771464338566</c:v>
                </c:pt>
                <c:pt idx="64">
                  <c:v>4.3021156748682694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7AF-4A82-8DDA-7C5E76F78C68}"/>
            </c:ext>
          </c:extLst>
        </c:ser>
        <c:ser>
          <c:idx val="5"/>
          <c:order val="5"/>
          <c:tx>
            <c:strRef>
              <c:f>Combine!$AK$2</c:f>
              <c:strCache>
                <c:ptCount val="1"/>
                <c:pt idx="0">
                  <c:v>spinel1</c:v>
                </c:pt>
              </c:strCache>
            </c:strRef>
          </c:tx>
          <c:xVal>
            <c:numRef>
              <c:f>Combine!$B$3:$B$67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Combine!$AK$3:$AK$67</c:f>
              <c:numCache>
                <c:formatCode>[=0]General;[&gt;10]0.00;0.000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0.43858292194548876</c:v>
                </c:pt>
                <c:pt idx="27">
                  <c:v>0.61452854624195441</c:v>
                </c:pt>
                <c:pt idx="28">
                  <c:v>0.75842780773815222</c:v>
                </c:pt>
                <c:pt idx="29">
                  <c:v>0.6638109524663296</c:v>
                </c:pt>
                <c:pt idx="30">
                  <c:v>0.47606120777347899</c:v>
                </c:pt>
                <c:pt idx="31">
                  <c:v>0.31961205705705942</c:v>
                </c:pt>
                <c:pt idx="32">
                  <c:v>0.1900911734283881</c:v>
                </c:pt>
                <c:pt idx="33">
                  <c:v>8.3789834959206361E-2</c:v>
                </c:pt>
                <c:pt idx="34">
                  <c:v>0.95782323731728236</c:v>
                </c:pt>
                <c:pt idx="35">
                  <c:v>1.0610766440375505</c:v>
                </c:pt>
                <c:pt idx="36">
                  <c:v>1.1053824493592652</c:v>
                </c:pt>
                <c:pt idx="37">
                  <c:v>1.1436383044703184</c:v>
                </c:pt>
                <c:pt idx="38">
                  <c:v>1.1767867124319173</c:v>
                </c:pt>
                <c:pt idx="39">
                  <c:v>1.2055860389985629</c:v>
                </c:pt>
                <c:pt idx="40">
                  <c:v>1.2246031323206006</c:v>
                </c:pt>
                <c:pt idx="41">
                  <c:v>1.2296722176913766</c:v>
                </c:pt>
                <c:pt idx="42">
                  <c:v>1.230463417838372</c:v>
                </c:pt>
                <c:pt idx="43">
                  <c:v>1.2277272239795187</c:v>
                </c:pt>
                <c:pt idx="44">
                  <c:v>1.2220860004855723</c:v>
                </c:pt>
                <c:pt idx="45">
                  <c:v>1.2140574421749299</c:v>
                </c:pt>
                <c:pt idx="46">
                  <c:v>1.2040735161908012</c:v>
                </c:pt>
                <c:pt idx="47">
                  <c:v>1.1924958062780833</c:v>
                </c:pt>
                <c:pt idx="48">
                  <c:v>1.1799818045539427</c:v>
                </c:pt>
                <c:pt idx="49">
                  <c:v>1.1662887032640961</c:v>
                </c:pt>
                <c:pt idx="50">
                  <c:v>1.1409144555551054</c:v>
                </c:pt>
                <c:pt idx="51">
                  <c:v>1.1152330896496443</c:v>
                </c:pt>
                <c:pt idx="52">
                  <c:v>1.0896643109937543</c:v>
                </c:pt>
                <c:pt idx="53">
                  <c:v>1.0643458036667406</c:v>
                </c:pt>
                <c:pt idx="54">
                  <c:v>1.039394168119983</c:v>
                </c:pt>
                <c:pt idx="55">
                  <c:v>1.0149077385506347</c:v>
                </c:pt>
                <c:pt idx="56">
                  <c:v>0.99096894541468983</c:v>
                </c:pt>
                <c:pt idx="57">
                  <c:v>0.96764630817528852</c:v>
                </c:pt>
                <c:pt idx="58">
                  <c:v>0.94499612574365022</c:v>
                </c:pt>
                <c:pt idx="59">
                  <c:v>0.9230639185133398</c:v>
                </c:pt>
                <c:pt idx="60">
                  <c:v>0.90188566510617207</c:v>
                </c:pt>
                <c:pt idx="61">
                  <c:v>0.88148886893879086</c:v>
                </c:pt>
                <c:pt idx="62">
                  <c:v>0.8618934830612156</c:v>
                </c:pt>
                <c:pt idx="63">
                  <c:v>0.84311271673100685</c:v>
                </c:pt>
                <c:pt idx="64">
                  <c:v>0.82515374282229204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7AF-4A82-8DDA-7C5E76F78C68}"/>
            </c:ext>
          </c:extLst>
        </c:ser>
        <c:ser>
          <c:idx val="6"/>
          <c:order val="6"/>
          <c:tx>
            <c:strRef>
              <c:f>Combine!$AL$2</c:f>
              <c:strCache>
                <c:ptCount val="1"/>
                <c:pt idx="0">
                  <c:v>spinel2</c:v>
                </c:pt>
              </c:strCache>
            </c:strRef>
          </c:tx>
          <c:xVal>
            <c:numRef>
              <c:f>Combine!$B$3:$B$67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Combine!$AL$3:$AL$67</c:f>
              <c:numCache>
                <c:formatCode>[=0]General;[&gt;10]0.00;0.000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0.16899135818962155</c:v>
                </c:pt>
                <c:pt idx="30">
                  <c:v>0.39380326156444145</c:v>
                </c:pt>
                <c:pt idx="31">
                  <c:v>0.57903730038896728</c:v>
                </c:pt>
                <c:pt idx="32">
                  <c:v>0.73153122527159897</c:v>
                </c:pt>
                <c:pt idx="33">
                  <c:v>0.85677870703630443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1.1742168893611361E-2</c:v>
                </c:pt>
                <c:pt idx="41">
                  <c:v>4.4732858260808944E-2</c:v>
                </c:pt>
                <c:pt idx="42">
                  <c:v>8.1271819198340922E-2</c:v>
                </c:pt>
                <c:pt idx="43">
                  <c:v>0.12063526686545786</c:v>
                </c:pt>
                <c:pt idx="44">
                  <c:v>0.16221243991968295</c:v>
                </c:pt>
                <c:pt idx="45">
                  <c:v>0.20548749354896892</c:v>
                </c:pt>
                <c:pt idx="46">
                  <c:v>0.25002447912867454</c:v>
                </c:pt>
                <c:pt idx="47">
                  <c:v>0.29545487056608488</c:v>
                </c:pt>
                <c:pt idx="48">
                  <c:v>0.34081027841678335</c:v>
                </c:pt>
                <c:pt idx="49">
                  <c:v>0.38666628470246373</c:v>
                </c:pt>
                <c:pt idx="50">
                  <c:v>0.42495125929480221</c:v>
                </c:pt>
                <c:pt idx="51">
                  <c:v>0.46365185938472797</c:v>
                </c:pt>
                <c:pt idx="52">
                  <c:v>0.5027895682909812</c:v>
                </c:pt>
                <c:pt idx="53">
                  <c:v>0.54221902253358456</c:v>
                </c:pt>
                <c:pt idx="54">
                  <c:v>0.5818120521306297</c:v>
                </c:pt>
                <c:pt idx="55">
                  <c:v>0.62145540683418987</c:v>
                </c:pt>
                <c:pt idx="56">
                  <c:v>0.66104882631499551</c:v>
                </c:pt>
                <c:pt idx="57">
                  <c:v>0.70050339563716857</c:v>
                </c:pt>
                <c:pt idx="58">
                  <c:v>0.73974013904549418</c:v>
                </c:pt>
                <c:pt idx="59">
                  <c:v>0.77868881389634459</c:v>
                </c:pt>
                <c:pt idx="60">
                  <c:v>0.81728687434391045</c:v>
                </c:pt>
                <c:pt idx="61">
                  <c:v>0.85547857923652182</c:v>
                </c:pt>
                <c:pt idx="62">
                  <c:v>0.89321422415908913</c:v>
                </c:pt>
                <c:pt idx="63">
                  <c:v>0.93044948005837458</c:v>
                </c:pt>
                <c:pt idx="64">
                  <c:v>0.96714482473033825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7AF-4A82-8DDA-7C5E76F78C68}"/>
            </c:ext>
          </c:extLst>
        </c:ser>
        <c:ser>
          <c:idx val="7"/>
          <c:order val="7"/>
          <c:tx>
            <c:strRef>
              <c:f>Combine!$AM$2</c:f>
              <c:strCache>
                <c:ptCount val="1"/>
                <c:pt idx="0">
                  <c:v>clinopyroxene1</c:v>
                </c:pt>
              </c:strCache>
            </c:strRef>
          </c:tx>
          <c:xVal>
            <c:numRef>
              <c:f>Combine!$B$3:$B$67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Combine!$AM$3:$AM$67</c:f>
              <c:numCache>
                <c:formatCode>[=0]General;[&gt;10]0.00;0.000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0.30942480860879823</c:v>
                </c:pt>
                <c:pt idx="16">
                  <c:v>0.71858198197081657</c:v>
                </c:pt>
                <c:pt idx="17">
                  <c:v>1.0901069587977159</c:v>
                </c:pt>
                <c:pt idx="18">
                  <c:v>1.4281668492869224</c:v>
                </c:pt>
                <c:pt idx="19">
                  <c:v>1.6671359213272321</c:v>
                </c:pt>
                <c:pt idx="20">
                  <c:v>1.8829501157774704</c:v>
                </c:pt>
                <c:pt idx="21">
                  <c:v>2.0845439065769682</c:v>
                </c:pt>
                <c:pt idx="22">
                  <c:v>2.2733055872414112</c:v>
                </c:pt>
                <c:pt idx="23">
                  <c:v>2.4503151613045651</c:v>
                </c:pt>
                <c:pt idx="24">
                  <c:v>2.6163371434897704</c:v>
                </c:pt>
                <c:pt idx="25">
                  <c:v>2.7717653600706424</c:v>
                </c:pt>
                <c:pt idx="26">
                  <c:v>3.6786873805403824</c:v>
                </c:pt>
                <c:pt idx="27">
                  <c:v>4.0821887005724822</c:v>
                </c:pt>
                <c:pt idx="28">
                  <c:v>4.4000264519515202</c:v>
                </c:pt>
                <c:pt idx="29">
                  <c:v>4.4724423104408544</c:v>
                </c:pt>
                <c:pt idx="30">
                  <c:v>4.4346191415197707</c:v>
                </c:pt>
                <c:pt idx="31">
                  <c:v>4.3966827209176262</c:v>
                </c:pt>
                <c:pt idx="32">
                  <c:v>4.3608021347145085</c:v>
                </c:pt>
                <c:pt idx="33">
                  <c:v>4.3283963998096917</c:v>
                </c:pt>
                <c:pt idx="34">
                  <c:v>4.3030257122850513</c:v>
                </c:pt>
                <c:pt idx="35">
                  <c:v>4.8792178450957202</c:v>
                </c:pt>
                <c:pt idx="36">
                  <c:v>4.9168994014412446</c:v>
                </c:pt>
                <c:pt idx="37">
                  <c:v>4.9459037649709892</c:v>
                </c:pt>
                <c:pt idx="38">
                  <c:v>4.9681139276182886</c:v>
                </c:pt>
                <c:pt idx="39">
                  <c:v>4.9849837118417915</c:v>
                </c:pt>
                <c:pt idx="40">
                  <c:v>5.0148366445266666</c:v>
                </c:pt>
                <c:pt idx="41">
                  <c:v>5.0726428625391966</c:v>
                </c:pt>
                <c:pt idx="42">
                  <c:v>5.1332936814230123</c:v>
                </c:pt>
                <c:pt idx="43">
                  <c:v>5.1963131732915047</c:v>
                </c:pt>
                <c:pt idx="44">
                  <c:v>5.2612641273258705</c:v>
                </c:pt>
                <c:pt idx="45">
                  <c:v>5.3277488687541528</c:v>
                </c:pt>
                <c:pt idx="46">
                  <c:v>5.395408635388943</c:v>
                </c:pt>
                <c:pt idx="47">
                  <c:v>5.4639220642121087</c:v>
                </c:pt>
                <c:pt idx="48">
                  <c:v>5.5315483453470531</c:v>
                </c:pt>
                <c:pt idx="49">
                  <c:v>5.5997851453841543</c:v>
                </c:pt>
                <c:pt idx="50">
                  <c:v>5.5624602276089039</c:v>
                </c:pt>
                <c:pt idx="51">
                  <c:v>5.5287890985627977</c:v>
                </c:pt>
                <c:pt idx="52">
                  <c:v>5.5009028460760758</c:v>
                </c:pt>
                <c:pt idx="53">
                  <c:v>5.4784258718767234</c:v>
                </c:pt>
                <c:pt idx="54">
                  <c:v>5.4609995642487341</c:v>
                </c:pt>
                <c:pt idx="55">
                  <c:v>5.4482813167234561</c:v>
                </c:pt>
                <c:pt idx="56">
                  <c:v>5.4399436112954014</c:v>
                </c:pt>
                <c:pt idx="57">
                  <c:v>5.4356731766972679</c:v>
                </c:pt>
                <c:pt idx="58">
                  <c:v>5.4351702264412429</c:v>
                </c:pt>
                <c:pt idx="59">
                  <c:v>5.4381477766450548</c:v>
                </c:pt>
                <c:pt idx="60">
                  <c:v>5.4443310425647331</c:v>
                </c:pt>
                <c:pt idx="61">
                  <c:v>5.4534569092219538</c:v>
                </c:pt>
                <c:pt idx="62">
                  <c:v>5.4652734731649879</c:v>
                </c:pt>
                <c:pt idx="63">
                  <c:v>5.4795396490934341</c:v>
                </c:pt>
                <c:pt idx="64">
                  <c:v>5.4960248371733513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7AF-4A82-8DDA-7C5E76F78C68}"/>
            </c:ext>
          </c:extLst>
        </c:ser>
        <c:ser>
          <c:idx val="8"/>
          <c:order val="8"/>
          <c:tx>
            <c:strRef>
              <c:f>Combine!$AN$2</c:f>
              <c:strCache>
                <c:ptCount val="1"/>
                <c:pt idx="0">
                  <c:v>clinopyroxene2</c:v>
                </c:pt>
              </c:strCache>
            </c:strRef>
          </c:tx>
          <c:xVal>
            <c:numRef>
              <c:f>Combine!$B$3:$B$67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Combine!$AN$3:$AN$67</c:f>
              <c:numCache>
                <c:formatCode>[=0]General;[&gt;10]0.00;0.000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0.16098967042318063</c:v>
                </c:pt>
                <c:pt idx="20">
                  <c:v>0.31490125384009282</c:v>
                </c:pt>
                <c:pt idx="21">
                  <c:v>0.44978689161602287</c:v>
                </c:pt>
                <c:pt idx="22">
                  <c:v>0.57012395232648894</c:v>
                </c:pt>
                <c:pt idx="23">
                  <c:v>0.68021338076314075</c:v>
                </c:pt>
                <c:pt idx="24">
                  <c:v>0.78438813739265834</c:v>
                </c:pt>
                <c:pt idx="25">
                  <c:v>0.88723507272170177</c:v>
                </c:pt>
                <c:pt idx="26">
                  <c:v>2.153969232479398</c:v>
                </c:pt>
                <c:pt idx="27">
                  <c:v>2.6805790775124705</c:v>
                </c:pt>
                <c:pt idx="28">
                  <c:v>3.0887602618595942</c:v>
                </c:pt>
                <c:pt idx="29">
                  <c:v>3.0636560113991465</c:v>
                </c:pt>
                <c:pt idx="30">
                  <c:v>2.8574977670008304</c:v>
                </c:pt>
                <c:pt idx="31">
                  <c:v>2.6735405769717104</c:v>
                </c:pt>
                <c:pt idx="32">
                  <c:v>2.5107578149495842</c:v>
                </c:pt>
                <c:pt idx="33">
                  <c:v>2.3679979137228866</c:v>
                </c:pt>
                <c:pt idx="34">
                  <c:v>2.2482195154004581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9.4791118383033612E-2</c:v>
                </c:pt>
                <c:pt idx="51">
                  <c:v>0.18686996236154416</c:v>
                </c:pt>
                <c:pt idx="52">
                  <c:v>0.27419928183395553</c:v>
                </c:pt>
                <c:pt idx="53">
                  <c:v>0.35699324365673502</c:v>
                </c:pt>
                <c:pt idx="54">
                  <c:v>0.43546070293738759</c:v>
                </c:pt>
                <c:pt idx="55">
                  <c:v>0.50980511556612973</c:v>
                </c:pt>
                <c:pt idx="56">
                  <c:v>0.58022447652482301</c:v>
                </c:pt>
                <c:pt idx="57">
                  <c:v>0.64691127380403124</c:v>
                </c:pt>
                <c:pt idx="58">
                  <c:v>0.71005245136109518</c:v>
                </c:pt>
                <c:pt idx="59">
                  <c:v>0.76982937731636114</c:v>
                </c:pt>
                <c:pt idx="60">
                  <c:v>0.8264178150667929</c:v>
                </c:pt>
                <c:pt idx="61">
                  <c:v>0.87998789670336375</c:v>
                </c:pt>
                <c:pt idx="62">
                  <c:v>0.93070409815675303</c:v>
                </c:pt>
                <c:pt idx="63">
                  <c:v>0.97872521681183378</c:v>
                </c:pt>
                <c:pt idx="64">
                  <c:v>1.0242043521909063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7AF-4A82-8DDA-7C5E76F78C68}"/>
            </c:ext>
          </c:extLst>
        </c:ser>
        <c:ser>
          <c:idx val="9"/>
          <c:order val="9"/>
          <c:tx>
            <c:strRef>
              <c:f>Combine!$AO$2</c:f>
              <c:strCache>
                <c:ptCount val="1"/>
                <c:pt idx="0">
                  <c:v>feldspar</c:v>
                </c:pt>
              </c:strCache>
            </c:strRef>
          </c:tx>
          <c:xVal>
            <c:numRef>
              <c:f>Combine!$B$3:$B$67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Combine!$AO$3:$AO$67</c:f>
              <c:numCache>
                <c:formatCode>[=0]General;[&gt;10]0.00;0.000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0.45010174191616997</c:v>
                </c:pt>
                <c:pt idx="13">
                  <c:v>1.7602295240829173</c:v>
                </c:pt>
                <c:pt idx="14">
                  <c:v>2.9615878250571601</c:v>
                </c:pt>
                <c:pt idx="15">
                  <c:v>3.945127199463919</c:v>
                </c:pt>
                <c:pt idx="16">
                  <c:v>4.7946764069499901</c:v>
                </c:pt>
                <c:pt idx="17">
                  <c:v>5.5742254539786158</c:v>
                </c:pt>
                <c:pt idx="18">
                  <c:v>6.2920059660277285</c:v>
                </c:pt>
                <c:pt idx="19">
                  <c:v>6.9481239264039125</c:v>
                </c:pt>
                <c:pt idx="20">
                  <c:v>7.5507661771817682</c:v>
                </c:pt>
                <c:pt idx="21">
                  <c:v>8.1064782991547784</c:v>
                </c:pt>
                <c:pt idx="22">
                  <c:v>8.6203585100223599</c:v>
                </c:pt>
                <c:pt idx="23">
                  <c:v>9.0967112670629007</c:v>
                </c:pt>
                <c:pt idx="24">
                  <c:v>9.5392427471089825</c:v>
                </c:pt>
                <c:pt idx="25">
                  <c:v>9.9512580107677913</c:v>
                </c:pt>
                <c:pt idx="26">
                  <c:v>9.1201913554482186</c:v>
                </c:pt>
                <c:pt idx="27">
                  <c:v>9.057285153796478</c:v>
                </c:pt>
                <c:pt idx="28">
                  <c:v>9.1054901337017444</c:v>
                </c:pt>
                <c:pt idx="29">
                  <c:v>9.731119665919028</c:v>
                </c:pt>
                <c:pt idx="30">
                  <c:v>10.549855226592324</c:v>
                </c:pt>
                <c:pt idx="31">
                  <c:v>11.273318903055959</c:v>
                </c:pt>
                <c:pt idx="32">
                  <c:v>11.914694281453398</c:v>
                </c:pt>
                <c:pt idx="33">
                  <c:v>12.484687191879624</c:v>
                </c:pt>
                <c:pt idx="34">
                  <c:v>12.986494576153458</c:v>
                </c:pt>
                <c:pt idx="35">
                  <c:v>13.256405318820025</c:v>
                </c:pt>
                <c:pt idx="36">
                  <c:v>13.505800502007322</c:v>
                </c:pt>
                <c:pt idx="37">
                  <c:v>13.741029679068223</c:v>
                </c:pt>
                <c:pt idx="38">
                  <c:v>13.962854410770248</c:v>
                </c:pt>
                <c:pt idx="39">
                  <c:v>14.172047010341787</c:v>
                </c:pt>
                <c:pt idx="40">
                  <c:v>14.343240768899348</c:v>
                </c:pt>
                <c:pt idx="41">
                  <c:v>14.455910463139112</c:v>
                </c:pt>
                <c:pt idx="42">
                  <c:v>14.550043478306611</c:v>
                </c:pt>
                <c:pt idx="43">
                  <c:v>14.627869732320415</c:v>
                </c:pt>
                <c:pt idx="44">
                  <c:v>14.691343741856612</c:v>
                </c:pt>
                <c:pt idx="45">
                  <c:v>14.742183035353094</c:v>
                </c:pt>
                <c:pt idx="46">
                  <c:v>14.781900273553859</c:v>
                </c:pt>
                <c:pt idx="47">
                  <c:v>14.81183027425042</c:v>
                </c:pt>
                <c:pt idx="48">
                  <c:v>14.835687886195997</c:v>
                </c:pt>
                <c:pt idx="49">
                  <c:v>14.851182503381411</c:v>
                </c:pt>
                <c:pt idx="50">
                  <c:v>14.873448418876567</c:v>
                </c:pt>
                <c:pt idx="51">
                  <c:v>14.888915544629151</c:v>
                </c:pt>
                <c:pt idx="52">
                  <c:v>14.89797046762914</c:v>
                </c:pt>
                <c:pt idx="53">
                  <c:v>14.90125684356798</c:v>
                </c:pt>
                <c:pt idx="54">
                  <c:v>14.89935452157652</c:v>
                </c:pt>
                <c:pt idx="55">
                  <c:v>14.892787685933493</c:v>
                </c:pt>
                <c:pt idx="56">
                  <c:v>14.882031802811641</c:v>
                </c:pt>
                <c:pt idx="57">
                  <c:v>14.867519568749332</c:v>
                </c:pt>
                <c:pt idx="58">
                  <c:v>14.849646019427865</c:v>
                </c:pt>
                <c:pt idx="59">
                  <c:v>14.828772928311245</c:v>
                </c:pt>
                <c:pt idx="60">
                  <c:v>14.805232599332729</c:v>
                </c:pt>
                <c:pt idx="61">
                  <c:v>14.779331141408155</c:v>
                </c:pt>
                <c:pt idx="62">
                  <c:v>14.751351294756835</c:v>
                </c:pt>
                <c:pt idx="63">
                  <c:v>14.721554870020428</c:v>
                </c:pt>
                <c:pt idx="64">
                  <c:v>14.690184848881749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7AF-4A82-8DDA-7C5E76F78C68}"/>
            </c:ext>
          </c:extLst>
        </c:ser>
        <c:ser>
          <c:idx val="10"/>
          <c:order val="10"/>
          <c:tx>
            <c:strRef>
              <c:f>Combine!$AP$2</c:f>
              <c:strCache>
                <c:ptCount val="1"/>
                <c:pt idx="0">
                  <c:v>olivine</c:v>
                </c:pt>
              </c:strCache>
            </c:strRef>
          </c:tx>
          <c:xVal>
            <c:numRef>
              <c:f>Combine!$B$3:$B$67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Combine!$AP$3:$AP$67</c:f>
              <c:numCache>
                <c:formatCode>[=0]General;[&gt;10]0.00;0.000</c:formatCode>
                <c:ptCount val="6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27AF-4A82-8DDA-7C5E76F78C68}"/>
            </c:ext>
          </c:extLst>
        </c:ser>
        <c:ser>
          <c:idx val="11"/>
          <c:order val="11"/>
          <c:tx>
            <c:strRef>
              <c:f>Combine!$AQ$2</c:f>
              <c:strCache>
                <c:ptCount val="1"/>
                <c:pt idx="0">
                  <c:v>total</c:v>
                </c:pt>
              </c:strCache>
            </c:strRef>
          </c:tx>
          <c:xVal>
            <c:numRef>
              <c:f>Combine!$B$3:$B$67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Combine!$AQ$3:$AQ$67</c:f>
              <c:numCache>
                <c:formatCode>[=0]General;[&gt;10]0.00;0.000</c:formatCode>
                <c:ptCount val="65"/>
                <c:pt idx="0">
                  <c:v>36.743966073364149</c:v>
                </c:pt>
                <c:pt idx="1">
                  <c:v>36.56552996931957</c:v>
                </c:pt>
                <c:pt idx="2">
                  <c:v>36.388011231256343</c:v>
                </c:pt>
                <c:pt idx="3">
                  <c:v>36.212983512705186</c:v>
                </c:pt>
                <c:pt idx="4">
                  <c:v>36.040376808901399</c:v>
                </c:pt>
                <c:pt idx="5">
                  <c:v>35.870122697467153</c:v>
                </c:pt>
                <c:pt idx="6">
                  <c:v>35.702154299982034</c:v>
                </c:pt>
                <c:pt idx="7">
                  <c:v>35.536406249387724</c:v>
                </c:pt>
                <c:pt idx="8">
                  <c:v>35.372814662943519</c:v>
                </c:pt>
                <c:pt idx="9">
                  <c:v>35.211317121202207</c:v>
                </c:pt>
                <c:pt idx="10">
                  <c:v>35.051852652458841</c:v>
                </c:pt>
                <c:pt idx="11">
                  <c:v>34.894361724876802</c:v>
                </c:pt>
                <c:pt idx="12">
                  <c:v>34.628395584184567</c:v>
                </c:pt>
                <c:pt idx="13">
                  <c:v>34.160164402613582</c:v>
                </c:pt>
                <c:pt idx="14">
                  <c:v>33.729284762068239</c:v>
                </c:pt>
                <c:pt idx="15">
                  <c:v>33.369650269001966</c:v>
                </c:pt>
                <c:pt idx="16">
                  <c:v>33.054319170924828</c:v>
                </c:pt>
                <c:pt idx="17">
                  <c:v>32.76172329474231</c:v>
                </c:pt>
                <c:pt idx="18">
                  <c:v>32.487942748437874</c:v>
                </c:pt>
                <c:pt idx="19">
                  <c:v>32.276813554844836</c:v>
                </c:pt>
                <c:pt idx="20">
                  <c:v>32.076508843050391</c:v>
                </c:pt>
                <c:pt idx="21">
                  <c:v>31.881404977280329</c:v>
                </c:pt>
                <c:pt idx="22">
                  <c:v>31.690938395868542</c:v>
                </c:pt>
                <c:pt idx="23">
                  <c:v>31.504662285604397</c:v>
                </c:pt>
                <c:pt idx="24">
                  <c:v>31.322229027076464</c:v>
                </c:pt>
                <c:pt idx="25">
                  <c:v>31.143372036760994</c:v>
                </c:pt>
                <c:pt idx="26">
                  <c:v>31.830877161252637</c:v>
                </c:pt>
                <c:pt idx="27">
                  <c:v>31.993219774011635</c:v>
                </c:pt>
                <c:pt idx="28">
                  <c:v>32.085487658279149</c:v>
                </c:pt>
                <c:pt idx="29">
                  <c:v>31.891057563874028</c:v>
                </c:pt>
                <c:pt idx="30">
                  <c:v>31.592082098405271</c:v>
                </c:pt>
                <c:pt idx="31">
                  <c:v>31.327167748267144</c:v>
                </c:pt>
                <c:pt idx="32">
                  <c:v>31.092439660238206</c:v>
                </c:pt>
                <c:pt idx="33">
                  <c:v>30.884577305342667</c:v>
                </c:pt>
                <c:pt idx="34">
                  <c:v>30.703850432588485</c:v>
                </c:pt>
                <c:pt idx="35">
                  <c:v>30.781391235816542</c:v>
                </c:pt>
                <c:pt idx="36">
                  <c:v>30.749376259257719</c:v>
                </c:pt>
                <c:pt idx="37">
                  <c:v>30.717198626753614</c:v>
                </c:pt>
                <c:pt idx="38">
                  <c:v>30.685327864161721</c:v>
                </c:pt>
                <c:pt idx="39">
                  <c:v>30.654087161953235</c:v>
                </c:pt>
                <c:pt idx="40">
                  <c:v>30.639269304522283</c:v>
                </c:pt>
                <c:pt idx="41">
                  <c:v>30.653667063858272</c:v>
                </c:pt>
                <c:pt idx="42">
                  <c:v>30.673917042123819</c:v>
                </c:pt>
                <c:pt idx="43">
                  <c:v>30.699109068121583</c:v>
                </c:pt>
                <c:pt idx="44">
                  <c:v>30.728445635111974</c:v>
                </c:pt>
                <c:pt idx="45">
                  <c:v>30.761227870939802</c:v>
                </c:pt>
                <c:pt idx="46">
                  <c:v>30.796843516011439</c:v>
                </c:pt>
                <c:pt idx="47">
                  <c:v>30.834756588355354</c:v>
                </c:pt>
                <c:pt idx="48">
                  <c:v>30.873607244773552</c:v>
                </c:pt>
                <c:pt idx="49">
                  <c:v>30.914068774695686</c:v>
                </c:pt>
                <c:pt idx="50">
                  <c:v>30.925920543289088</c:v>
                </c:pt>
                <c:pt idx="51">
                  <c:v>30.939680192959486</c:v>
                </c:pt>
                <c:pt idx="52">
                  <c:v>30.955821038608633</c:v>
                </c:pt>
                <c:pt idx="53">
                  <c:v>30.974128520505666</c:v>
                </c:pt>
                <c:pt idx="54">
                  <c:v>30.994407151134595</c:v>
                </c:pt>
                <c:pt idx="55">
                  <c:v>31.016477889154647</c:v>
                </c:pt>
                <c:pt idx="56">
                  <c:v>31.040175873065795</c:v>
                </c:pt>
                <c:pt idx="57">
                  <c:v>31.065348459264083</c:v>
                </c:pt>
                <c:pt idx="58">
                  <c:v>31.0918535204211</c:v>
                </c:pt>
                <c:pt idx="59">
                  <c:v>31.119557967819496</c:v>
                </c:pt>
                <c:pt idx="60">
                  <c:v>31.14833646996378</c:v>
                </c:pt>
                <c:pt idx="61">
                  <c:v>31.178070343082549</c:v>
                </c:pt>
                <c:pt idx="62">
                  <c:v>31.208646596330368</c:v>
                </c:pt>
                <c:pt idx="63">
                  <c:v>31.239957115075089</c:v>
                </c:pt>
                <c:pt idx="64">
                  <c:v>31.271897970630135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27AF-4A82-8DDA-7C5E76F78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7784232"/>
        <c:axId val="797789152"/>
      </c:scatterChart>
      <c:valAx>
        <c:axId val="797784232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797789152"/>
        <c:crosses val="autoZero"/>
        <c:crossBetween val="midCat"/>
      </c:valAx>
      <c:valAx>
        <c:axId val="79778915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Volume (cm3)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797784232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Combine!$C$1</c:f>
              <c:strCache>
                <c:ptCount val="1"/>
                <c:pt idx="0">
                  <c:v>P</c:v>
                </c:pt>
              </c:strCache>
            </c:strRef>
          </c:tx>
          <c:xVal>
            <c:numRef>
              <c:f>Combine!$B$3:$B$67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Combine!$C$3:$C$67</c:f>
              <c:numCache>
                <c:formatCode>General</c:formatCode>
                <c:ptCount val="65"/>
                <c:pt idx="0">
                  <c:v>400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400</c:v>
                </c:pt>
                <c:pt idx="5">
                  <c:v>400</c:v>
                </c:pt>
                <c:pt idx="6">
                  <c:v>400</c:v>
                </c:pt>
                <c:pt idx="7">
                  <c:v>400</c:v>
                </c:pt>
                <c:pt idx="8">
                  <c:v>400</c:v>
                </c:pt>
                <c:pt idx="9">
                  <c:v>400</c:v>
                </c:pt>
                <c:pt idx="10">
                  <c:v>400</c:v>
                </c:pt>
                <c:pt idx="11">
                  <c:v>400</c:v>
                </c:pt>
                <c:pt idx="12">
                  <c:v>400</c:v>
                </c:pt>
                <c:pt idx="13">
                  <c:v>400</c:v>
                </c:pt>
                <c:pt idx="14">
                  <c:v>400</c:v>
                </c:pt>
                <c:pt idx="15">
                  <c:v>400</c:v>
                </c:pt>
                <c:pt idx="16">
                  <c:v>400</c:v>
                </c:pt>
                <c:pt idx="17">
                  <c:v>400</c:v>
                </c:pt>
                <c:pt idx="18">
                  <c:v>400</c:v>
                </c:pt>
                <c:pt idx="19">
                  <c:v>400</c:v>
                </c:pt>
                <c:pt idx="20">
                  <c:v>400</c:v>
                </c:pt>
                <c:pt idx="21">
                  <c:v>400</c:v>
                </c:pt>
                <c:pt idx="22">
                  <c:v>400</c:v>
                </c:pt>
                <c:pt idx="23">
                  <c:v>400</c:v>
                </c:pt>
                <c:pt idx="24">
                  <c:v>400</c:v>
                </c:pt>
                <c:pt idx="25">
                  <c:v>400</c:v>
                </c:pt>
                <c:pt idx="26">
                  <c:v>400</c:v>
                </c:pt>
                <c:pt idx="27">
                  <c:v>400</c:v>
                </c:pt>
                <c:pt idx="28">
                  <c:v>400</c:v>
                </c:pt>
                <c:pt idx="29">
                  <c:v>400</c:v>
                </c:pt>
                <c:pt idx="30">
                  <c:v>400</c:v>
                </c:pt>
                <c:pt idx="31">
                  <c:v>400</c:v>
                </c:pt>
                <c:pt idx="32">
                  <c:v>400</c:v>
                </c:pt>
                <c:pt idx="33">
                  <c:v>400</c:v>
                </c:pt>
                <c:pt idx="34">
                  <c:v>400</c:v>
                </c:pt>
                <c:pt idx="35">
                  <c:v>400</c:v>
                </c:pt>
                <c:pt idx="36">
                  <c:v>400</c:v>
                </c:pt>
                <c:pt idx="37">
                  <c:v>400</c:v>
                </c:pt>
                <c:pt idx="38">
                  <c:v>400</c:v>
                </c:pt>
                <c:pt idx="39">
                  <c:v>400</c:v>
                </c:pt>
                <c:pt idx="40">
                  <c:v>400</c:v>
                </c:pt>
                <c:pt idx="41">
                  <c:v>400</c:v>
                </c:pt>
                <c:pt idx="42">
                  <c:v>400</c:v>
                </c:pt>
                <c:pt idx="43">
                  <c:v>400</c:v>
                </c:pt>
                <c:pt idx="44">
                  <c:v>400</c:v>
                </c:pt>
                <c:pt idx="45">
                  <c:v>400</c:v>
                </c:pt>
                <c:pt idx="46">
                  <c:v>400</c:v>
                </c:pt>
                <c:pt idx="47">
                  <c:v>400</c:v>
                </c:pt>
                <c:pt idx="48">
                  <c:v>400</c:v>
                </c:pt>
                <c:pt idx="49">
                  <c:v>400</c:v>
                </c:pt>
                <c:pt idx="50">
                  <c:v>400</c:v>
                </c:pt>
                <c:pt idx="51">
                  <c:v>400</c:v>
                </c:pt>
                <c:pt idx="52">
                  <c:v>400</c:v>
                </c:pt>
                <c:pt idx="53">
                  <c:v>400</c:v>
                </c:pt>
                <c:pt idx="54">
                  <c:v>400</c:v>
                </c:pt>
                <c:pt idx="55">
                  <c:v>400</c:v>
                </c:pt>
                <c:pt idx="56">
                  <c:v>400</c:v>
                </c:pt>
                <c:pt idx="57">
                  <c:v>400</c:v>
                </c:pt>
                <c:pt idx="58">
                  <c:v>400</c:v>
                </c:pt>
                <c:pt idx="59">
                  <c:v>400</c:v>
                </c:pt>
                <c:pt idx="60">
                  <c:v>400</c:v>
                </c:pt>
                <c:pt idx="61">
                  <c:v>400</c:v>
                </c:pt>
                <c:pt idx="62">
                  <c:v>400</c:v>
                </c:pt>
                <c:pt idx="63">
                  <c:v>400</c:v>
                </c:pt>
                <c:pt idx="64">
                  <c:v>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C2-4FB6-A4CE-83C5846C6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052344"/>
        <c:axId val="505057920"/>
      </c:scatterChart>
      <c:scatterChart>
        <c:scatterStyle val="lineMarker"/>
        <c:varyColors val="0"/>
        <c:ser>
          <c:idx val="1"/>
          <c:order val="1"/>
          <c:tx>
            <c:strRef>
              <c:f>Combine!$H$2</c:f>
              <c:strCache>
                <c:ptCount val="1"/>
                <c:pt idx="0">
                  <c:v>solids</c:v>
                </c:pt>
              </c:strCache>
            </c:strRef>
          </c:tx>
          <c:xVal>
            <c:numRef>
              <c:f>Combine!$B$3:$B$67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Combine!$H$3:$H$67</c:f>
              <c:numCache>
                <c:formatCode>[=0]General;[&gt;10]0.00;0.000</c:formatCode>
                <c:ptCount val="65"/>
                <c:pt idx="0">
                  <c:v>0</c:v>
                </c:pt>
                <c:pt idx="1">
                  <c:v>0.497908482025398</c:v>
                </c:pt>
                <c:pt idx="2">
                  <c:v>0.99421377203204198</c:v>
                </c:pt>
                <c:pt idx="3">
                  <c:v>1.4841389682305099</c:v>
                </c:pt>
                <c:pt idx="4">
                  <c:v>1.96788557235409</c:v>
                </c:pt>
                <c:pt idx="5">
                  <c:v>2.44565100498891</c:v>
                </c:pt>
                <c:pt idx="6">
                  <c:v>2.9176286939937199</c:v>
                </c:pt>
                <c:pt idx="7">
                  <c:v>3.3840081438728702</c:v>
                </c:pt>
                <c:pt idx="8">
                  <c:v>3.8449749866148202</c:v>
                </c:pt>
                <c:pt idx="9">
                  <c:v>4.3007110122644203</c:v>
                </c:pt>
                <c:pt idx="10">
                  <c:v>4.7513941806237998</c:v>
                </c:pt>
                <c:pt idx="11">
                  <c:v>5.1971986068362499</c:v>
                </c:pt>
                <c:pt idx="12">
                  <c:v>7.1488901193422798</c:v>
                </c:pt>
                <c:pt idx="13">
                  <c:v>11.962502033081099</c:v>
                </c:pt>
                <c:pt idx="14">
                  <c:v>16.380914211303001</c:v>
                </c:pt>
                <c:pt idx="15">
                  <c:v>20.874284781487599</c:v>
                </c:pt>
                <c:pt idx="16">
                  <c:v>25.164620853035899</c:v>
                </c:pt>
                <c:pt idx="17">
                  <c:v>29.103799713056102</c:v>
                </c:pt>
                <c:pt idx="18">
                  <c:v>32.736459218583903</c:v>
                </c:pt>
                <c:pt idx="19">
                  <c:v>36.197499460648203</c:v>
                </c:pt>
                <c:pt idx="20">
                  <c:v>39.406862166210402</c:v>
                </c:pt>
                <c:pt idx="21">
                  <c:v>42.390095403196497</c:v>
                </c:pt>
                <c:pt idx="22">
                  <c:v>45.178691718560202</c:v>
                </c:pt>
                <c:pt idx="23">
                  <c:v>47.800516454100503</c:v>
                </c:pt>
                <c:pt idx="24">
                  <c:v>50.280963208365698</c:v>
                </c:pt>
                <c:pt idx="25">
                  <c:v>52.644035492373703</c:v>
                </c:pt>
                <c:pt idx="26">
                  <c:v>56.028494659833498</c:v>
                </c:pt>
                <c:pt idx="27">
                  <c:v>58.627300023442302</c:v>
                </c:pt>
                <c:pt idx="28">
                  <c:v>61.053525063061997</c:v>
                </c:pt>
                <c:pt idx="29">
                  <c:v>63.795498802744</c:v>
                </c:pt>
                <c:pt idx="30">
                  <c:v>66.431096284244205</c:v>
                </c:pt>
                <c:pt idx="31">
                  <c:v>68.722503470151594</c:v>
                </c:pt>
                <c:pt idx="32">
                  <c:v>70.732010987565303</c:v>
                </c:pt>
                <c:pt idx="33">
                  <c:v>72.508024520345501</c:v>
                </c:pt>
                <c:pt idx="34">
                  <c:v>74.086365311866302</c:v>
                </c:pt>
                <c:pt idx="35">
                  <c:v>75.3985084231348</c:v>
                </c:pt>
                <c:pt idx="36">
                  <c:v>76.656256504402705</c:v>
                </c:pt>
                <c:pt idx="37">
                  <c:v>77.804246892927395</c:v>
                </c:pt>
                <c:pt idx="38">
                  <c:v>78.856396247476496</c:v>
                </c:pt>
                <c:pt idx="39">
                  <c:v>79.824352657529204</c:v>
                </c:pt>
                <c:pt idx="40">
                  <c:v>80.709154795311704</c:v>
                </c:pt>
                <c:pt idx="41">
                  <c:v>81.5132917810365</c:v>
                </c:pt>
                <c:pt idx="42">
                  <c:v>82.257811144979001</c:v>
                </c:pt>
                <c:pt idx="43">
                  <c:v>82.949459810819903</c:v>
                </c:pt>
                <c:pt idx="44">
                  <c:v>83.594007099437405</c:v>
                </c:pt>
                <c:pt idx="45">
                  <c:v>84.196414072843098</c:v>
                </c:pt>
                <c:pt idx="46">
                  <c:v>84.760969111907897</c:v>
                </c:pt>
                <c:pt idx="47">
                  <c:v>85.2913972802328</c:v>
                </c:pt>
                <c:pt idx="48">
                  <c:v>85.812513827220201</c:v>
                </c:pt>
                <c:pt idx="49">
                  <c:v>86.300357437046401</c:v>
                </c:pt>
                <c:pt idx="50">
                  <c:v>86.761345992334299</c:v>
                </c:pt>
                <c:pt idx="51">
                  <c:v>87.197180772529094</c:v>
                </c:pt>
                <c:pt idx="52">
                  <c:v>87.610012440357394</c:v>
                </c:pt>
                <c:pt idx="53">
                  <c:v>88.001765408803706</c:v>
                </c:pt>
                <c:pt idx="54">
                  <c:v>88.374151642356097</c:v>
                </c:pt>
                <c:pt idx="55">
                  <c:v>88.7286997618599</c:v>
                </c:pt>
                <c:pt idx="56">
                  <c:v>89.066779431053902</c:v>
                </c:pt>
                <c:pt idx="57">
                  <c:v>89.389621897290198</c:v>
                </c:pt>
                <c:pt idx="58">
                  <c:v>89.698337378359199</c:v>
                </c:pt>
                <c:pt idx="59">
                  <c:v>89.993929847938006</c:v>
                </c:pt>
                <c:pt idx="60">
                  <c:v>90.277309663427005</c:v>
                </c:pt>
                <c:pt idx="61">
                  <c:v>90.549304395561805</c:v>
                </c:pt>
                <c:pt idx="62">
                  <c:v>90.810668151936099</c:v>
                </c:pt>
                <c:pt idx="63">
                  <c:v>91.062089633031206</c:v>
                </c:pt>
                <c:pt idx="64">
                  <c:v>91.304199117912304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C2-4FB6-A4CE-83C5846C6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052345"/>
        <c:axId val="505049720"/>
      </c:scatterChart>
      <c:valAx>
        <c:axId val="505052344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505057920"/>
        <c:crosses val="autoZero"/>
        <c:crossBetween val="midCat"/>
      </c:valAx>
      <c:valAx>
        <c:axId val="505057920"/>
        <c:scaling>
          <c:orientation val="minMax"/>
        </c:scaling>
        <c:delete val="0"/>
        <c:axPos val="l"/>
        <c:title>
          <c:tx>
            <c:strRef>
              <c:f>Combine!$C$1</c:f>
              <c:strCache>
                <c:ptCount val="1"/>
                <c:pt idx="0">
                  <c:v>P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505052344"/>
        <c:crosses val="max"/>
        <c:crossBetween val="midCat"/>
      </c:valAx>
      <c:valAx>
        <c:axId val="505049720"/>
        <c:scaling>
          <c:orientation val="minMax"/>
        </c:scaling>
        <c:delete val="0"/>
        <c:axPos val="r"/>
        <c:title>
          <c:tx>
            <c:strRef>
              <c:f>Combine!$H$2</c:f>
              <c:strCache>
                <c:ptCount val="1"/>
                <c:pt idx="0">
                  <c:v>solids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[=0]General;[&gt;10]0.00;0.000" sourceLinked="1"/>
        <c:majorTickMark val="in"/>
        <c:minorTickMark val="none"/>
        <c:tickLblPos val="nextTo"/>
        <c:crossAx val="505052345"/>
        <c:crosses val="autoZero"/>
        <c:crossBetween val="midCat"/>
      </c:valAx>
      <c:valAx>
        <c:axId val="505052345"/>
        <c:scaling>
          <c:orientation val="maxMin"/>
        </c:scaling>
        <c:delete val="0"/>
        <c:axPos val="t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505049720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liquid!$R$1</c:f>
              <c:strCache>
                <c:ptCount val="1"/>
                <c:pt idx="0">
                  <c:v>TiO2 (wt%)</c:v>
                </c:pt>
              </c:strCache>
            </c:strRef>
          </c:tx>
          <c:xVal>
            <c:numRef>
              <c:f>x_axes!$B$2:$B$66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liquid!$R$2:$R$66</c:f>
              <c:numCache>
                <c:formatCode>General</c:formatCode>
                <c:ptCount val="65"/>
                <c:pt idx="0">
                  <c:v>1.27458805819469</c:v>
                </c:pt>
                <c:pt idx="1">
                  <c:v>1.2809622847758499</c:v>
                </c:pt>
                <c:pt idx="2">
                  <c:v>1.28738001065963</c:v>
                </c:pt>
                <c:pt idx="3">
                  <c:v>1.2937788544958699</c:v>
                </c:pt>
                <c:pt idx="4">
                  <c:v>1.3001599633331899</c:v>
                </c:pt>
                <c:pt idx="5">
                  <c:v>1.3065245123660101</c:v>
                </c:pt>
                <c:pt idx="6">
                  <c:v>1.3128737044188601</c:v>
                </c:pt>
                <c:pt idx="7">
                  <c:v>1.3192087692224801</c:v>
                </c:pt>
                <c:pt idx="8">
                  <c:v>1.32553096247362</c:v>
                </c:pt>
                <c:pt idx="9">
                  <c:v>1.3318415646392701</c:v>
                </c:pt>
                <c:pt idx="10">
                  <c:v>1.3381418795078099</c:v>
                </c:pt>
                <c:pt idx="11">
                  <c:v>1.34443323236818</c:v>
                </c:pt>
                <c:pt idx="12">
                  <c:v>1.37266871879694</c:v>
                </c:pt>
                <c:pt idx="13">
                  <c:v>1.44764719032183</c:v>
                </c:pt>
                <c:pt idx="14">
                  <c:v>1.52406379645048</c:v>
                </c:pt>
                <c:pt idx="15">
                  <c:v>1.6019616943220001</c:v>
                </c:pt>
                <c:pt idx="16">
                  <c:v>1.67987118700396</c:v>
                </c:pt>
                <c:pt idx="17">
                  <c:v>1.7573354308278699</c:v>
                </c:pt>
                <c:pt idx="18">
                  <c:v>1.83406436576437</c:v>
                </c:pt>
                <c:pt idx="19">
                  <c:v>1.9109050030747401</c:v>
                </c:pt>
                <c:pt idx="20">
                  <c:v>1.98525761704427</c:v>
                </c:pt>
                <c:pt idx="21">
                  <c:v>2.0562024191982702</c:v>
                </c:pt>
                <c:pt idx="22">
                  <c:v>2.12272260637664</c:v>
                </c:pt>
                <c:pt idx="23">
                  <c:v>2.1834401301775599</c:v>
                </c:pt>
                <c:pt idx="24">
                  <c:v>2.2364699763494702</c:v>
                </c:pt>
                <c:pt idx="25">
                  <c:v>2.2792111668823001</c:v>
                </c:pt>
                <c:pt idx="26">
                  <c:v>2.1416670281124102</c:v>
                </c:pt>
                <c:pt idx="27">
                  <c:v>2.0794237182540001</c:v>
                </c:pt>
                <c:pt idx="28">
                  <c:v>2.0124499075891502</c:v>
                </c:pt>
                <c:pt idx="29">
                  <c:v>1.90408045587911</c:v>
                </c:pt>
                <c:pt idx="30">
                  <c:v>1.787266024025</c:v>
                </c:pt>
                <c:pt idx="31">
                  <c:v>1.6839634463908699</c:v>
                </c:pt>
                <c:pt idx="32">
                  <c:v>1.5919231286839799</c:v>
                </c:pt>
                <c:pt idx="33">
                  <c:v>1.50932214059134</c:v>
                </c:pt>
                <c:pt idx="34">
                  <c:v>1.4347477046202599</c:v>
                </c:pt>
                <c:pt idx="35">
                  <c:v>1.3255741822752101</c:v>
                </c:pt>
                <c:pt idx="36">
                  <c:v>1.2597575172637101</c:v>
                </c:pt>
                <c:pt idx="37">
                  <c:v>1.19883186315955</c:v>
                </c:pt>
                <c:pt idx="38">
                  <c:v>1.1421831397881601</c:v>
                </c:pt>
                <c:pt idx="39">
                  <c:v>1.0892963089007299</c:v>
                </c:pt>
                <c:pt idx="40">
                  <c:v>1.0397216928620401</c:v>
                </c:pt>
                <c:pt idx="41">
                  <c:v>0.99306612571338604</c:v>
                </c:pt>
                <c:pt idx="42">
                  <c:v>0.94903726314099501</c:v>
                </c:pt>
                <c:pt idx="43">
                  <c:v>0.90737433618895003</c:v>
                </c:pt>
                <c:pt idx="44">
                  <c:v>0.86785482792246404</c:v>
                </c:pt>
                <c:pt idx="45">
                  <c:v>0.83028782962748304</c:v>
                </c:pt>
                <c:pt idx="46">
                  <c:v>0.79450870890145897</c:v>
                </c:pt>
                <c:pt idx="47">
                  <c:v>0.76037480624848097</c:v>
                </c:pt>
                <c:pt idx="48">
                  <c:v>0.72713649925504897</c:v>
                </c:pt>
                <c:pt idx="49">
                  <c:v>0.69546815068187695</c:v>
                </c:pt>
                <c:pt idx="50">
                  <c:v>0.65878059218245699</c:v>
                </c:pt>
                <c:pt idx="51">
                  <c:v>0.62395109197340104</c:v>
                </c:pt>
                <c:pt idx="52">
                  <c:v>0.59100311941099404</c:v>
                </c:pt>
                <c:pt idx="53">
                  <c:v>0.55981492407558697</c:v>
                </c:pt>
                <c:pt idx="54">
                  <c:v>0.53027534044209002</c:v>
                </c:pt>
                <c:pt idx="55">
                  <c:v>0.50228257792196995</c:v>
                </c:pt>
                <c:pt idx="56">
                  <c:v>0.47574317940925198</c:v>
                </c:pt>
                <c:pt idx="57">
                  <c:v>0.45057112096033902</c:v>
                </c:pt>
                <c:pt idx="58">
                  <c:v>0.42668703031796301</c:v>
                </c:pt>
                <c:pt idx="59">
                  <c:v>0.40401750596890001</c:v>
                </c:pt>
                <c:pt idx="60">
                  <c:v>0.38249452170286302</c:v>
                </c:pt>
                <c:pt idx="61">
                  <c:v>0.36205490413112201</c:v>
                </c:pt>
                <c:pt idx="62">
                  <c:v>0.342639872800717</c:v>
                </c:pt>
                <c:pt idx="63">
                  <c:v>0.324194634176737</c:v>
                </c:pt>
                <c:pt idx="64">
                  <c:v>0.306668022177081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B82-437E-90CC-41A4C288D89E}"/>
            </c:ext>
          </c:extLst>
        </c:ser>
        <c:ser>
          <c:idx val="2"/>
          <c:order val="2"/>
          <c:tx>
            <c:strRef>
              <c:f>liquid!$S$1</c:f>
              <c:strCache>
                <c:ptCount val="1"/>
                <c:pt idx="0">
                  <c:v>Al2O3 (wt%)</c:v>
                </c:pt>
              </c:strCache>
            </c:strRef>
          </c:tx>
          <c:xVal>
            <c:numRef>
              <c:f>x_axes!$B$2:$B$66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liquid!$S$2:$S$66</c:f>
              <c:numCache>
                <c:formatCode>General</c:formatCode>
                <c:ptCount val="65"/>
                <c:pt idx="0">
                  <c:v>17.6991586557758</c:v>
                </c:pt>
                <c:pt idx="1">
                  <c:v>17.787672310712001</c:v>
                </c:pt>
                <c:pt idx="2">
                  <c:v>17.8767900047756</c:v>
                </c:pt>
                <c:pt idx="3">
                  <c:v>17.965645499336201</c:v>
                </c:pt>
                <c:pt idx="4">
                  <c:v>18.0542547225172</c:v>
                </c:pt>
                <c:pt idx="5">
                  <c:v>18.142633993278999</c:v>
                </c:pt>
                <c:pt idx="6">
                  <c:v>18.230800014259401</c:v>
                </c:pt>
                <c:pt idx="7">
                  <c:v>18.31876986172</c:v>
                </c:pt>
                <c:pt idx="8">
                  <c:v>18.406560972491999</c:v>
                </c:pt>
                <c:pt idx="9">
                  <c:v>18.494191127369501</c:v>
                </c:pt>
                <c:pt idx="10">
                  <c:v>18.581678430991399</c:v>
                </c:pt>
                <c:pt idx="11">
                  <c:v>18.669041286559001</c:v>
                </c:pt>
                <c:pt idx="12">
                  <c:v>18.630817552501799</c:v>
                </c:pt>
                <c:pt idx="13">
                  <c:v>18.334525528421398</c:v>
                </c:pt>
                <c:pt idx="14">
                  <c:v>18.044060127405601</c:v>
                </c:pt>
                <c:pt idx="15">
                  <c:v>17.9033471897453</c:v>
                </c:pt>
                <c:pt idx="16">
                  <c:v>17.830810757399799</c:v>
                </c:pt>
                <c:pt idx="17">
                  <c:v>17.763468163029799</c:v>
                </c:pt>
                <c:pt idx="18">
                  <c:v>17.7016057946214</c:v>
                </c:pt>
                <c:pt idx="19">
                  <c:v>17.653381598225501</c:v>
                </c:pt>
                <c:pt idx="20">
                  <c:v>17.612512265663899</c:v>
                </c:pt>
                <c:pt idx="21">
                  <c:v>17.578829746419199</c:v>
                </c:pt>
                <c:pt idx="22">
                  <c:v>17.552966763056599</c:v>
                </c:pt>
                <c:pt idx="23">
                  <c:v>17.535605682004199</c:v>
                </c:pt>
                <c:pt idx="24">
                  <c:v>17.527449312618899</c:v>
                </c:pt>
                <c:pt idx="25">
                  <c:v>17.529153259024199</c:v>
                </c:pt>
                <c:pt idx="26">
                  <c:v>17.6526389991763</c:v>
                </c:pt>
                <c:pt idx="27">
                  <c:v>17.7056598295767</c:v>
                </c:pt>
                <c:pt idx="28">
                  <c:v>17.751702929094801</c:v>
                </c:pt>
                <c:pt idx="29">
                  <c:v>17.834641814264799</c:v>
                </c:pt>
                <c:pt idx="30">
                  <c:v>17.9271547316939</c:v>
                </c:pt>
                <c:pt idx="31">
                  <c:v>18.0052869953387</c:v>
                </c:pt>
                <c:pt idx="32">
                  <c:v>18.070402875338001</c:v>
                </c:pt>
                <c:pt idx="33">
                  <c:v>18.1237148919902</c:v>
                </c:pt>
                <c:pt idx="34">
                  <c:v>18.165762713396902</c:v>
                </c:pt>
                <c:pt idx="35">
                  <c:v>18.1281104829615</c:v>
                </c:pt>
                <c:pt idx="36">
                  <c:v>18.1475177560602</c:v>
                </c:pt>
                <c:pt idx="37">
                  <c:v>18.160676100616801</c:v>
                </c:pt>
                <c:pt idx="38">
                  <c:v>18.1682978730373</c:v>
                </c:pt>
                <c:pt idx="39">
                  <c:v>18.170983557306901</c:v>
                </c:pt>
                <c:pt idx="40">
                  <c:v>18.165163941359399</c:v>
                </c:pt>
                <c:pt idx="41">
                  <c:v>18.147302894238599</c:v>
                </c:pt>
                <c:pt idx="42">
                  <c:v>18.1235060081403</c:v>
                </c:pt>
                <c:pt idx="43">
                  <c:v>18.094232837076401</c:v>
                </c:pt>
                <c:pt idx="44">
                  <c:v>18.059898336776602</c:v>
                </c:pt>
                <c:pt idx="45">
                  <c:v>18.0208783455152</c:v>
                </c:pt>
                <c:pt idx="46">
                  <c:v>17.977514275365198</c:v>
                </c:pt>
                <c:pt idx="47">
                  <c:v>17.9301171456868</c:v>
                </c:pt>
                <c:pt idx="48">
                  <c:v>17.898339961746199</c:v>
                </c:pt>
                <c:pt idx="49">
                  <c:v>17.860269136059401</c:v>
                </c:pt>
                <c:pt idx="50">
                  <c:v>17.8091234177265</c:v>
                </c:pt>
                <c:pt idx="51">
                  <c:v>17.754898919107401</c:v>
                </c:pt>
                <c:pt idx="52">
                  <c:v>17.698021646549599</c:v>
                </c:pt>
                <c:pt idx="53">
                  <c:v>17.6386750930787</c:v>
                </c:pt>
                <c:pt idx="54">
                  <c:v>17.577024818158201</c:v>
                </c:pt>
                <c:pt idx="55">
                  <c:v>17.513220577168902</c:v>
                </c:pt>
                <c:pt idx="56">
                  <c:v>17.447398130681702</c:v>
                </c:pt>
                <c:pt idx="57">
                  <c:v>17.3796807871698</c:v>
                </c:pt>
                <c:pt idx="58">
                  <c:v>17.310180721782</c:v>
                </c:pt>
                <c:pt idx="59">
                  <c:v>17.239000105733101</c:v>
                </c:pt>
                <c:pt idx="60">
                  <c:v>17.1662320735254</c:v>
                </c:pt>
                <c:pt idx="61">
                  <c:v>17.091961550415299</c:v>
                </c:pt>
                <c:pt idx="62">
                  <c:v>17.016265957663801</c:v>
                </c:pt>
                <c:pt idx="63">
                  <c:v>16.9392158096258</c:v>
                </c:pt>
                <c:pt idx="64">
                  <c:v>16.860875213894801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B82-437E-90CC-41A4C288D89E}"/>
            </c:ext>
          </c:extLst>
        </c:ser>
        <c:ser>
          <c:idx val="3"/>
          <c:order val="3"/>
          <c:tx>
            <c:strRef>
              <c:f>liquid!$T$1</c:f>
              <c:strCache>
                <c:ptCount val="1"/>
                <c:pt idx="0">
                  <c:v>Fe2O3 (wt%)</c:v>
                </c:pt>
              </c:strCache>
            </c:strRef>
          </c:tx>
          <c:xVal>
            <c:numRef>
              <c:f>x_axes!$B$2:$B$66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liquid!$T$2:$T$66</c:f>
              <c:numCache>
                <c:formatCode>General</c:formatCode>
                <c:ptCount val="65"/>
                <c:pt idx="0">
                  <c:v>1.6026374201721501</c:v>
                </c:pt>
                <c:pt idx="1">
                  <c:v>1.60560312480637</c:v>
                </c:pt>
                <c:pt idx="2">
                  <c:v>1.6083892641167099</c:v>
                </c:pt>
                <c:pt idx="3">
                  <c:v>1.61098723927361</c:v>
                </c:pt>
                <c:pt idx="4">
                  <c:v>1.61339164481706</c:v>
                </c:pt>
                <c:pt idx="5">
                  <c:v>1.6155967947396199</c:v>
                </c:pt>
                <c:pt idx="6">
                  <c:v>1.61759671254486</c:v>
                </c:pt>
                <c:pt idx="7">
                  <c:v>1.61938512149738</c:v>
                </c:pt>
                <c:pt idx="8">
                  <c:v>1.62095543517884</c:v>
                </c:pt>
                <c:pt idx="9">
                  <c:v>1.6223007484865599</c:v>
                </c:pt>
                <c:pt idx="10">
                  <c:v>1.6234138291920599</c:v>
                </c:pt>
                <c:pt idx="11">
                  <c:v>1.6242871102955001</c:v>
                </c:pt>
                <c:pt idx="12">
                  <c:v>1.64166465421573</c:v>
                </c:pt>
                <c:pt idx="13">
                  <c:v>1.69308923375015</c:v>
                </c:pt>
                <c:pt idx="14">
                  <c:v>1.74324543466885</c:v>
                </c:pt>
                <c:pt idx="15">
                  <c:v>1.7869542772445</c:v>
                </c:pt>
                <c:pt idx="16">
                  <c:v>1.8262991051821</c:v>
                </c:pt>
                <c:pt idx="17">
                  <c:v>1.8633914411481101</c:v>
                </c:pt>
                <c:pt idx="18">
                  <c:v>1.8981956208066999</c:v>
                </c:pt>
                <c:pt idx="19">
                  <c:v>1.9325499194692199</c:v>
                </c:pt>
                <c:pt idx="20">
                  <c:v>1.9645215291279901</c:v>
                </c:pt>
                <c:pt idx="21">
                  <c:v>1.9938424309082901</c:v>
                </c:pt>
                <c:pt idx="22">
                  <c:v>2.0204098624619902</c:v>
                </c:pt>
                <c:pt idx="23">
                  <c:v>2.0440916176181299</c:v>
                </c:pt>
                <c:pt idx="24">
                  <c:v>2.0647223935924002</c:v>
                </c:pt>
                <c:pt idx="25">
                  <c:v>2.0820995705501799</c:v>
                </c:pt>
                <c:pt idx="26">
                  <c:v>2.0131970368043999</c:v>
                </c:pt>
                <c:pt idx="27">
                  <c:v>1.9826645911877101</c:v>
                </c:pt>
                <c:pt idx="28">
                  <c:v>1.94999995821457</c:v>
                </c:pt>
                <c:pt idx="29">
                  <c:v>1.9014528540036</c:v>
                </c:pt>
                <c:pt idx="30">
                  <c:v>1.8457659071319801</c:v>
                </c:pt>
                <c:pt idx="31">
                  <c:v>1.79108065134769</c:v>
                </c:pt>
                <c:pt idx="32">
                  <c:v>1.7375476593255601</c:v>
                </c:pt>
                <c:pt idx="33">
                  <c:v>1.6852716629604101</c:v>
                </c:pt>
                <c:pt idx="34">
                  <c:v>1.6343636373974599</c:v>
                </c:pt>
                <c:pt idx="35">
                  <c:v>1.6118886365934999</c:v>
                </c:pt>
                <c:pt idx="36">
                  <c:v>1.5657829827685401</c:v>
                </c:pt>
                <c:pt idx="37">
                  <c:v>1.52089951387315</c:v>
                </c:pt>
                <c:pt idx="38">
                  <c:v>1.47721489473929</c:v>
                </c:pt>
                <c:pt idx="39">
                  <c:v>1.43470694770037</c:v>
                </c:pt>
                <c:pt idx="40">
                  <c:v>1.3938345354707</c:v>
                </c:pt>
                <c:pt idx="41">
                  <c:v>1.3549970156428099</c:v>
                </c:pt>
                <c:pt idx="42">
                  <c:v>1.3174592364531099</c:v>
                </c:pt>
                <c:pt idx="43">
                  <c:v>1.28116248344376</c:v>
                </c:pt>
                <c:pt idx="44">
                  <c:v>1.2460498672537701</c:v>
                </c:pt>
                <c:pt idx="45">
                  <c:v>1.2120665470627501</c:v>
                </c:pt>
                <c:pt idx="46">
                  <c:v>1.17915985921961</c:v>
                </c:pt>
                <c:pt idx="47">
                  <c:v>1.1472793765011899</c:v>
                </c:pt>
                <c:pt idx="48">
                  <c:v>1.1155927602573099</c:v>
                </c:pt>
                <c:pt idx="49">
                  <c:v>1.08503765730803</c:v>
                </c:pt>
                <c:pt idx="50">
                  <c:v>1.0593810703841799</c:v>
                </c:pt>
                <c:pt idx="51">
                  <c:v>1.0343336607456399</c:v>
                </c:pt>
                <c:pt idx="52">
                  <c:v>1.00977523460441</c:v>
                </c:pt>
                <c:pt idx="53">
                  <c:v>0.98568436931092396</c:v>
                </c:pt>
                <c:pt idx="54">
                  <c:v>0.962042264082415</c:v>
                </c:pt>
                <c:pt idx="55">
                  <c:v>0.93883237815050402</c:v>
                </c:pt>
                <c:pt idx="56">
                  <c:v>0.91604012189821404</c:v>
                </c:pt>
                <c:pt idx="57">
                  <c:v>0.89365259222579996</c:v>
                </c:pt>
                <c:pt idx="58">
                  <c:v>0.87165834513879203</c:v>
                </c:pt>
                <c:pt idx="59">
                  <c:v>0.850047199497457</c:v>
                </c:pt>
                <c:pt idx="60">
                  <c:v>0.82881006759019105</c:v>
                </c:pt>
                <c:pt idx="61">
                  <c:v>0.80793880825088604</c:v>
                </c:pt>
                <c:pt idx="62">
                  <c:v>0.78742609958315901</c:v>
                </c:pt>
                <c:pt idx="63">
                  <c:v>0.76726532853677998</c:v>
                </c:pt>
                <c:pt idx="64">
                  <c:v>0.74745049499439098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B82-437E-90CC-41A4C288D89E}"/>
            </c:ext>
          </c:extLst>
        </c:ser>
        <c:ser>
          <c:idx val="4"/>
          <c:order val="4"/>
          <c:tx>
            <c:strRef>
              <c:f>liquid!$U$1</c:f>
              <c:strCache>
                <c:ptCount val="1"/>
                <c:pt idx="0">
                  <c:v>Cr2O3 (wt%)</c:v>
                </c:pt>
              </c:strCache>
            </c:strRef>
          </c:tx>
          <c:xVal>
            <c:numRef>
              <c:f>x_axes!$B$2:$B$66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liquid!$U$2:$U$66</c:f>
              <c:numCache>
                <c:formatCode>General</c:formatCode>
                <c:ptCount val="6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B82-437E-90CC-41A4C288D89E}"/>
            </c:ext>
          </c:extLst>
        </c:ser>
        <c:ser>
          <c:idx val="5"/>
          <c:order val="5"/>
          <c:tx>
            <c:strRef>
              <c:f>liquid!$V$1</c:f>
              <c:strCache>
                <c:ptCount val="1"/>
                <c:pt idx="0">
                  <c:v>FeO (wt%)</c:v>
                </c:pt>
              </c:strCache>
            </c:strRef>
          </c:tx>
          <c:xVal>
            <c:numRef>
              <c:f>x_axes!$B$2:$B$66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liquid!$V$2:$V$66</c:f>
              <c:numCache>
                <c:formatCode>General</c:formatCode>
                <c:ptCount val="65"/>
                <c:pt idx="0">
                  <c:v>9.3841109141180805</c:v>
                </c:pt>
                <c:pt idx="1">
                  <c:v>9.3675535320120904</c:v>
                </c:pt>
                <c:pt idx="2">
                  <c:v>9.3490870595356803</c:v>
                </c:pt>
                <c:pt idx="3">
                  <c:v>9.3288171821145696</c:v>
                </c:pt>
                <c:pt idx="4">
                  <c:v>9.3067174494717602</c:v>
                </c:pt>
                <c:pt idx="5">
                  <c:v>9.2827607081530896</c:v>
                </c:pt>
                <c:pt idx="6">
                  <c:v>9.2569191141920406</c:v>
                </c:pt>
                <c:pt idx="7">
                  <c:v>9.2291641516951994</c:v>
                </c:pt>
                <c:pt idx="8">
                  <c:v>9.1994666581567106</c:v>
                </c:pt>
                <c:pt idx="9">
                  <c:v>9.1677968574890905</c:v>
                </c:pt>
                <c:pt idx="10">
                  <c:v>9.1341244014720999</c:v>
                </c:pt>
                <c:pt idx="11">
                  <c:v>9.0984184213460502</c:v>
                </c:pt>
                <c:pt idx="12">
                  <c:v>9.1591690935420207</c:v>
                </c:pt>
                <c:pt idx="13">
                  <c:v>9.4177054555736603</c:v>
                </c:pt>
                <c:pt idx="14">
                  <c:v>9.6651882341035602</c:v>
                </c:pt>
                <c:pt idx="15">
                  <c:v>9.9160738892549105</c:v>
                </c:pt>
                <c:pt idx="16">
                  <c:v>10.158358086410299</c:v>
                </c:pt>
                <c:pt idx="17">
                  <c:v>10.384632352588801</c:v>
                </c:pt>
                <c:pt idx="18">
                  <c:v>10.594452260136601</c:v>
                </c:pt>
                <c:pt idx="19">
                  <c:v>10.7907047888023</c:v>
                </c:pt>
                <c:pt idx="20">
                  <c:v>10.9695210138643</c:v>
                </c:pt>
                <c:pt idx="21">
                  <c:v>11.1297669713092</c:v>
                </c:pt>
                <c:pt idx="22">
                  <c:v>11.2704559097825</c:v>
                </c:pt>
                <c:pt idx="23">
                  <c:v>11.390362333071</c:v>
                </c:pt>
                <c:pt idx="24">
                  <c:v>11.4879566867014</c:v>
                </c:pt>
                <c:pt idx="25">
                  <c:v>11.56130678657</c:v>
                </c:pt>
                <c:pt idx="26">
                  <c:v>10.916681976073001</c:v>
                </c:pt>
                <c:pt idx="27">
                  <c:v>10.6052355699643</c:v>
                </c:pt>
                <c:pt idx="28">
                  <c:v>10.2881234962938</c:v>
                </c:pt>
                <c:pt idx="29">
                  <c:v>9.8881870451336091</c:v>
                </c:pt>
                <c:pt idx="30">
                  <c:v>9.4609596223292307</c:v>
                </c:pt>
                <c:pt idx="31">
                  <c:v>9.0528698194583708</c:v>
                </c:pt>
                <c:pt idx="32">
                  <c:v>8.6637377983812094</c:v>
                </c:pt>
                <c:pt idx="33">
                  <c:v>8.2930860363106707</c:v>
                </c:pt>
                <c:pt idx="34">
                  <c:v>7.9402526653413599</c:v>
                </c:pt>
                <c:pt idx="35">
                  <c:v>7.74123642746454</c:v>
                </c:pt>
                <c:pt idx="36">
                  <c:v>7.4166602605382401</c:v>
                </c:pt>
                <c:pt idx="37">
                  <c:v>7.1080432080683096</c:v>
                </c:pt>
                <c:pt idx="38">
                  <c:v>6.8143713236668404</c:v>
                </c:pt>
                <c:pt idx="39">
                  <c:v>6.5347186592848896</c:v>
                </c:pt>
                <c:pt idx="40">
                  <c:v>6.2696468049115497</c:v>
                </c:pt>
                <c:pt idx="41">
                  <c:v>6.0195795664217604</c:v>
                </c:pt>
                <c:pt idx="42">
                  <c:v>5.7816736380852403</c:v>
                </c:pt>
                <c:pt idx="43">
                  <c:v>5.5551387410587099</c:v>
                </c:pt>
                <c:pt idx="44">
                  <c:v>5.3392435481434699</c:v>
                </c:pt>
                <c:pt idx="45">
                  <c:v>5.1333116439089697</c:v>
                </c:pt>
                <c:pt idx="46">
                  <c:v>4.9367174841922097</c:v>
                </c:pt>
                <c:pt idx="47">
                  <c:v>4.7488824762809596</c:v>
                </c:pt>
                <c:pt idx="48">
                  <c:v>4.5719637087609799</c:v>
                </c:pt>
                <c:pt idx="49">
                  <c:v>4.4024611939766602</c:v>
                </c:pt>
                <c:pt idx="50">
                  <c:v>4.2565470707403099</c:v>
                </c:pt>
                <c:pt idx="51">
                  <c:v>4.1155886208622103</c:v>
                </c:pt>
                <c:pt idx="52">
                  <c:v>3.97896711097051</c:v>
                </c:pt>
                <c:pt idx="53">
                  <c:v>3.8464902231203699</c:v>
                </c:pt>
                <c:pt idx="54">
                  <c:v>3.7179830312387798</c:v>
                </c:pt>
                <c:pt idx="55">
                  <c:v>3.59328578500799</c:v>
                </c:pt>
                <c:pt idx="56">
                  <c:v>3.4722520148081402</c:v>
                </c:pt>
                <c:pt idx="57">
                  <c:v>3.3547469047771599</c:v>
                </c:pt>
                <c:pt idx="58">
                  <c:v>3.2406458912137501</c:v>
                </c:pt>
                <c:pt idx="59">
                  <c:v>3.1298334500335101</c:v>
                </c:pt>
                <c:pt idx="60">
                  <c:v>3.0222020457995198</c:v>
                </c:pt>
                <c:pt idx="61">
                  <c:v>2.9176512169589301</c:v>
                </c:pt>
                <c:pt idx="62">
                  <c:v>2.8160867784708401</c:v>
                </c:pt>
                <c:pt idx="63">
                  <c:v>2.7174201250665999</c:v>
                </c:pt>
                <c:pt idx="64">
                  <c:v>2.6215676208189902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B82-437E-90CC-41A4C288D89E}"/>
            </c:ext>
          </c:extLst>
        </c:ser>
        <c:ser>
          <c:idx val="6"/>
          <c:order val="6"/>
          <c:tx>
            <c:strRef>
              <c:f>liquid!$W$1</c:f>
              <c:strCache>
                <c:ptCount val="1"/>
                <c:pt idx="0">
                  <c:v>MnO (wt%)</c:v>
                </c:pt>
              </c:strCache>
            </c:strRef>
          </c:tx>
          <c:xVal>
            <c:numRef>
              <c:f>x_axes!$B$2:$B$66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liquid!$W$2:$W$66</c:f>
              <c:numCache>
                <c:formatCode>General</c:formatCode>
                <c:ptCount val="65"/>
                <c:pt idx="0">
                  <c:v>0.165800032227472</c:v>
                </c:pt>
                <c:pt idx="1">
                  <c:v>0.16546877687373199</c:v>
                </c:pt>
                <c:pt idx="2">
                  <c:v>0.16510844666520999</c:v>
                </c:pt>
                <c:pt idx="3">
                  <c:v>0.16472214790661599</c:v>
                </c:pt>
                <c:pt idx="4">
                  <c:v>0.16430982627236501</c:v>
                </c:pt>
                <c:pt idx="5">
                  <c:v>0.163871428311156</c:v>
                </c:pt>
                <c:pt idx="6">
                  <c:v>0.16340690196932001</c:v>
                </c:pt>
                <c:pt idx="7">
                  <c:v>0.16291619718264699</c:v>
                </c:pt>
                <c:pt idx="8">
                  <c:v>0.16239926653848999</c:v>
                </c:pt>
                <c:pt idx="9">
                  <c:v>0.16185606601514599</c:v>
                </c:pt>
                <c:pt idx="10">
                  <c:v>0.16128655580020099</c:v>
                </c:pt>
                <c:pt idx="11">
                  <c:v>0.160690701202264</c:v>
                </c:pt>
                <c:pt idx="12">
                  <c:v>0.16161383816027999</c:v>
                </c:pt>
                <c:pt idx="13">
                  <c:v>0.16552416353812199</c:v>
                </c:pt>
                <c:pt idx="14">
                  <c:v>0.169094341402964</c:v>
                </c:pt>
                <c:pt idx="15">
                  <c:v>0.17398045604939599</c:v>
                </c:pt>
                <c:pt idx="16">
                  <c:v>0.17929227703388101</c:v>
                </c:pt>
                <c:pt idx="17">
                  <c:v>0.18430804131245701</c:v>
                </c:pt>
                <c:pt idx="18">
                  <c:v>0.18901778256369201</c:v>
                </c:pt>
                <c:pt idx="19">
                  <c:v>0.194452618039929</c:v>
                </c:pt>
                <c:pt idx="20">
                  <c:v>0.19961629773415801</c:v>
                </c:pt>
                <c:pt idx="21">
                  <c:v>0.20441217403061601</c:v>
                </c:pt>
                <c:pt idx="22">
                  <c:v>0.20885012903890501</c:v>
                </c:pt>
                <c:pt idx="23">
                  <c:v>0.212942976488802</c:v>
                </c:pt>
                <c:pt idx="24">
                  <c:v>0.21670626290014999</c:v>
                </c:pt>
                <c:pt idx="25">
                  <c:v>0.22015758422555801</c:v>
                </c:pt>
                <c:pt idx="26">
                  <c:v>0.250099248375455</c:v>
                </c:pt>
                <c:pt idx="27">
                  <c:v>0.26676386466498497</c:v>
                </c:pt>
                <c:pt idx="28">
                  <c:v>0.28216084724968798</c:v>
                </c:pt>
                <c:pt idx="29">
                  <c:v>0.28756053997359698</c:v>
                </c:pt>
                <c:pt idx="30">
                  <c:v>0.28726721975270603</c:v>
                </c:pt>
                <c:pt idx="31">
                  <c:v>0.28635066421598598</c:v>
                </c:pt>
                <c:pt idx="32">
                  <c:v>0.28507559339523902</c:v>
                </c:pt>
                <c:pt idx="33">
                  <c:v>0.28363242576480302</c:v>
                </c:pt>
                <c:pt idx="34">
                  <c:v>0.28228468436815901</c:v>
                </c:pt>
                <c:pt idx="35">
                  <c:v>0.290376226830863</c:v>
                </c:pt>
                <c:pt idx="36">
                  <c:v>0.29441502071592202</c:v>
                </c:pt>
                <c:pt idx="37">
                  <c:v>0.29799233843784301</c:v>
                </c:pt>
                <c:pt idx="38">
                  <c:v>0.30117741765926598</c:v>
                </c:pt>
                <c:pt idx="39">
                  <c:v>0.30403053555238602</c:v>
                </c:pt>
                <c:pt idx="40">
                  <c:v>0.30742789323865199</c:v>
                </c:pt>
                <c:pt idx="41">
                  <c:v>0.31219576448269598</c:v>
                </c:pt>
                <c:pt idx="42">
                  <c:v>0.317206970964301</c:v>
                </c:pt>
                <c:pt idx="43">
                  <c:v>0.32247200560746297</c:v>
                </c:pt>
                <c:pt idx="44">
                  <c:v>0.32800035755835699</c:v>
                </c:pt>
                <c:pt idx="45">
                  <c:v>0.33380096031154899</c:v>
                </c:pt>
                <c:pt idx="46">
                  <c:v>0.33988254093166598</c:v>
                </c:pt>
                <c:pt idx="47">
                  <c:v>0.34625389969241799</c:v>
                </c:pt>
                <c:pt idx="48">
                  <c:v>0.35283963564448301</c:v>
                </c:pt>
                <c:pt idx="49">
                  <c:v>0.35973240467453299</c:v>
                </c:pt>
                <c:pt idx="50">
                  <c:v>0.36413896965793602</c:v>
                </c:pt>
                <c:pt idx="51">
                  <c:v>0.36874041868657098</c:v>
                </c:pt>
                <c:pt idx="52">
                  <c:v>0.37361826224594602</c:v>
                </c:pt>
                <c:pt idx="53">
                  <c:v>0.37879042040587302</c:v>
                </c:pt>
                <c:pt idx="54">
                  <c:v>0.38427549545691803</c:v>
                </c:pt>
                <c:pt idx="55">
                  <c:v>0.39009293977130599</c:v>
                </c:pt>
                <c:pt idx="56">
                  <c:v>0.39626321197424702</c:v>
                </c:pt>
                <c:pt idx="57">
                  <c:v>0.40280792528638798</c:v>
                </c:pt>
                <c:pt idx="58">
                  <c:v>0.40974999120892702</c:v>
                </c:pt>
                <c:pt idx="59">
                  <c:v>0.41711376098914299</c:v>
                </c:pt>
                <c:pt idx="60">
                  <c:v>0.42492516720818102</c:v>
                </c:pt>
                <c:pt idx="61">
                  <c:v>0.43321186713362803</c:v>
                </c:pt>
                <c:pt idx="62">
                  <c:v>0.44200338972716102</c:v>
                </c:pt>
                <c:pt idx="63">
                  <c:v>0.45133128761435898</c:v>
                </c:pt>
                <c:pt idx="64">
                  <c:v>0.46122929558383802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B82-437E-90CC-41A4C288D89E}"/>
            </c:ext>
          </c:extLst>
        </c:ser>
        <c:ser>
          <c:idx val="7"/>
          <c:order val="7"/>
          <c:tx>
            <c:strRef>
              <c:f>liquid!$X$1</c:f>
              <c:strCache>
                <c:ptCount val="1"/>
                <c:pt idx="0">
                  <c:v>MgO (wt%)</c:v>
                </c:pt>
              </c:strCache>
            </c:strRef>
          </c:tx>
          <c:xVal>
            <c:numRef>
              <c:f>x_axes!$B$2:$B$66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liquid!$X$2:$X$66</c:f>
              <c:numCache>
                <c:formatCode>General</c:formatCode>
                <c:ptCount val="65"/>
                <c:pt idx="0">
                  <c:v>9.8651073813846502</c:v>
                </c:pt>
                <c:pt idx="1">
                  <c:v>9.6859019492496508</c:v>
                </c:pt>
                <c:pt idx="2">
                  <c:v>9.5071388531419405</c:v>
                </c:pt>
                <c:pt idx="3">
                  <c:v>9.3306019392981803</c:v>
                </c:pt>
                <c:pt idx="4">
                  <c:v>9.1562828490585204</c:v>
                </c:pt>
                <c:pt idx="5">
                  <c:v>8.9841731941484895</c:v>
                </c:pt>
                <c:pt idx="6">
                  <c:v>8.8142645698120194</c:v>
                </c:pt>
                <c:pt idx="7">
                  <c:v>8.6465485691195205</c:v>
                </c:pt>
                <c:pt idx="8">
                  <c:v>8.4810167979003506</c:v>
                </c:pt>
                <c:pt idx="9">
                  <c:v>8.3176608905680691</c:v>
                </c:pt>
                <c:pt idx="10">
                  <c:v>8.1564725260647304</c:v>
                </c:pt>
                <c:pt idx="11">
                  <c:v>7.9974434458475603</c:v>
                </c:pt>
                <c:pt idx="12">
                  <c:v>7.8296283378295799</c:v>
                </c:pt>
                <c:pt idx="13">
                  <c:v>7.6449263310853803</c:v>
                </c:pt>
                <c:pt idx="14">
                  <c:v>7.4678060346023996</c:v>
                </c:pt>
                <c:pt idx="15">
                  <c:v>7.2677577357547198</c:v>
                </c:pt>
                <c:pt idx="16">
                  <c:v>7.0616279013880003</c:v>
                </c:pt>
                <c:pt idx="17">
                  <c:v>6.8620693540744098</c:v>
                </c:pt>
                <c:pt idx="18">
                  <c:v>6.6684534000985396</c:v>
                </c:pt>
                <c:pt idx="19">
                  <c:v>6.4853477287228101</c:v>
                </c:pt>
                <c:pt idx="20">
                  <c:v>6.3061158380931497</c:v>
                </c:pt>
                <c:pt idx="21">
                  <c:v>6.12972653573906</c:v>
                </c:pt>
                <c:pt idx="22">
                  <c:v>5.9556678865530301</c:v>
                </c:pt>
                <c:pt idx="23">
                  <c:v>5.7833539158357503</c:v>
                </c:pt>
                <c:pt idx="24">
                  <c:v>5.61209587410716</c:v>
                </c:pt>
                <c:pt idx="25">
                  <c:v>5.4410655127402396</c:v>
                </c:pt>
                <c:pt idx="26">
                  <c:v>5.1385974902448499</c:v>
                </c:pt>
                <c:pt idx="27">
                  <c:v>4.9161668718005798</c:v>
                </c:pt>
                <c:pt idx="28">
                  <c:v>4.7070032855733803</c:v>
                </c:pt>
                <c:pt idx="29">
                  <c:v>4.5215644142396503</c:v>
                </c:pt>
                <c:pt idx="30">
                  <c:v>4.3555702106141503</c:v>
                </c:pt>
                <c:pt idx="31">
                  <c:v>4.2019130014411799</c:v>
                </c:pt>
                <c:pt idx="32">
                  <c:v>4.0591422023452397</c:v>
                </c:pt>
                <c:pt idx="33">
                  <c:v>3.9259921542987102</c:v>
                </c:pt>
                <c:pt idx="34">
                  <c:v>3.8011258561495498</c:v>
                </c:pt>
                <c:pt idx="35">
                  <c:v>3.6629621434955002</c:v>
                </c:pt>
                <c:pt idx="36">
                  <c:v>3.54533586834506</c:v>
                </c:pt>
                <c:pt idx="37">
                  <c:v>3.4350928597943802</c:v>
                </c:pt>
                <c:pt idx="38">
                  <c:v>3.3314787356805802</c:v>
                </c:pt>
                <c:pt idx="39">
                  <c:v>3.2338383807549702</c:v>
                </c:pt>
                <c:pt idx="40">
                  <c:v>3.1403198871512701</c:v>
                </c:pt>
                <c:pt idx="41">
                  <c:v>3.04936445316301</c:v>
                </c:pt>
                <c:pt idx="42">
                  <c:v>2.9624575800439499</c:v>
                </c:pt>
                <c:pt idx="43">
                  <c:v>2.8792983735990898</c:v>
                </c:pt>
                <c:pt idx="44">
                  <c:v>2.79962024735672</c:v>
                </c:pt>
                <c:pt idx="45">
                  <c:v>2.7231858959691602</c:v>
                </c:pt>
                <c:pt idx="46">
                  <c:v>2.6497831198727901</c:v>
                </c:pt>
                <c:pt idx="47">
                  <c:v>2.5792213450256298</c:v>
                </c:pt>
                <c:pt idx="48">
                  <c:v>2.5080765381197301</c:v>
                </c:pt>
                <c:pt idx="49">
                  <c:v>2.4400964746618001</c:v>
                </c:pt>
                <c:pt idx="50">
                  <c:v>2.3725991373528501</c:v>
                </c:pt>
                <c:pt idx="51">
                  <c:v>2.30772057627598</c:v>
                </c:pt>
                <c:pt idx="52">
                  <c:v>2.2453622242154601</c:v>
                </c:pt>
                <c:pt idx="53">
                  <c:v>2.18538579377956</c:v>
                </c:pt>
                <c:pt idx="54">
                  <c:v>2.1276639645186401</c:v>
                </c:pt>
                <c:pt idx="55">
                  <c:v>2.0720791815410902</c:v>
                </c:pt>
                <c:pt idx="56">
                  <c:v>2.0185226208829299</c:v>
                </c:pt>
                <c:pt idx="57">
                  <c:v>1.9668932943503099</c:v>
                </c:pt>
                <c:pt idx="58">
                  <c:v>1.91709727186964</c:v>
                </c:pt>
                <c:pt idx="59">
                  <c:v>1.8690470028219199</c:v>
                </c:pt>
                <c:pt idx="60">
                  <c:v>1.82266072190435</c:v>
                </c:pt>
                <c:pt idx="61">
                  <c:v>1.7778619268224001</c:v>
                </c:pt>
                <c:pt idx="62">
                  <c:v>1.7345789178617601</c:v>
                </c:pt>
                <c:pt idx="63">
                  <c:v>1.69274439076903</c:v>
                </c:pt>
                <c:pt idx="64">
                  <c:v>1.65229507580268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B82-437E-90CC-41A4C288D89E}"/>
            </c:ext>
          </c:extLst>
        </c:ser>
        <c:ser>
          <c:idx val="8"/>
          <c:order val="8"/>
          <c:tx>
            <c:strRef>
              <c:f>liquid!$Y$1</c:f>
              <c:strCache>
                <c:ptCount val="1"/>
                <c:pt idx="0">
                  <c:v>NiO (wt%)</c:v>
                </c:pt>
              </c:strCache>
            </c:strRef>
          </c:tx>
          <c:xVal>
            <c:numRef>
              <c:f>x_axes!$B$2:$B$66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liquid!$Y$2:$Y$66</c:f>
              <c:numCache>
                <c:formatCode>General</c:formatCode>
                <c:ptCount val="6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B82-437E-90CC-41A4C288D89E}"/>
            </c:ext>
          </c:extLst>
        </c:ser>
        <c:ser>
          <c:idx val="9"/>
          <c:order val="9"/>
          <c:tx>
            <c:strRef>
              <c:f>liquid!$Z$1</c:f>
              <c:strCache>
                <c:ptCount val="1"/>
                <c:pt idx="0">
                  <c:v>CoO (wt%)</c:v>
                </c:pt>
              </c:strCache>
            </c:strRef>
          </c:tx>
          <c:xVal>
            <c:numRef>
              <c:f>x_axes!$B$2:$B$66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liquid!$Z$2:$Z$66</c:f>
              <c:numCache>
                <c:formatCode>General</c:formatCode>
                <c:ptCount val="6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B82-437E-90CC-41A4C288D89E}"/>
            </c:ext>
          </c:extLst>
        </c:ser>
        <c:ser>
          <c:idx val="10"/>
          <c:order val="10"/>
          <c:tx>
            <c:strRef>
              <c:f>liquid!$AA$1</c:f>
              <c:strCache>
                <c:ptCount val="1"/>
                <c:pt idx="0">
                  <c:v>CaO (wt%)</c:v>
                </c:pt>
              </c:strCache>
            </c:strRef>
          </c:tx>
          <c:xVal>
            <c:numRef>
              <c:f>x_axes!$B$2:$B$66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liquid!$AA$2:$AA$66</c:f>
              <c:numCache>
                <c:formatCode>General</c:formatCode>
                <c:ptCount val="65"/>
                <c:pt idx="0">
                  <c:v>9.5231448770048797</c:v>
                </c:pt>
                <c:pt idx="1">
                  <c:v>9.5690935548375808</c:v>
                </c:pt>
                <c:pt idx="2">
                  <c:v>9.6153256694544904</c:v>
                </c:pt>
                <c:pt idx="3">
                  <c:v>9.6613912489801503</c:v>
                </c:pt>
                <c:pt idx="4">
                  <c:v>9.70729840224657</c:v>
                </c:pt>
                <c:pt idx="5">
                  <c:v>9.7530554181284295</c:v>
                </c:pt>
                <c:pt idx="6">
                  <c:v>9.7986707611435406</c:v>
                </c:pt>
                <c:pt idx="7">
                  <c:v>9.8441530656051395</c:v>
                </c:pt>
                <c:pt idx="8">
                  <c:v>9.8895111282919199</c:v>
                </c:pt>
                <c:pt idx="9">
                  <c:v>9.9347538993636402</c:v>
                </c:pt>
                <c:pt idx="10">
                  <c:v>9.9798904715607897</c:v>
                </c:pt>
                <c:pt idx="11">
                  <c:v>10.024930066862799</c:v>
                </c:pt>
                <c:pt idx="12">
                  <c:v>10.023894686777499</c:v>
                </c:pt>
                <c:pt idx="13">
                  <c:v>9.9335849473157403</c:v>
                </c:pt>
                <c:pt idx="14">
                  <c:v>9.8533266602161795</c:v>
                </c:pt>
                <c:pt idx="15">
                  <c:v>9.6766710148197994</c:v>
                </c:pt>
                <c:pt idx="16">
                  <c:v>9.4637882755305895</c:v>
                </c:pt>
                <c:pt idx="17">
                  <c:v>9.2604553725721406</c:v>
                </c:pt>
                <c:pt idx="18">
                  <c:v>9.0656865085200096</c:v>
                </c:pt>
                <c:pt idx="19">
                  <c:v>8.8883592252053205</c:v>
                </c:pt>
                <c:pt idx="20">
                  <c:v>8.7157697545546498</c:v>
                </c:pt>
                <c:pt idx="21">
                  <c:v>8.5461947389777002</c:v>
                </c:pt>
                <c:pt idx="22">
                  <c:v>8.3789366956673508</c:v>
                </c:pt>
                <c:pt idx="23">
                  <c:v>8.2132053314719204</c:v>
                </c:pt>
                <c:pt idx="24">
                  <c:v>8.0480988400767401</c:v>
                </c:pt>
                <c:pt idx="25">
                  <c:v>7.8825942717788102</c:v>
                </c:pt>
                <c:pt idx="26">
                  <c:v>7.58245094330164</c:v>
                </c:pt>
                <c:pt idx="27">
                  <c:v>7.36395646477198</c:v>
                </c:pt>
                <c:pt idx="28">
                  <c:v>7.1599577136431796</c:v>
                </c:pt>
                <c:pt idx="29">
                  <c:v>7.0011135116055696</c:v>
                </c:pt>
                <c:pt idx="30">
                  <c:v>6.8698026848952898</c:v>
                </c:pt>
                <c:pt idx="31">
                  <c:v>6.7473568127341599</c:v>
                </c:pt>
                <c:pt idx="32">
                  <c:v>6.6327311135536302</c:v>
                </c:pt>
                <c:pt idx="33">
                  <c:v>6.5250194646794597</c:v>
                </c:pt>
                <c:pt idx="34">
                  <c:v>6.4229687379699101</c:v>
                </c:pt>
                <c:pt idx="35">
                  <c:v>6.3070547472328604</c:v>
                </c:pt>
                <c:pt idx="36">
                  <c:v>6.2032267880621301</c:v>
                </c:pt>
                <c:pt idx="37">
                  <c:v>6.1059614895166199</c:v>
                </c:pt>
                <c:pt idx="38">
                  <c:v>6.0146591759404</c:v>
                </c:pt>
                <c:pt idx="39">
                  <c:v>5.9287996432768999</c:v>
                </c:pt>
                <c:pt idx="40">
                  <c:v>5.8455823213142502</c:v>
                </c:pt>
                <c:pt idx="41">
                  <c:v>5.7626739924473798</c:v>
                </c:pt>
                <c:pt idx="42">
                  <c:v>5.6832624720871197</c:v>
                </c:pt>
                <c:pt idx="43">
                  <c:v>5.6072071498233402</c:v>
                </c:pt>
                <c:pt idx="44">
                  <c:v>5.53438482125945</c:v>
                </c:pt>
                <c:pt idx="45">
                  <c:v>5.4646866851284903</c:v>
                </c:pt>
                <c:pt idx="46">
                  <c:v>5.3980159315265901</c:v>
                </c:pt>
                <c:pt idx="47">
                  <c:v>5.3342858010016601</c:v>
                </c:pt>
                <c:pt idx="48">
                  <c:v>5.2288256000362301</c:v>
                </c:pt>
                <c:pt idx="49">
                  <c:v>5.13202218567179</c:v>
                </c:pt>
                <c:pt idx="50">
                  <c:v>5.0397702624719098</c:v>
                </c:pt>
                <c:pt idx="51">
                  <c:v>4.9511745061973604</c:v>
                </c:pt>
                <c:pt idx="52">
                  <c:v>4.8660547212233096</c:v>
                </c:pt>
                <c:pt idx="53">
                  <c:v>4.78426758428719</c:v>
                </c:pt>
                <c:pt idx="54">
                  <c:v>4.7056862282324801</c:v>
                </c:pt>
                <c:pt idx="55">
                  <c:v>4.6301987976663304</c:v>
                </c:pt>
                <c:pt idx="56">
                  <c:v>4.5577072451985901</c:v>
                </c:pt>
                <c:pt idx="57">
                  <c:v>4.4881263329647298</c:v>
                </c:pt>
                <c:pt idx="58">
                  <c:v>4.4213828117118101</c:v>
                </c:pt>
                <c:pt idx="59">
                  <c:v>4.3574147546512503</c:v>
                </c:pt>
                <c:pt idx="60">
                  <c:v>4.2961710294909201</c:v>
                </c:pt>
                <c:pt idx="61">
                  <c:v>4.2376108947010298</c:v>
                </c:pt>
                <c:pt idx="62">
                  <c:v>4.1817037103800798</c:v>
                </c:pt>
                <c:pt idx="63">
                  <c:v>4.1284287566048601</c:v>
                </c:pt>
                <c:pt idx="64">
                  <c:v>4.0777751549383998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B82-437E-90CC-41A4C288D89E}"/>
            </c:ext>
          </c:extLst>
        </c:ser>
        <c:ser>
          <c:idx val="11"/>
          <c:order val="11"/>
          <c:tx>
            <c:strRef>
              <c:f>liquid!$AB$1</c:f>
              <c:strCache>
                <c:ptCount val="1"/>
                <c:pt idx="0">
                  <c:v>Na2O (wt%)</c:v>
                </c:pt>
              </c:strCache>
            </c:strRef>
          </c:tx>
          <c:xVal>
            <c:numRef>
              <c:f>x_axes!$B$2:$B$66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liquid!$AB$2:$AB$66</c:f>
              <c:numCache>
                <c:formatCode>General</c:formatCode>
                <c:ptCount val="65"/>
                <c:pt idx="0">
                  <c:v>2.69425226219417</c:v>
                </c:pt>
                <c:pt idx="1">
                  <c:v>2.7077262424937798</c:v>
                </c:pt>
                <c:pt idx="2">
                  <c:v>2.7212921725756898</c:v>
                </c:pt>
                <c:pt idx="3">
                  <c:v>2.7348181893703201</c:v>
                </c:pt>
                <c:pt idx="4">
                  <c:v>2.7483067175342999</c:v>
                </c:pt>
                <c:pt idx="5">
                  <c:v>2.76176024121939</c:v>
                </c:pt>
                <c:pt idx="6">
                  <c:v>2.77518130298257</c:v>
                </c:pt>
                <c:pt idx="7">
                  <c:v>2.7885725022556902</c:v>
                </c:pt>
                <c:pt idx="8">
                  <c:v>2.8019364933582498</c:v>
                </c:pt>
                <c:pt idx="9">
                  <c:v>2.81527598296947</c:v>
                </c:pt>
                <c:pt idx="10">
                  <c:v>2.82859372706575</c:v>
                </c:pt>
                <c:pt idx="11">
                  <c:v>2.8418925270721802</c:v>
                </c:pt>
                <c:pt idx="12">
                  <c:v>2.8707952119845301</c:v>
                </c:pt>
                <c:pt idx="13">
                  <c:v>2.9289848569697998</c:v>
                </c:pt>
                <c:pt idx="14">
                  <c:v>2.9823681957753099</c:v>
                </c:pt>
                <c:pt idx="15">
                  <c:v>3.0541296456183402</c:v>
                </c:pt>
                <c:pt idx="16">
                  <c:v>3.13243367469599</c:v>
                </c:pt>
                <c:pt idx="17">
                  <c:v>3.2076559227318402</c:v>
                </c:pt>
                <c:pt idx="18">
                  <c:v>3.2800547350669</c:v>
                </c:pt>
                <c:pt idx="19">
                  <c:v>3.35756714274337</c:v>
                </c:pt>
                <c:pt idx="20">
                  <c:v>3.4338940989470599</c:v>
                </c:pt>
                <c:pt idx="21">
                  <c:v>3.5087585623200299</c:v>
                </c:pt>
                <c:pt idx="22">
                  <c:v>3.5827000179270199</c:v>
                </c:pt>
                <c:pt idx="23">
                  <c:v>3.6563770576595198</c:v>
                </c:pt>
                <c:pt idx="24">
                  <c:v>3.7306156020771502</c:v>
                </c:pt>
                <c:pt idx="25">
                  <c:v>3.8064769743470399</c:v>
                </c:pt>
                <c:pt idx="26">
                  <c:v>4.1206975532332697</c:v>
                </c:pt>
                <c:pt idx="27">
                  <c:v>4.3066959307214097</c:v>
                </c:pt>
                <c:pt idx="28">
                  <c:v>4.47974416223453</c:v>
                </c:pt>
                <c:pt idx="29">
                  <c:v>4.6111305567610401</c:v>
                </c:pt>
                <c:pt idx="30">
                  <c:v>4.7152187535039598</c:v>
                </c:pt>
                <c:pt idx="31">
                  <c:v>4.80886680003041</c:v>
                </c:pt>
                <c:pt idx="32">
                  <c:v>4.8929593120786699</c:v>
                </c:pt>
                <c:pt idx="33">
                  <c:v>4.9683311443219402</c:v>
                </c:pt>
                <c:pt idx="34">
                  <c:v>5.0364071949192901</c:v>
                </c:pt>
                <c:pt idx="35">
                  <c:v>5.1247595025788302</c:v>
                </c:pt>
                <c:pt idx="36">
                  <c:v>5.2141792461013097</c:v>
                </c:pt>
                <c:pt idx="37">
                  <c:v>5.2956239006764703</c:v>
                </c:pt>
                <c:pt idx="38">
                  <c:v>5.3697047599160097</c:v>
                </c:pt>
                <c:pt idx="39">
                  <c:v>5.43696688002857</c:v>
                </c:pt>
                <c:pt idx="40">
                  <c:v>5.5012788909906796</c:v>
                </c:pt>
                <c:pt idx="41">
                  <c:v>5.56606187666977</c:v>
                </c:pt>
                <c:pt idx="42">
                  <c:v>5.6267516239726403</c:v>
                </c:pt>
                <c:pt idx="43">
                  <c:v>5.6835148157655597</c:v>
                </c:pt>
                <c:pt idx="44">
                  <c:v>5.7364997207675703</c:v>
                </c:pt>
                <c:pt idx="45">
                  <c:v>5.78583884247581</c:v>
                </c:pt>
                <c:pt idx="46">
                  <c:v>5.8316511430242004</c:v>
                </c:pt>
                <c:pt idx="47">
                  <c:v>5.8740439061504901</c:v>
                </c:pt>
                <c:pt idx="48">
                  <c:v>5.9209883558941101</c:v>
                </c:pt>
                <c:pt idx="49">
                  <c:v>5.9635769910244001</c:v>
                </c:pt>
                <c:pt idx="50">
                  <c:v>6.0031254964872298</c:v>
                </c:pt>
                <c:pt idx="51">
                  <c:v>6.03965889569014</c:v>
                </c:pt>
                <c:pt idx="52">
                  <c:v>6.0732634280645099</c:v>
                </c:pt>
                <c:pt idx="53">
                  <c:v>6.1040205190321899</c:v>
                </c:pt>
                <c:pt idx="54">
                  <c:v>6.1320023687347804</c:v>
                </c:pt>
                <c:pt idx="55">
                  <c:v>6.1572726418601604</c:v>
                </c:pt>
                <c:pt idx="56">
                  <c:v>6.1798870542800097</c:v>
                </c:pt>
                <c:pt idx="57">
                  <c:v>6.19989387425111</c:v>
                </c:pt>
                <c:pt idx="58">
                  <c:v>6.2173343531305303</c:v>
                </c:pt>
                <c:pt idx="59">
                  <c:v>6.2322430982494899</c:v>
                </c:pt>
                <c:pt idx="60">
                  <c:v>6.2446483989265502</c:v>
                </c:pt>
                <c:pt idx="61">
                  <c:v>6.2545725149073004</c:v>
                </c:pt>
                <c:pt idx="62">
                  <c:v>6.2620319359094401</c:v>
                </c:pt>
                <c:pt idx="63">
                  <c:v>6.2670376191418598</c:v>
                </c:pt>
                <c:pt idx="64">
                  <c:v>6.2695952118558802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B82-437E-90CC-41A4C288D89E}"/>
            </c:ext>
          </c:extLst>
        </c:ser>
        <c:ser>
          <c:idx val="12"/>
          <c:order val="12"/>
          <c:tx>
            <c:strRef>
              <c:f>liquid!$AC$1</c:f>
              <c:strCache>
                <c:ptCount val="1"/>
                <c:pt idx="0">
                  <c:v>K2O (wt%)</c:v>
                </c:pt>
              </c:strCache>
            </c:strRef>
          </c:tx>
          <c:xVal>
            <c:numRef>
              <c:f>x_axes!$B$2:$B$66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liquid!$AC$2:$AC$66</c:f>
              <c:numCache>
                <c:formatCode>General</c:formatCode>
                <c:ptCount val="65"/>
                <c:pt idx="0">
                  <c:v>0.43522545713234401</c:v>
                </c:pt>
                <c:pt idx="1">
                  <c:v>0.437402023639344</c:v>
                </c:pt>
                <c:pt idx="2">
                  <c:v>0.43959344357584401</c:v>
                </c:pt>
                <c:pt idx="3">
                  <c:v>0.44177841597996198</c:v>
                </c:pt>
                <c:pt idx="4">
                  <c:v>0.44395733252708502</c:v>
                </c:pt>
                <c:pt idx="5">
                  <c:v>0.44613059450334902</c:v>
                </c:pt>
                <c:pt idx="6">
                  <c:v>0.44829861262958398</c:v>
                </c:pt>
                <c:pt idx="7">
                  <c:v>0.45046180681410097</c:v>
                </c:pt>
                <c:pt idx="8">
                  <c:v>0.45262060583167901</c:v>
                </c:pt>
                <c:pt idx="9">
                  <c:v>0.45477544691520699</c:v>
                </c:pt>
                <c:pt idx="10">
                  <c:v>0.45692677526096398</c:v>
                </c:pt>
                <c:pt idx="11">
                  <c:v>0.45907504340694899</c:v>
                </c:pt>
                <c:pt idx="12">
                  <c:v>0.46816994589438599</c:v>
                </c:pt>
                <c:pt idx="13">
                  <c:v>0.49189366426162001</c:v>
                </c:pt>
                <c:pt idx="14">
                  <c:v>0.515804897556562</c:v>
                </c:pt>
                <c:pt idx="15">
                  <c:v>0.543011861218617</c:v>
                </c:pt>
                <c:pt idx="16">
                  <c:v>0.57197612580958201</c:v>
                </c:pt>
                <c:pt idx="17">
                  <c:v>0.60141379628029401</c:v>
                </c:pt>
                <c:pt idx="18">
                  <c:v>0.63137238331668899</c:v>
                </c:pt>
                <c:pt idx="19">
                  <c:v>0.662933858621785</c:v>
                </c:pt>
                <c:pt idx="20">
                  <c:v>0.69519147204356502</c:v>
                </c:pt>
                <c:pt idx="21">
                  <c:v>0.728165567734534</c:v>
                </c:pt>
                <c:pt idx="22">
                  <c:v>0.76200691547199495</c:v>
                </c:pt>
                <c:pt idx="23">
                  <c:v>0.79690474780682097</c:v>
                </c:pt>
                <c:pt idx="24">
                  <c:v>0.83310130478078104</c:v>
                </c:pt>
                <c:pt idx="25">
                  <c:v>0.87091369162444199</c:v>
                </c:pt>
                <c:pt idx="26">
                  <c:v>0.93846374747628203</c:v>
                </c:pt>
                <c:pt idx="27">
                  <c:v>0.99469496594312101</c:v>
                </c:pt>
                <c:pt idx="28">
                  <c:v>1.05303999673046</c:v>
                </c:pt>
                <c:pt idx="29">
                  <c:v>1.1247923437280101</c:v>
                </c:pt>
                <c:pt idx="30">
                  <c:v>1.2027746547528699</c:v>
                </c:pt>
                <c:pt idx="31">
                  <c:v>1.2803459598070801</c:v>
                </c:pt>
                <c:pt idx="32">
                  <c:v>1.3575168987795101</c:v>
                </c:pt>
                <c:pt idx="33">
                  <c:v>1.4343063857920999</c:v>
                </c:pt>
                <c:pt idx="34">
                  <c:v>1.51065230105264</c:v>
                </c:pt>
                <c:pt idx="35">
                  <c:v>1.58006228885219</c:v>
                </c:pt>
                <c:pt idx="36">
                  <c:v>1.65518977408826</c:v>
                </c:pt>
                <c:pt idx="37">
                  <c:v>1.7304165218915499</c:v>
                </c:pt>
                <c:pt idx="38">
                  <c:v>1.80578011077866</c:v>
                </c:pt>
                <c:pt idx="39">
                  <c:v>1.8813163240853701</c:v>
                </c:pt>
                <c:pt idx="40">
                  <c:v>1.9564254981301401</c:v>
                </c:pt>
                <c:pt idx="41">
                  <c:v>2.03050188100684</c:v>
                </c:pt>
                <c:pt idx="42">
                  <c:v>2.1044499067887701</c:v>
                </c:pt>
                <c:pt idx="43">
                  <c:v>2.1783104481160902</c:v>
                </c:pt>
                <c:pt idx="44">
                  <c:v>2.2521237534256602</c:v>
                </c:pt>
                <c:pt idx="45">
                  <c:v>2.3259294542807201</c:v>
                </c:pt>
                <c:pt idx="46">
                  <c:v>2.3997665845274998</c:v>
                </c:pt>
                <c:pt idx="47">
                  <c:v>2.47367360628995</c:v>
                </c:pt>
                <c:pt idx="48">
                  <c:v>2.55097308709888</c:v>
                </c:pt>
                <c:pt idx="49">
                  <c:v>2.6279743788797201</c:v>
                </c:pt>
                <c:pt idx="50">
                  <c:v>2.7048701409494398</c:v>
                </c:pt>
                <c:pt idx="51">
                  <c:v>2.7819869424716401</c:v>
                </c:pt>
                <c:pt idx="52">
                  <c:v>2.8593682739262598</c:v>
                </c:pt>
                <c:pt idx="53">
                  <c:v>2.9370503154944299</c:v>
                </c:pt>
                <c:pt idx="54">
                  <c:v>3.01506793601818</c:v>
                </c:pt>
                <c:pt idx="55">
                  <c:v>3.0934548600669798</c:v>
                </c:pt>
                <c:pt idx="56">
                  <c:v>3.1722438097901402</c:v>
                </c:pt>
                <c:pt idx="57">
                  <c:v>3.2514666241174099</c:v>
                </c:pt>
                <c:pt idx="58">
                  <c:v>3.3311543571183799</c:v>
                </c:pt>
                <c:pt idx="59">
                  <c:v>3.4113373569001899</c:v>
                </c:pt>
                <c:pt idx="60">
                  <c:v>3.49204532551293</c:v>
                </c:pt>
                <c:pt idx="61">
                  <c:v>3.57330736028146</c:v>
                </c:pt>
                <c:pt idx="62">
                  <c:v>3.6551519761875899</c:v>
                </c:pt>
                <c:pt idx="63">
                  <c:v>3.7376071085729201</c:v>
                </c:pt>
                <c:pt idx="64">
                  <c:v>3.8207000951636099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B82-437E-90CC-41A4C288D89E}"/>
            </c:ext>
          </c:extLst>
        </c:ser>
        <c:ser>
          <c:idx val="13"/>
          <c:order val="13"/>
          <c:tx>
            <c:strRef>
              <c:f>liquid!$AD$1</c:f>
              <c:strCache>
                <c:ptCount val="1"/>
                <c:pt idx="0">
                  <c:v>P2O5 (wt%)</c:v>
                </c:pt>
              </c:strCache>
            </c:strRef>
          </c:tx>
          <c:xVal>
            <c:numRef>
              <c:f>x_axes!$B$2:$B$66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liquid!$AD$2:$AD$66</c:f>
              <c:numCache>
                <c:formatCode>General</c:formatCode>
                <c:ptCount val="65"/>
                <c:pt idx="0">
                  <c:v>0.11398783260240899</c:v>
                </c:pt>
                <c:pt idx="1">
                  <c:v>0.114557886799787</c:v>
                </c:pt>
                <c:pt idx="2">
                  <c:v>0.11513183118834799</c:v>
                </c:pt>
                <c:pt idx="3">
                  <c:v>0.115704086934324</c:v>
                </c:pt>
                <c:pt idx="4">
                  <c:v>0.116274756619552</c:v>
                </c:pt>
                <c:pt idx="5">
                  <c:v>0.116843945342981</c:v>
                </c:pt>
                <c:pt idx="6">
                  <c:v>0.117411760674552</c:v>
                </c:pt>
                <c:pt idx="7">
                  <c:v>0.117978312590457</c:v>
                </c:pt>
                <c:pt idx="8">
                  <c:v>0.118543713389058</c:v>
                </c:pt>
                <c:pt idx="9">
                  <c:v>0.11910807758394699</c:v>
                </c:pt>
                <c:pt idx="10">
                  <c:v>0.119671521774373</c:v>
                </c:pt>
                <c:pt idx="11">
                  <c:v>0.12023416448240699</c:v>
                </c:pt>
                <c:pt idx="12">
                  <c:v>0.122759295547142</c:v>
                </c:pt>
                <c:pt idx="13">
                  <c:v>0.129464703938515</c:v>
                </c:pt>
                <c:pt idx="14">
                  <c:v>0.13629872631259299</c:v>
                </c:pt>
                <c:pt idx="15">
                  <c:v>0.144028915001297</c:v>
                </c:pt>
                <c:pt idx="16">
                  <c:v>0.15227433533363099</c:v>
                </c:pt>
                <c:pt idx="17">
                  <c:v>0.16072256135989399</c:v>
                </c:pt>
                <c:pt idx="18">
                  <c:v>0.169389281190677</c:v>
                </c:pt>
                <c:pt idx="19">
                  <c:v>0.178562189099122</c:v>
                </c:pt>
                <c:pt idx="20">
                  <c:v>0.18800276864747001</c:v>
                </c:pt>
                <c:pt idx="21">
                  <c:v>0.19771977359067899</c:v>
                </c:pt>
                <c:pt idx="22">
                  <c:v>0.20775727503215899</c:v>
                </c:pt>
                <c:pt idx="23">
                  <c:v>0.218170609642586</c:v>
                </c:pt>
                <c:pt idx="24">
                  <c:v>0.229031136210081</c:v>
                </c:pt>
                <c:pt idx="25">
                  <c:v>0.24043333304511899</c:v>
                </c:pt>
                <c:pt idx="26">
                  <c:v>0.25869589601085902</c:v>
                </c:pt>
                <c:pt idx="27">
                  <c:v>0.27479415728665402</c:v>
                </c:pt>
                <c:pt idx="28">
                  <c:v>0.29175055449266502</c:v>
                </c:pt>
                <c:pt idx="29">
                  <c:v>0.31365163969321203</c:v>
                </c:pt>
                <c:pt idx="30">
                  <c:v>0.33805778630797301</c:v>
                </c:pt>
                <c:pt idx="31">
                  <c:v>0.36259040919295799</c:v>
                </c:pt>
                <c:pt idx="32">
                  <c:v>0.387237729950624</c:v>
                </c:pt>
                <c:pt idx="33">
                  <c:v>0.411991917722412</c:v>
                </c:pt>
                <c:pt idx="34">
                  <c:v>0.43680923034719699</c:v>
                </c:pt>
                <c:pt idx="35">
                  <c:v>0.45961716263479602</c:v>
                </c:pt>
                <c:pt idx="36">
                  <c:v>0.48402503319316498</c:v>
                </c:pt>
                <c:pt idx="37">
                  <c:v>0.50868493503553103</c:v>
                </c:pt>
                <c:pt idx="38">
                  <c:v>0.53360446543223905</c:v>
                </c:pt>
                <c:pt idx="39">
                  <c:v>0.55879112099506301</c:v>
                </c:pt>
                <c:pt idx="40">
                  <c:v>0.58398357016733404</c:v>
                </c:pt>
                <c:pt idx="41">
                  <c:v>0.60892217521262204</c:v>
                </c:pt>
                <c:pt idx="42">
                  <c:v>0.63398800966533497</c:v>
                </c:pt>
                <c:pt idx="43">
                  <c:v>0.65919553896802896</c:v>
                </c:pt>
                <c:pt idx="44">
                  <c:v>0.68455960944332195</c:v>
                </c:pt>
                <c:pt idx="45">
                  <c:v>0.71009541083990901</c:v>
                </c:pt>
                <c:pt idx="46">
                  <c:v>0.735818451148332</c:v>
                </c:pt>
                <c:pt idx="47">
                  <c:v>0.76174454116580503</c:v>
                </c:pt>
                <c:pt idx="48">
                  <c:v>0.750258873650684</c:v>
                </c:pt>
                <c:pt idx="49">
                  <c:v>0.74389396941467101</c:v>
                </c:pt>
                <c:pt idx="50">
                  <c:v>0.73789301591867396</c:v>
                </c:pt>
                <c:pt idx="51">
                  <c:v>0.73289931347063597</c:v>
                </c:pt>
                <c:pt idx="52">
                  <c:v>0.72888846501244298</c:v>
                </c:pt>
                <c:pt idx="53">
                  <c:v>0.72582818580882003</c:v>
                </c:pt>
                <c:pt idx="54">
                  <c:v>0.72369322217085397</c:v>
                </c:pt>
                <c:pt idx="55">
                  <c:v>0.72246476992090403</c:v>
                </c:pt>
                <c:pt idx="56">
                  <c:v>0.722130020972232</c:v>
                </c:pt>
                <c:pt idx="57">
                  <c:v>0.72268181953825195</c:v>
                </c:pt>
                <c:pt idx="58">
                  <c:v>0.72411841401117005</c:v>
                </c:pt>
                <c:pt idx="59">
                  <c:v>0.72644329352409198</c:v>
                </c:pt>
                <c:pt idx="60">
                  <c:v>0.72966510167981502</c:v>
                </c:pt>
                <c:pt idx="61">
                  <c:v>0.73379762165023099</c:v>
                </c:pt>
                <c:pt idx="62">
                  <c:v>0.73885982929649596</c:v>
                </c:pt>
                <c:pt idx="63">
                  <c:v>0.74487601252643898</c:v>
                </c:pt>
                <c:pt idx="64">
                  <c:v>0.75187595669769403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B82-437E-90CC-41A4C288D89E}"/>
            </c:ext>
          </c:extLst>
        </c:ser>
        <c:ser>
          <c:idx val="14"/>
          <c:order val="14"/>
          <c:tx>
            <c:strRef>
              <c:f>liquid!$AE$1</c:f>
              <c:strCache>
                <c:ptCount val="1"/>
                <c:pt idx="0">
                  <c:v>H2O (wt%)</c:v>
                </c:pt>
              </c:strCache>
            </c:strRef>
          </c:tx>
          <c:xVal>
            <c:numRef>
              <c:f>x_axes!$B$2:$B$66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liquid!$AE$2:$AE$66</c:f>
              <c:numCache>
                <c:formatCode>General</c:formatCode>
                <c:ptCount val="65"/>
                <c:pt idx="0">
                  <c:v>0.49671363843410199</c:v>
                </c:pt>
                <c:pt idx="1">
                  <c:v>0.49919770790032297</c:v>
                </c:pt>
                <c:pt idx="2">
                  <c:v>0.50169872927248005</c:v>
                </c:pt>
                <c:pt idx="3">
                  <c:v>0.50419239221186196</c:v>
                </c:pt>
                <c:pt idx="4">
                  <c:v>0.50667914372932998</c:v>
                </c:pt>
                <c:pt idx="5">
                  <c:v>0.50915944180429196</c:v>
                </c:pt>
                <c:pt idx="6">
                  <c:v>0.51163375518377197</c:v>
                </c:pt>
                <c:pt idx="7">
                  <c:v>0.51410256310027003</c:v>
                </c:pt>
                <c:pt idx="8">
                  <c:v>0.51656635490540304</c:v>
                </c:pt>
                <c:pt idx="9">
                  <c:v>0.51902562960384901</c:v>
                </c:pt>
                <c:pt idx="10">
                  <c:v>0.52148089528873698</c:v>
                </c:pt>
                <c:pt idx="11">
                  <c:v>0.52393266843214104</c:v>
                </c:pt>
                <c:pt idx="12">
                  <c:v>0.53493618529930198</c:v>
                </c:pt>
                <c:pt idx="13">
                  <c:v>0.56415568814648798</c:v>
                </c:pt>
                <c:pt idx="14">
                  <c:v>0.59393563957706996</c:v>
                </c:pt>
                <c:pt idx="15">
                  <c:v>0.62762072737717201</c:v>
                </c:pt>
                <c:pt idx="16">
                  <c:v>0.663550989758669</c:v>
                </c:pt>
                <c:pt idx="17">
                  <c:v>0.70036499869300906</c:v>
                </c:pt>
                <c:pt idx="18">
                  <c:v>0.73813111672653797</c:v>
                </c:pt>
                <c:pt idx="19">
                  <c:v>0.77810300107790298</c:v>
                </c:pt>
                <c:pt idx="20">
                  <c:v>0.81924129197566298</c:v>
                </c:pt>
                <c:pt idx="21">
                  <c:v>0.86158413480236296</c:v>
                </c:pt>
                <c:pt idx="22">
                  <c:v>0.90532357389842799</c:v>
                </c:pt>
                <c:pt idx="23">
                  <c:v>0.95070074446573904</c:v>
                </c:pt>
                <c:pt idx="24">
                  <c:v>0.99802659972160701</c:v>
                </c:pt>
                <c:pt idx="25">
                  <c:v>1.04771283856652</c:v>
                </c:pt>
                <c:pt idx="26">
                  <c:v>1.1272938244558799</c:v>
                </c:pt>
                <c:pt idx="27">
                  <c:v>1.19744364438171</c:v>
                </c:pt>
                <c:pt idx="28">
                  <c:v>1.27133287938756</c:v>
                </c:pt>
                <c:pt idx="29">
                  <c:v>1.36676909803748</c:v>
                </c:pt>
                <c:pt idx="30">
                  <c:v>1.4731213779997301</c:v>
                </c:pt>
                <c:pt idx="31">
                  <c:v>1.5800247912446199</c:v>
                </c:pt>
                <c:pt idx="32">
                  <c:v>1.6874280122002401</c:v>
                </c:pt>
                <c:pt idx="33">
                  <c:v>1.7952969170994699</c:v>
                </c:pt>
                <c:pt idx="34">
                  <c:v>1.9034408950017601</c:v>
                </c:pt>
                <c:pt idx="35">
                  <c:v>2.0028287925795301</c:v>
                </c:pt>
                <c:pt idx="36">
                  <c:v>2.1091885848024101</c:v>
                </c:pt>
                <c:pt idx="37">
                  <c:v>2.2166466291212599</c:v>
                </c:pt>
                <c:pt idx="38">
                  <c:v>2.3252360314187301</c:v>
                </c:pt>
                <c:pt idx="39">
                  <c:v>2.4349894589471499</c:v>
                </c:pt>
                <c:pt idx="40">
                  <c:v>2.5447681327213698</c:v>
                </c:pt>
                <c:pt idx="41">
                  <c:v>2.6534406547509</c:v>
                </c:pt>
                <c:pt idx="42">
                  <c:v>2.76266759193543</c:v>
                </c:pt>
                <c:pt idx="43">
                  <c:v>2.8725119789202398</c:v>
                </c:pt>
                <c:pt idx="44">
                  <c:v>2.9830385100745902</c:v>
                </c:pt>
                <c:pt idx="45">
                  <c:v>3.0943133762819901</c:v>
                </c:pt>
                <c:pt idx="46">
                  <c:v>3.2064041551971298</c:v>
                </c:pt>
                <c:pt idx="47">
                  <c:v>3.31937974398604</c:v>
                </c:pt>
                <c:pt idx="48">
                  <c:v>3.4367941707045699</c:v>
                </c:pt>
                <c:pt idx="49">
                  <c:v>3.5548270411571901</c:v>
                </c:pt>
                <c:pt idx="50">
                  <c:v>3.67453393002994</c:v>
                </c:pt>
                <c:pt idx="51">
                  <c:v>3.7955178704974899</c:v>
                </c:pt>
                <c:pt idx="52">
                  <c:v>3.9178347040003398</c:v>
                </c:pt>
                <c:pt idx="53">
                  <c:v>4.0415537162478703</c:v>
                </c:pt>
                <c:pt idx="54">
                  <c:v>4.1667453858872898</c:v>
                </c:pt>
                <c:pt idx="55">
                  <c:v>4.29348167472215</c:v>
                </c:pt>
                <c:pt idx="56">
                  <c:v>4.42183630941045</c:v>
                </c:pt>
                <c:pt idx="57">
                  <c:v>4.5518850571745304</c:v>
                </c:pt>
                <c:pt idx="58">
                  <c:v>4.68370599763211</c:v>
                </c:pt>
                <c:pt idx="59">
                  <c:v>4.8173797924779498</c:v>
                </c:pt>
                <c:pt idx="60">
                  <c:v>4.9529899543173803</c:v>
                </c:pt>
                <c:pt idx="61">
                  <c:v>5.0906231159158004</c:v>
                </c:pt>
                <c:pt idx="62">
                  <c:v>5.2303693008228898</c:v>
                </c:pt>
                <c:pt idx="63">
                  <c:v>5.3723221959593097</c:v>
                </c:pt>
                <c:pt idx="64">
                  <c:v>5.5165794271296802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B82-437E-90CC-41A4C288D89E}"/>
            </c:ext>
          </c:extLst>
        </c:ser>
        <c:ser>
          <c:idx val="15"/>
          <c:order val="15"/>
          <c:tx>
            <c:strRef>
              <c:f>liquid!$AF$1</c:f>
              <c:strCache>
                <c:ptCount val="1"/>
                <c:pt idx="0">
                  <c:v>CO2 (wt%)</c:v>
                </c:pt>
              </c:strCache>
            </c:strRef>
          </c:tx>
          <c:xVal>
            <c:numRef>
              <c:f>x_axes!$B$2:$B$66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liquid!$AF$2:$AF$66</c:f>
              <c:numCache>
                <c:formatCode>General</c:formatCode>
                <c:ptCount val="6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B82-437E-90CC-41A4C288D89E}"/>
            </c:ext>
          </c:extLst>
        </c:ser>
        <c:ser>
          <c:idx val="16"/>
          <c:order val="16"/>
          <c:tx>
            <c:strRef>
              <c:f>liquid!$AG$1</c:f>
              <c:strCache>
                <c:ptCount val="1"/>
                <c:pt idx="0">
                  <c:v>SO3 (wt%)</c:v>
                </c:pt>
              </c:strCache>
            </c:strRef>
          </c:tx>
          <c:xVal>
            <c:numRef>
              <c:f>x_axes!$B$2:$B$66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liquid!$AG$2:$AG$66</c:f>
              <c:numCache>
                <c:formatCode>General</c:formatCode>
                <c:ptCount val="6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B82-437E-90CC-41A4C288D89E}"/>
            </c:ext>
          </c:extLst>
        </c:ser>
        <c:ser>
          <c:idx val="17"/>
          <c:order val="17"/>
          <c:tx>
            <c:strRef>
              <c:f>liquid!$AH$1</c:f>
              <c:strCache>
                <c:ptCount val="1"/>
                <c:pt idx="0">
                  <c:v>Cl2O-1 (wt%)</c:v>
                </c:pt>
              </c:strCache>
            </c:strRef>
          </c:tx>
          <c:xVal>
            <c:numRef>
              <c:f>x_axes!$B$2:$B$66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liquid!$AH$2:$AH$66</c:f>
              <c:numCache>
                <c:formatCode>General</c:formatCode>
                <c:ptCount val="6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B82-437E-90CC-41A4C288D89E}"/>
            </c:ext>
          </c:extLst>
        </c:ser>
        <c:ser>
          <c:idx val="18"/>
          <c:order val="18"/>
          <c:tx>
            <c:strRef>
              <c:f>liquid!$AI$1</c:f>
              <c:strCache>
                <c:ptCount val="1"/>
                <c:pt idx="0">
                  <c:v>F2O -1 (wt%)</c:v>
                </c:pt>
              </c:strCache>
            </c:strRef>
          </c:tx>
          <c:xVal>
            <c:numRef>
              <c:f>x_axes!$B$2:$B$66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liquid!$AI$2:$AI$66</c:f>
              <c:numCache>
                <c:formatCode>General</c:formatCode>
                <c:ptCount val="6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B82-437E-90CC-41A4C288D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7787512"/>
        <c:axId val="797788168"/>
      </c:scatterChart>
      <c:scatterChart>
        <c:scatterStyle val="lineMarker"/>
        <c:varyColors val="0"/>
        <c:ser>
          <c:idx val="0"/>
          <c:order val="0"/>
          <c:tx>
            <c:strRef>
              <c:f>liquid!$Q$1</c:f>
              <c:strCache>
                <c:ptCount val="1"/>
                <c:pt idx="0">
                  <c:v>SiO2 (wt%)</c:v>
                </c:pt>
              </c:strCache>
            </c:strRef>
          </c:tx>
          <c:xVal>
            <c:numRef>
              <c:f>x_axes!$B$2:$B$66</c:f>
              <c:numCache>
                <c:formatCode>General</c:formatCode>
                <c:ptCount val="65"/>
                <c:pt idx="0">
                  <c:v>1268</c:v>
                </c:pt>
                <c:pt idx="1">
                  <c:v>1263.03125</c:v>
                </c:pt>
                <c:pt idx="2">
                  <c:v>1258.0625</c:v>
                </c:pt>
                <c:pt idx="3">
                  <c:v>1253.09375</c:v>
                </c:pt>
                <c:pt idx="4">
                  <c:v>1248.125</c:v>
                </c:pt>
                <c:pt idx="5">
                  <c:v>1243.15625</c:v>
                </c:pt>
                <c:pt idx="6">
                  <c:v>1238.1875</c:v>
                </c:pt>
                <c:pt idx="7">
                  <c:v>1233.21875</c:v>
                </c:pt>
                <c:pt idx="8">
                  <c:v>1228.25</c:v>
                </c:pt>
                <c:pt idx="9">
                  <c:v>1223.28125</c:v>
                </c:pt>
                <c:pt idx="10">
                  <c:v>1218.3125</c:v>
                </c:pt>
                <c:pt idx="11">
                  <c:v>1213.34375</c:v>
                </c:pt>
                <c:pt idx="12">
                  <c:v>1208.375</c:v>
                </c:pt>
                <c:pt idx="13">
                  <c:v>1203.40625</c:v>
                </c:pt>
                <c:pt idx="14">
                  <c:v>1198.4375</c:v>
                </c:pt>
                <c:pt idx="15">
                  <c:v>1193.46875</c:v>
                </c:pt>
                <c:pt idx="16">
                  <c:v>1188.5</c:v>
                </c:pt>
                <c:pt idx="17">
                  <c:v>1183.53125</c:v>
                </c:pt>
                <c:pt idx="18">
                  <c:v>1178.5625</c:v>
                </c:pt>
                <c:pt idx="19">
                  <c:v>1173.59375</c:v>
                </c:pt>
                <c:pt idx="20">
                  <c:v>1168.625</c:v>
                </c:pt>
                <c:pt idx="21">
                  <c:v>1163.65625</c:v>
                </c:pt>
                <c:pt idx="22">
                  <c:v>1158.6875</c:v>
                </c:pt>
                <c:pt idx="23">
                  <c:v>1153.71875</c:v>
                </c:pt>
                <c:pt idx="24">
                  <c:v>1148.75</c:v>
                </c:pt>
                <c:pt idx="25">
                  <c:v>1143.78125</c:v>
                </c:pt>
                <c:pt idx="26">
                  <c:v>1138.8125</c:v>
                </c:pt>
                <c:pt idx="27">
                  <c:v>1133.84375</c:v>
                </c:pt>
                <c:pt idx="28">
                  <c:v>1128.875</c:v>
                </c:pt>
                <c:pt idx="29">
                  <c:v>1123.90625</c:v>
                </c:pt>
                <c:pt idx="30">
                  <c:v>1118.9375</c:v>
                </c:pt>
                <c:pt idx="31">
                  <c:v>1113.96875</c:v>
                </c:pt>
                <c:pt idx="32">
                  <c:v>1109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1094.09375</c:v>
                </c:pt>
                <c:pt idx="36">
                  <c:v>1089.125</c:v>
                </c:pt>
                <c:pt idx="37">
                  <c:v>1084.15625</c:v>
                </c:pt>
                <c:pt idx="38">
                  <c:v>1079.1875</c:v>
                </c:pt>
                <c:pt idx="39">
                  <c:v>1074.21875</c:v>
                </c:pt>
                <c:pt idx="40">
                  <c:v>1069.25</c:v>
                </c:pt>
                <c:pt idx="41">
                  <c:v>1064.28125</c:v>
                </c:pt>
                <c:pt idx="42">
                  <c:v>1059.3125</c:v>
                </c:pt>
                <c:pt idx="43">
                  <c:v>1054.34375</c:v>
                </c:pt>
                <c:pt idx="44">
                  <c:v>1049.375</c:v>
                </c:pt>
                <c:pt idx="45">
                  <c:v>1044.40625</c:v>
                </c:pt>
                <c:pt idx="46">
                  <c:v>1039.4375</c:v>
                </c:pt>
                <c:pt idx="47">
                  <c:v>1034.46875</c:v>
                </c:pt>
                <c:pt idx="48">
                  <c:v>1029.5</c:v>
                </c:pt>
                <c:pt idx="49">
                  <c:v>1024.53125</c:v>
                </c:pt>
                <c:pt idx="50">
                  <c:v>1019.5625</c:v>
                </c:pt>
                <c:pt idx="51">
                  <c:v>1014.59375</c:v>
                </c:pt>
                <c:pt idx="52">
                  <c:v>1009.625</c:v>
                </c:pt>
                <c:pt idx="53">
                  <c:v>1004.65625</c:v>
                </c:pt>
                <c:pt idx="54">
                  <c:v>999.6875</c:v>
                </c:pt>
                <c:pt idx="55">
                  <c:v>994.71875</c:v>
                </c:pt>
                <c:pt idx="56">
                  <c:v>989.75</c:v>
                </c:pt>
                <c:pt idx="57">
                  <c:v>984.78125</c:v>
                </c:pt>
                <c:pt idx="58">
                  <c:v>979.8125</c:v>
                </c:pt>
                <c:pt idx="59">
                  <c:v>974.84375</c:v>
                </c:pt>
                <c:pt idx="60">
                  <c:v>969.875</c:v>
                </c:pt>
                <c:pt idx="61">
                  <c:v>964.90625</c:v>
                </c:pt>
                <c:pt idx="62">
                  <c:v>959.9375</c:v>
                </c:pt>
                <c:pt idx="63">
                  <c:v>954.96875</c:v>
                </c:pt>
                <c:pt idx="64">
                  <c:v>950</c:v>
                </c:pt>
              </c:numCache>
            </c:numRef>
          </c:xVal>
          <c:yVal>
            <c:numRef>
              <c:f>liquid!$Q$2:$Q$66</c:f>
              <c:numCache>
                <c:formatCode>General</c:formatCode>
                <c:ptCount val="65"/>
                <c:pt idx="0">
                  <c:v>46.745273470759102</c:v>
                </c:pt>
                <c:pt idx="1">
                  <c:v>46.778860605899297</c:v>
                </c:pt>
                <c:pt idx="2">
                  <c:v>46.813064515038299</c:v>
                </c:pt>
                <c:pt idx="3">
                  <c:v>46.847562804098203</c:v>
                </c:pt>
                <c:pt idx="4">
                  <c:v>46.882367191873001</c:v>
                </c:pt>
                <c:pt idx="5">
                  <c:v>46.917489728004</c:v>
                </c:pt>
                <c:pt idx="6">
                  <c:v>46.952942790189297</c:v>
                </c:pt>
                <c:pt idx="7">
                  <c:v>46.988739079196897</c:v>
                </c:pt>
                <c:pt idx="8">
                  <c:v>47.024891611483604</c:v>
                </c:pt>
                <c:pt idx="9">
                  <c:v>47.061413708996099</c:v>
                </c:pt>
                <c:pt idx="10">
                  <c:v>47.0983189860209</c:v>
                </c:pt>
                <c:pt idx="11">
                  <c:v>47.135621332124799</c:v>
                </c:pt>
                <c:pt idx="12">
                  <c:v>47.183882479450702</c:v>
                </c:pt>
                <c:pt idx="13">
                  <c:v>47.248498236677101</c:v>
                </c:pt>
                <c:pt idx="14">
                  <c:v>47.304807911928201</c:v>
                </c:pt>
                <c:pt idx="15">
                  <c:v>47.304462593593797</c:v>
                </c:pt>
                <c:pt idx="16">
                  <c:v>47.279717284453298</c:v>
                </c:pt>
                <c:pt idx="17">
                  <c:v>47.2541825653812</c:v>
                </c:pt>
                <c:pt idx="18">
                  <c:v>47.2295767511877</c:v>
                </c:pt>
                <c:pt idx="19">
                  <c:v>47.167132926917802</c:v>
                </c:pt>
                <c:pt idx="20">
                  <c:v>47.110356052303601</c:v>
                </c:pt>
                <c:pt idx="21">
                  <c:v>47.064796944969899</c:v>
                </c:pt>
                <c:pt idx="22">
                  <c:v>47.032202364733202</c:v>
                </c:pt>
                <c:pt idx="23">
                  <c:v>47.014844853757801</c:v>
                </c:pt>
                <c:pt idx="24">
                  <c:v>47.015726010864</c:v>
                </c:pt>
                <c:pt idx="25">
                  <c:v>47.038875010645398</c:v>
                </c:pt>
                <c:pt idx="26">
                  <c:v>47.859516256735397</c:v>
                </c:pt>
                <c:pt idx="27">
                  <c:v>48.306500391446598</c:v>
                </c:pt>
                <c:pt idx="28">
                  <c:v>48.752734269496003</c:v>
                </c:pt>
                <c:pt idx="29">
                  <c:v>49.245055726680199</c:v>
                </c:pt>
                <c:pt idx="30">
                  <c:v>49.737041026992998</c:v>
                </c:pt>
                <c:pt idx="31">
                  <c:v>50.199350648797797</c:v>
                </c:pt>
                <c:pt idx="32">
                  <c:v>50.634297675968</c:v>
                </c:pt>
                <c:pt idx="33">
                  <c:v>51.044034858468301</c:v>
                </c:pt>
                <c:pt idx="34">
                  <c:v>51.4311843794354</c:v>
                </c:pt>
                <c:pt idx="35">
                  <c:v>51.765529406500598</c:v>
                </c:pt>
                <c:pt idx="36">
                  <c:v>52.104721168060898</c:v>
                </c:pt>
                <c:pt idx="37">
                  <c:v>52.421130639808403</c:v>
                </c:pt>
                <c:pt idx="38">
                  <c:v>52.716292071942398</c:v>
                </c:pt>
                <c:pt idx="39">
                  <c:v>52.9915621831666</c:v>
                </c:pt>
                <c:pt idx="40">
                  <c:v>53.251846831682499</c:v>
                </c:pt>
                <c:pt idx="41">
                  <c:v>53.501893600250099</c:v>
                </c:pt>
                <c:pt idx="42">
                  <c:v>53.737539698722699</c:v>
                </c:pt>
                <c:pt idx="43">
                  <c:v>53.959581291432201</c:v>
                </c:pt>
                <c:pt idx="44">
                  <c:v>54.168726400017903</c:v>
                </c:pt>
                <c:pt idx="45">
                  <c:v>54.365605008597903</c:v>
                </c:pt>
                <c:pt idx="46">
                  <c:v>54.550777746093203</c:v>
                </c:pt>
                <c:pt idx="47">
                  <c:v>54.724743351970403</c:v>
                </c:pt>
                <c:pt idx="48">
                  <c:v>54.938210808831599</c:v>
                </c:pt>
                <c:pt idx="49">
                  <c:v>55.134640416489802</c:v>
                </c:pt>
                <c:pt idx="50">
                  <c:v>55.319236896098502</c:v>
                </c:pt>
                <c:pt idx="51">
                  <c:v>55.493529184021398</c:v>
                </c:pt>
                <c:pt idx="52">
                  <c:v>55.657842809776099</c:v>
                </c:pt>
                <c:pt idx="53">
                  <c:v>55.812438855358401</c:v>
                </c:pt>
                <c:pt idx="54">
                  <c:v>55.957539945059303</c:v>
                </c:pt>
                <c:pt idx="55">
                  <c:v>56.0933338162016</c:v>
                </c:pt>
                <c:pt idx="56">
                  <c:v>56.219976280693999</c:v>
                </c:pt>
                <c:pt idx="57">
                  <c:v>56.337593667184002</c:v>
                </c:pt>
                <c:pt idx="58">
                  <c:v>56.446284814864697</c:v>
                </c:pt>
                <c:pt idx="59">
                  <c:v>56.546122679152901</c:v>
                </c:pt>
                <c:pt idx="60">
                  <c:v>56.637155592341799</c:v>
                </c:pt>
                <c:pt idx="61">
                  <c:v>56.719408218831802</c:v>
                </c:pt>
                <c:pt idx="62">
                  <c:v>56.792882231295899</c:v>
                </c:pt>
                <c:pt idx="63">
                  <c:v>56.857556731405197</c:v>
                </c:pt>
                <c:pt idx="64">
                  <c:v>56.913388430942902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82-437E-90CC-41A4C288D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1556176"/>
        <c:axId val="797793416"/>
      </c:scatterChart>
      <c:valAx>
        <c:axId val="797787512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797788168"/>
        <c:crosses val="autoZero"/>
        <c:crossBetween val="midCat"/>
      </c:valAx>
      <c:valAx>
        <c:axId val="79778816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wt. % (others)</a:t>
                </a: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crossAx val="797787512"/>
        <c:crosses val="max"/>
        <c:crossBetween val="midCat"/>
      </c:valAx>
      <c:valAx>
        <c:axId val="79779341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wt. % (SiO2)</a:t>
                </a: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crossAx val="771556176"/>
        <c:crosses val="autoZero"/>
        <c:crossBetween val="midCat"/>
      </c:valAx>
      <c:valAx>
        <c:axId val="771556176"/>
        <c:scaling>
          <c:orientation val="maxMin"/>
        </c:scaling>
        <c:delete val="0"/>
        <c:axPos val="t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797793416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apatite!$AJ$1</c:f>
              <c:strCache>
                <c:ptCount val="1"/>
                <c:pt idx="0">
                  <c:v>apatite</c:v>
                </c:pt>
              </c:strCache>
            </c:strRef>
          </c:tx>
          <c:xVal>
            <c:numRef>
              <c:f>x_axes!$C$2:$C$18</c:f>
              <c:numCache>
                <c:formatCode>General</c:formatCode>
                <c:ptCount val="17"/>
                <c:pt idx="0">
                  <c:v>1029.5</c:v>
                </c:pt>
                <c:pt idx="1">
                  <c:v>1024.53125</c:v>
                </c:pt>
                <c:pt idx="2">
                  <c:v>1019.5625</c:v>
                </c:pt>
                <c:pt idx="3">
                  <c:v>1014.59375</c:v>
                </c:pt>
                <c:pt idx="4">
                  <c:v>1009.625</c:v>
                </c:pt>
                <c:pt idx="5">
                  <c:v>1004.65625</c:v>
                </c:pt>
                <c:pt idx="6">
                  <c:v>999.6875</c:v>
                </c:pt>
                <c:pt idx="7">
                  <c:v>994.71875</c:v>
                </c:pt>
                <c:pt idx="8">
                  <c:v>989.75</c:v>
                </c:pt>
                <c:pt idx="9">
                  <c:v>984.78125</c:v>
                </c:pt>
                <c:pt idx="10">
                  <c:v>979.8125</c:v>
                </c:pt>
                <c:pt idx="11">
                  <c:v>974.84375</c:v>
                </c:pt>
                <c:pt idx="12">
                  <c:v>969.875</c:v>
                </c:pt>
                <c:pt idx="13">
                  <c:v>964.90625</c:v>
                </c:pt>
                <c:pt idx="14">
                  <c:v>959.9375</c:v>
                </c:pt>
                <c:pt idx="15">
                  <c:v>954.96875</c:v>
                </c:pt>
                <c:pt idx="16">
                  <c:v>950</c:v>
                </c:pt>
              </c:numCache>
            </c:numRef>
          </c:xVal>
          <c:yVal>
            <c:numRef>
              <c:f>apatite!$AJ$2:$AJ$18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7D-4FB6-A3FE-17F6BCDDF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7109928"/>
        <c:axId val="667118784"/>
      </c:scatterChart>
      <c:valAx>
        <c:axId val="667109928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667118784"/>
        <c:crosses val="autoZero"/>
        <c:crossBetween val="midCat"/>
      </c:valAx>
      <c:valAx>
        <c:axId val="667118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Mole fraction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667109928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orthopyroxene!$AJ$1</c:f>
              <c:strCache>
                <c:ptCount val="1"/>
                <c:pt idx="0">
                  <c:v>diopside</c:v>
                </c:pt>
              </c:strCache>
            </c:strRef>
          </c:tx>
          <c:xVal>
            <c:numRef>
              <c:f>x_axes!$D$2:$D$31</c:f>
              <c:numCache>
                <c:formatCode>General</c:formatCode>
                <c:ptCount val="30"/>
                <c:pt idx="0">
                  <c:v>1094.09375</c:v>
                </c:pt>
                <c:pt idx="1">
                  <c:v>1089.125</c:v>
                </c:pt>
                <c:pt idx="2">
                  <c:v>1084.15625</c:v>
                </c:pt>
                <c:pt idx="3">
                  <c:v>1079.1875</c:v>
                </c:pt>
                <c:pt idx="4">
                  <c:v>1074.21875</c:v>
                </c:pt>
                <c:pt idx="5">
                  <c:v>1069.25</c:v>
                </c:pt>
                <c:pt idx="6">
                  <c:v>1064.28125</c:v>
                </c:pt>
                <c:pt idx="7">
                  <c:v>1059.3125</c:v>
                </c:pt>
                <c:pt idx="8">
                  <c:v>1054.34375</c:v>
                </c:pt>
                <c:pt idx="9">
                  <c:v>1049.375</c:v>
                </c:pt>
                <c:pt idx="10">
                  <c:v>1044.40625</c:v>
                </c:pt>
                <c:pt idx="11">
                  <c:v>1039.4375</c:v>
                </c:pt>
                <c:pt idx="12">
                  <c:v>1034.46875</c:v>
                </c:pt>
                <c:pt idx="13">
                  <c:v>1029.5</c:v>
                </c:pt>
                <c:pt idx="14">
                  <c:v>1024.53125</c:v>
                </c:pt>
                <c:pt idx="15">
                  <c:v>1019.5625</c:v>
                </c:pt>
                <c:pt idx="16">
                  <c:v>1014.59375</c:v>
                </c:pt>
                <c:pt idx="17">
                  <c:v>1009.625</c:v>
                </c:pt>
                <c:pt idx="18">
                  <c:v>1004.65625</c:v>
                </c:pt>
                <c:pt idx="19">
                  <c:v>999.6875</c:v>
                </c:pt>
                <c:pt idx="20">
                  <c:v>994.71875</c:v>
                </c:pt>
                <c:pt idx="21">
                  <c:v>989.75</c:v>
                </c:pt>
                <c:pt idx="22">
                  <c:v>984.78125</c:v>
                </c:pt>
                <c:pt idx="23">
                  <c:v>979.8125</c:v>
                </c:pt>
                <c:pt idx="24">
                  <c:v>974.84375</c:v>
                </c:pt>
                <c:pt idx="25">
                  <c:v>969.875</c:v>
                </c:pt>
                <c:pt idx="26">
                  <c:v>964.90625</c:v>
                </c:pt>
                <c:pt idx="27">
                  <c:v>959.9375</c:v>
                </c:pt>
                <c:pt idx="28">
                  <c:v>954.96875</c:v>
                </c:pt>
                <c:pt idx="29">
                  <c:v>950</c:v>
                </c:pt>
              </c:numCache>
            </c:numRef>
          </c:xVal>
          <c:yVal>
            <c:numRef>
              <c:f>orthopyroxene!$AJ$2:$AJ$31</c:f>
              <c:numCache>
                <c:formatCode>General</c:formatCode>
                <c:ptCount val="30"/>
                <c:pt idx="0">
                  <c:v>-0.49632925226466201</c:v>
                </c:pt>
                <c:pt idx="1">
                  <c:v>-0.49798441875315302</c:v>
                </c:pt>
                <c:pt idx="2">
                  <c:v>-0.49957035064865202</c:v>
                </c:pt>
                <c:pt idx="3">
                  <c:v>-0.50109652663144</c:v>
                </c:pt>
                <c:pt idx="4">
                  <c:v>-0.50257144231266504</c:v>
                </c:pt>
                <c:pt idx="5">
                  <c:v>-0.50403729100699202</c:v>
                </c:pt>
                <c:pt idx="6">
                  <c:v>-0.50554038989094796</c:v>
                </c:pt>
                <c:pt idx="7">
                  <c:v>-0.50704209477167905</c:v>
                </c:pt>
                <c:pt idx="8">
                  <c:v>-0.50854801808744998</c:v>
                </c:pt>
                <c:pt idx="9">
                  <c:v>-0.51006293835134198</c:v>
                </c:pt>
                <c:pt idx="10">
                  <c:v>-0.51159092452393695</c:v>
                </c:pt>
                <c:pt idx="11">
                  <c:v>-0.51313543746284096</c:v>
                </c:pt>
                <c:pt idx="12">
                  <c:v>-0.51469941259755603</c:v>
                </c:pt>
                <c:pt idx="13">
                  <c:v>-0.51628601079035197</c:v>
                </c:pt>
                <c:pt idx="14">
                  <c:v>-0.51789759911602695</c:v>
                </c:pt>
                <c:pt idx="15">
                  <c:v>-0.52036759414505696</c:v>
                </c:pt>
                <c:pt idx="16">
                  <c:v>-0.52284851238019503</c:v>
                </c:pt>
                <c:pt idx="17">
                  <c:v>-0.52532023720934296</c:v>
                </c:pt>
                <c:pt idx="18">
                  <c:v>-0.52778241721002295</c:v>
                </c:pt>
                <c:pt idx="19">
                  <c:v>-0.53023477836023303</c:v>
                </c:pt>
                <c:pt idx="20">
                  <c:v>-0.53267713178934195</c:v>
                </c:pt>
                <c:pt idx="21">
                  <c:v>-0.53510938101547301</c:v>
                </c:pt>
                <c:pt idx="22">
                  <c:v>-0.53753152873001298</c:v>
                </c:pt>
                <c:pt idx="23">
                  <c:v>-0.53994368316410202</c:v>
                </c:pt>
                <c:pt idx="24">
                  <c:v>-0.54234606405226404</c:v>
                </c:pt>
                <c:pt idx="25">
                  <c:v>-0.54473900820598697</c:v>
                </c:pt>
                <c:pt idx="26">
                  <c:v>-0.54712297468248505</c:v>
                </c:pt>
                <c:pt idx="27">
                  <c:v>-0.54949854952886701</c:v>
                </c:pt>
                <c:pt idx="28">
                  <c:v>-0.55186645006477397</c:v>
                </c:pt>
                <c:pt idx="29">
                  <c:v>-0.55422752868818004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F3-48E2-940B-A266D36C1C32}"/>
            </c:ext>
          </c:extLst>
        </c:ser>
        <c:ser>
          <c:idx val="1"/>
          <c:order val="1"/>
          <c:tx>
            <c:strRef>
              <c:f>orthopyroxene!$AK$1</c:f>
              <c:strCache>
                <c:ptCount val="1"/>
                <c:pt idx="0">
                  <c:v>clinoenstatite</c:v>
                </c:pt>
              </c:strCache>
            </c:strRef>
          </c:tx>
          <c:xVal>
            <c:numRef>
              <c:f>x_axes!$D$2:$D$31</c:f>
              <c:numCache>
                <c:formatCode>General</c:formatCode>
                <c:ptCount val="30"/>
                <c:pt idx="0">
                  <c:v>1094.09375</c:v>
                </c:pt>
                <c:pt idx="1">
                  <c:v>1089.125</c:v>
                </c:pt>
                <c:pt idx="2">
                  <c:v>1084.15625</c:v>
                </c:pt>
                <c:pt idx="3">
                  <c:v>1079.1875</c:v>
                </c:pt>
                <c:pt idx="4">
                  <c:v>1074.21875</c:v>
                </c:pt>
                <c:pt idx="5">
                  <c:v>1069.25</c:v>
                </c:pt>
                <c:pt idx="6">
                  <c:v>1064.28125</c:v>
                </c:pt>
                <c:pt idx="7">
                  <c:v>1059.3125</c:v>
                </c:pt>
                <c:pt idx="8">
                  <c:v>1054.34375</c:v>
                </c:pt>
                <c:pt idx="9">
                  <c:v>1049.375</c:v>
                </c:pt>
                <c:pt idx="10">
                  <c:v>1044.40625</c:v>
                </c:pt>
                <c:pt idx="11">
                  <c:v>1039.4375</c:v>
                </c:pt>
                <c:pt idx="12">
                  <c:v>1034.46875</c:v>
                </c:pt>
                <c:pt idx="13">
                  <c:v>1029.5</c:v>
                </c:pt>
                <c:pt idx="14">
                  <c:v>1024.53125</c:v>
                </c:pt>
                <c:pt idx="15">
                  <c:v>1019.5625</c:v>
                </c:pt>
                <c:pt idx="16">
                  <c:v>1014.59375</c:v>
                </c:pt>
                <c:pt idx="17">
                  <c:v>1009.625</c:v>
                </c:pt>
                <c:pt idx="18">
                  <c:v>1004.65625</c:v>
                </c:pt>
                <c:pt idx="19">
                  <c:v>999.6875</c:v>
                </c:pt>
                <c:pt idx="20">
                  <c:v>994.71875</c:v>
                </c:pt>
                <c:pt idx="21">
                  <c:v>989.75</c:v>
                </c:pt>
                <c:pt idx="22">
                  <c:v>984.78125</c:v>
                </c:pt>
                <c:pt idx="23">
                  <c:v>979.8125</c:v>
                </c:pt>
                <c:pt idx="24">
                  <c:v>974.84375</c:v>
                </c:pt>
                <c:pt idx="25">
                  <c:v>969.875</c:v>
                </c:pt>
                <c:pt idx="26">
                  <c:v>964.90625</c:v>
                </c:pt>
                <c:pt idx="27">
                  <c:v>959.9375</c:v>
                </c:pt>
                <c:pt idx="28">
                  <c:v>954.96875</c:v>
                </c:pt>
                <c:pt idx="29">
                  <c:v>950</c:v>
                </c:pt>
              </c:numCache>
            </c:numRef>
          </c:xVal>
          <c:yVal>
            <c:numRef>
              <c:f>orthopyroxene!$AK$2:$AK$31</c:f>
              <c:numCache>
                <c:formatCode>General</c:formatCode>
                <c:ptCount val="30"/>
                <c:pt idx="0">
                  <c:v>0.94005544329465696</c:v>
                </c:pt>
                <c:pt idx="1">
                  <c:v>0.94037028110672904</c:v>
                </c:pt>
                <c:pt idx="2">
                  <c:v>0.94071229270387502</c:v>
                </c:pt>
                <c:pt idx="3">
                  <c:v>0.94107842168609901</c:v>
                </c:pt>
                <c:pt idx="4">
                  <c:v>0.94146592297584097</c:v>
                </c:pt>
                <c:pt idx="5">
                  <c:v>0.94185397841392404</c:v>
                </c:pt>
                <c:pt idx="6">
                  <c:v>0.94222229871670604</c:v>
                </c:pt>
                <c:pt idx="7">
                  <c:v>0.94259459661121503</c:v>
                </c:pt>
                <c:pt idx="8">
                  <c:v>0.94296974520158805</c:v>
                </c:pt>
                <c:pt idx="9">
                  <c:v>0.943346814964655</c:v>
                </c:pt>
                <c:pt idx="10">
                  <c:v>0.94372504407693802</c:v>
                </c:pt>
                <c:pt idx="11">
                  <c:v>0.94410381409998401</c:v>
                </c:pt>
                <c:pt idx="12">
                  <c:v>0.94448262996502697</c:v>
                </c:pt>
                <c:pt idx="13">
                  <c:v>0.94486258964184699</c:v>
                </c:pt>
                <c:pt idx="14">
                  <c:v>0.94524150611487401</c:v>
                </c:pt>
                <c:pt idx="15">
                  <c:v>0.94545975057272502</c:v>
                </c:pt>
                <c:pt idx="16">
                  <c:v>0.94568452578559004</c:v>
                </c:pt>
                <c:pt idx="17">
                  <c:v>0.945919413679988</c:v>
                </c:pt>
                <c:pt idx="18">
                  <c:v>0.94616416402562098</c:v>
                </c:pt>
                <c:pt idx="19">
                  <c:v>0.94641852832778495</c:v>
                </c:pt>
                <c:pt idx="20">
                  <c:v>0.94668225975681897</c:v>
                </c:pt>
                <c:pt idx="21">
                  <c:v>0.94695511315693603</c:v>
                </c:pt>
                <c:pt idx="22">
                  <c:v>0.94723684512324002</c:v>
                </c:pt>
                <c:pt idx="23">
                  <c:v>0.94752721413892305</c:v>
                </c:pt>
                <c:pt idx="24">
                  <c:v>0.94782598076435798</c:v>
                </c:pt>
                <c:pt idx="25">
                  <c:v>0.94813290787189897</c:v>
                </c:pt>
                <c:pt idx="26">
                  <c:v>0.94844776092079697</c:v>
                </c:pt>
                <c:pt idx="27">
                  <c:v>0.94877030826721898</c:v>
                </c:pt>
                <c:pt idx="28">
                  <c:v>0.94910032150494394</c:v>
                </c:pt>
                <c:pt idx="29">
                  <c:v>0.94943757583256705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F3-48E2-940B-A266D36C1C32}"/>
            </c:ext>
          </c:extLst>
        </c:ser>
        <c:ser>
          <c:idx val="2"/>
          <c:order val="2"/>
          <c:tx>
            <c:strRef>
              <c:f>orthopyroxene!$AL$1</c:f>
              <c:strCache>
                <c:ptCount val="1"/>
                <c:pt idx="0">
                  <c:v>hedenbergite</c:v>
                </c:pt>
              </c:strCache>
            </c:strRef>
          </c:tx>
          <c:xVal>
            <c:numRef>
              <c:f>x_axes!$D$2:$D$31</c:f>
              <c:numCache>
                <c:formatCode>General</c:formatCode>
                <c:ptCount val="30"/>
                <c:pt idx="0">
                  <c:v>1094.09375</c:v>
                </c:pt>
                <c:pt idx="1">
                  <c:v>1089.125</c:v>
                </c:pt>
                <c:pt idx="2">
                  <c:v>1084.15625</c:v>
                </c:pt>
                <c:pt idx="3">
                  <c:v>1079.1875</c:v>
                </c:pt>
                <c:pt idx="4">
                  <c:v>1074.21875</c:v>
                </c:pt>
                <c:pt idx="5">
                  <c:v>1069.25</c:v>
                </c:pt>
                <c:pt idx="6">
                  <c:v>1064.28125</c:v>
                </c:pt>
                <c:pt idx="7">
                  <c:v>1059.3125</c:v>
                </c:pt>
                <c:pt idx="8">
                  <c:v>1054.34375</c:v>
                </c:pt>
                <c:pt idx="9">
                  <c:v>1049.375</c:v>
                </c:pt>
                <c:pt idx="10">
                  <c:v>1044.40625</c:v>
                </c:pt>
                <c:pt idx="11">
                  <c:v>1039.4375</c:v>
                </c:pt>
                <c:pt idx="12">
                  <c:v>1034.46875</c:v>
                </c:pt>
                <c:pt idx="13">
                  <c:v>1029.5</c:v>
                </c:pt>
                <c:pt idx="14">
                  <c:v>1024.53125</c:v>
                </c:pt>
                <c:pt idx="15">
                  <c:v>1019.5625</c:v>
                </c:pt>
                <c:pt idx="16">
                  <c:v>1014.59375</c:v>
                </c:pt>
                <c:pt idx="17">
                  <c:v>1009.625</c:v>
                </c:pt>
                <c:pt idx="18">
                  <c:v>1004.65625</c:v>
                </c:pt>
                <c:pt idx="19">
                  <c:v>999.6875</c:v>
                </c:pt>
                <c:pt idx="20">
                  <c:v>994.71875</c:v>
                </c:pt>
                <c:pt idx="21">
                  <c:v>989.75</c:v>
                </c:pt>
                <c:pt idx="22">
                  <c:v>984.78125</c:v>
                </c:pt>
                <c:pt idx="23">
                  <c:v>979.8125</c:v>
                </c:pt>
                <c:pt idx="24">
                  <c:v>974.84375</c:v>
                </c:pt>
                <c:pt idx="25">
                  <c:v>969.875</c:v>
                </c:pt>
                <c:pt idx="26">
                  <c:v>964.90625</c:v>
                </c:pt>
                <c:pt idx="27">
                  <c:v>959.9375</c:v>
                </c:pt>
                <c:pt idx="28">
                  <c:v>954.96875</c:v>
                </c:pt>
                <c:pt idx="29">
                  <c:v>950</c:v>
                </c:pt>
              </c:numCache>
            </c:numRef>
          </c:xVal>
          <c:yVal>
            <c:numRef>
              <c:f>orthopyroxene!$AL$2:$AL$31</c:f>
              <c:numCache>
                <c:formatCode>General</c:formatCode>
                <c:ptCount val="30"/>
                <c:pt idx="0">
                  <c:v>0.43650448125455898</c:v>
                </c:pt>
                <c:pt idx="1">
                  <c:v>0.43857996650207098</c:v>
                </c:pt>
                <c:pt idx="2">
                  <c:v>0.44051350887511098</c:v>
                </c:pt>
                <c:pt idx="3">
                  <c:v>0.442322126974103</c:v>
                </c:pt>
                <c:pt idx="4">
                  <c:v>0.44402105059097502</c:v>
                </c:pt>
                <c:pt idx="5">
                  <c:v>0.44572248021911198</c:v>
                </c:pt>
                <c:pt idx="6">
                  <c:v>0.44754096706229701</c:v>
                </c:pt>
                <c:pt idx="7">
                  <c:v>0.44935320665342599</c:v>
                </c:pt>
                <c:pt idx="8">
                  <c:v>0.45116715907799299</c:v>
                </c:pt>
                <c:pt idx="9">
                  <c:v>0.45298949476726502</c:v>
                </c:pt>
                <c:pt idx="10">
                  <c:v>0.45482578792446099</c:v>
                </c:pt>
                <c:pt idx="11">
                  <c:v>0.45668067417661201</c:v>
                </c:pt>
                <c:pt idx="12">
                  <c:v>0.45855797931030201</c:v>
                </c:pt>
                <c:pt idx="13">
                  <c:v>0.46045702537628602</c:v>
                </c:pt>
                <c:pt idx="14">
                  <c:v>0.46238619798457797</c:v>
                </c:pt>
                <c:pt idx="15">
                  <c:v>0.46553416332328101</c:v>
                </c:pt>
                <c:pt idx="16">
                  <c:v>0.46867784266426599</c:v>
                </c:pt>
                <c:pt idx="17">
                  <c:v>0.471789291300723</c:v>
                </c:pt>
                <c:pt idx="18">
                  <c:v>0.47486887935066702</c:v>
                </c:pt>
                <c:pt idx="19">
                  <c:v>0.47791702718043499</c:v>
                </c:pt>
                <c:pt idx="20">
                  <c:v>0.48093421367523198</c:v>
                </c:pt>
                <c:pt idx="21">
                  <c:v>0.48392098380817999</c:v>
                </c:pt>
                <c:pt idx="22">
                  <c:v>0.486877955594615</c:v>
                </c:pt>
                <c:pt idx="23">
                  <c:v>0.48980582648538101</c:v>
                </c:pt>
                <c:pt idx="24">
                  <c:v>0.49270537923776397</c:v>
                </c:pt>
                <c:pt idx="25">
                  <c:v>0.49557748729345702</c:v>
                </c:pt>
                <c:pt idx="26">
                  <c:v>0.49842311966702302</c:v>
                </c:pt>
                <c:pt idx="27">
                  <c:v>0.50124334534279003</c:v>
                </c:pt>
                <c:pt idx="28">
                  <c:v>0.50403933716059901</c:v>
                </c:pt>
                <c:pt idx="29">
                  <c:v>0.50681237518836897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AF3-48E2-940B-A266D36C1C32}"/>
            </c:ext>
          </c:extLst>
        </c:ser>
        <c:ser>
          <c:idx val="3"/>
          <c:order val="3"/>
          <c:tx>
            <c:strRef>
              <c:f>orthopyroxene!$AM$1</c:f>
              <c:strCache>
                <c:ptCount val="1"/>
                <c:pt idx="0">
                  <c:v>alumino-buffonite</c:v>
                </c:pt>
              </c:strCache>
            </c:strRef>
          </c:tx>
          <c:xVal>
            <c:numRef>
              <c:f>x_axes!$D$2:$D$31</c:f>
              <c:numCache>
                <c:formatCode>General</c:formatCode>
                <c:ptCount val="30"/>
                <c:pt idx="0">
                  <c:v>1094.09375</c:v>
                </c:pt>
                <c:pt idx="1">
                  <c:v>1089.125</c:v>
                </c:pt>
                <c:pt idx="2">
                  <c:v>1084.15625</c:v>
                </c:pt>
                <c:pt idx="3">
                  <c:v>1079.1875</c:v>
                </c:pt>
                <c:pt idx="4">
                  <c:v>1074.21875</c:v>
                </c:pt>
                <c:pt idx="5">
                  <c:v>1069.25</c:v>
                </c:pt>
                <c:pt idx="6">
                  <c:v>1064.28125</c:v>
                </c:pt>
                <c:pt idx="7">
                  <c:v>1059.3125</c:v>
                </c:pt>
                <c:pt idx="8">
                  <c:v>1054.34375</c:v>
                </c:pt>
                <c:pt idx="9">
                  <c:v>1049.375</c:v>
                </c:pt>
                <c:pt idx="10">
                  <c:v>1044.40625</c:v>
                </c:pt>
                <c:pt idx="11">
                  <c:v>1039.4375</c:v>
                </c:pt>
                <c:pt idx="12">
                  <c:v>1034.46875</c:v>
                </c:pt>
                <c:pt idx="13">
                  <c:v>1029.5</c:v>
                </c:pt>
                <c:pt idx="14">
                  <c:v>1024.53125</c:v>
                </c:pt>
                <c:pt idx="15">
                  <c:v>1019.5625</c:v>
                </c:pt>
                <c:pt idx="16">
                  <c:v>1014.59375</c:v>
                </c:pt>
                <c:pt idx="17">
                  <c:v>1009.625</c:v>
                </c:pt>
                <c:pt idx="18">
                  <c:v>1004.65625</c:v>
                </c:pt>
                <c:pt idx="19">
                  <c:v>999.6875</c:v>
                </c:pt>
                <c:pt idx="20">
                  <c:v>994.71875</c:v>
                </c:pt>
                <c:pt idx="21">
                  <c:v>989.75</c:v>
                </c:pt>
                <c:pt idx="22">
                  <c:v>984.78125</c:v>
                </c:pt>
                <c:pt idx="23">
                  <c:v>979.8125</c:v>
                </c:pt>
                <c:pt idx="24">
                  <c:v>974.84375</c:v>
                </c:pt>
                <c:pt idx="25">
                  <c:v>969.875</c:v>
                </c:pt>
                <c:pt idx="26">
                  <c:v>964.90625</c:v>
                </c:pt>
                <c:pt idx="27">
                  <c:v>959.9375</c:v>
                </c:pt>
                <c:pt idx="28">
                  <c:v>954.96875</c:v>
                </c:pt>
                <c:pt idx="29">
                  <c:v>950</c:v>
                </c:pt>
              </c:numCache>
            </c:numRef>
          </c:xVal>
          <c:yVal>
            <c:numRef>
              <c:f>orthopyroxene!$AM$2:$AM$31</c:f>
              <c:numCache>
                <c:formatCode>General</c:formatCode>
                <c:ptCount val="30"/>
                <c:pt idx="0">
                  <c:v>8.2744613223153005E-2</c:v>
                </c:pt>
                <c:pt idx="1">
                  <c:v>8.23489234128673E-2</c:v>
                </c:pt>
                <c:pt idx="2">
                  <c:v>8.1998945832383194E-2</c:v>
                </c:pt>
                <c:pt idx="3">
                  <c:v>8.1689828037752404E-2</c:v>
                </c:pt>
                <c:pt idx="4">
                  <c:v>8.1417272597761603E-2</c:v>
                </c:pt>
                <c:pt idx="5">
                  <c:v>8.1135021947074198E-2</c:v>
                </c:pt>
                <c:pt idx="6">
                  <c:v>8.0797919755254605E-2</c:v>
                </c:pt>
                <c:pt idx="7">
                  <c:v>8.0462228116816595E-2</c:v>
                </c:pt>
                <c:pt idx="8">
                  <c:v>8.0126506656849894E-2</c:v>
                </c:pt>
                <c:pt idx="9">
                  <c:v>7.9789611111243497E-2</c:v>
                </c:pt>
                <c:pt idx="10">
                  <c:v>7.9450647360486404E-2</c:v>
                </c:pt>
                <c:pt idx="11">
                  <c:v>7.9108934105870804E-2</c:v>
                </c:pt>
                <c:pt idx="12">
                  <c:v>7.8763972352404094E-2</c:v>
                </c:pt>
                <c:pt idx="13">
                  <c:v>7.8418770745209504E-2</c:v>
                </c:pt>
                <c:pt idx="14">
                  <c:v>7.8069007895387899E-2</c:v>
                </c:pt>
                <c:pt idx="15">
                  <c:v>7.74921056542974E-2</c:v>
                </c:pt>
                <c:pt idx="16">
                  <c:v>7.6924174073834894E-2</c:v>
                </c:pt>
                <c:pt idx="17">
                  <c:v>7.6370083689013601E-2</c:v>
                </c:pt>
                <c:pt idx="18">
                  <c:v>7.58293409562871E-2</c:v>
                </c:pt>
                <c:pt idx="19">
                  <c:v>7.5301472606695896E-2</c:v>
                </c:pt>
                <c:pt idx="20">
                  <c:v>7.4786025322372093E-2</c:v>
                </c:pt>
                <c:pt idx="21">
                  <c:v>7.4282565526708796E-2</c:v>
                </c:pt>
                <c:pt idx="22">
                  <c:v>7.3790679274874399E-2</c:v>
                </c:pt>
                <c:pt idx="23">
                  <c:v>7.3309972233975798E-2</c:v>
                </c:pt>
                <c:pt idx="24">
                  <c:v>7.2840069739834701E-2</c:v>
                </c:pt>
                <c:pt idx="25">
                  <c:v>7.2380616918898605E-2</c:v>
                </c:pt>
                <c:pt idx="26">
                  <c:v>7.1931278864191206E-2</c:v>
                </c:pt>
                <c:pt idx="27">
                  <c:v>7.1491740852341307E-2</c:v>
                </c:pt>
                <c:pt idx="28">
                  <c:v>7.1061708589548994E-2</c:v>
                </c:pt>
                <c:pt idx="29">
                  <c:v>7.0640908475872996E-2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AF3-48E2-940B-A266D36C1C32}"/>
            </c:ext>
          </c:extLst>
        </c:ser>
        <c:ser>
          <c:idx val="4"/>
          <c:order val="4"/>
          <c:tx>
            <c:strRef>
              <c:f>orthopyroxene!$AN$1</c:f>
              <c:strCache>
                <c:ptCount val="1"/>
                <c:pt idx="0">
                  <c:v>buffonite</c:v>
                </c:pt>
              </c:strCache>
            </c:strRef>
          </c:tx>
          <c:xVal>
            <c:numRef>
              <c:f>x_axes!$D$2:$D$31</c:f>
              <c:numCache>
                <c:formatCode>General</c:formatCode>
                <c:ptCount val="30"/>
                <c:pt idx="0">
                  <c:v>1094.09375</c:v>
                </c:pt>
                <c:pt idx="1">
                  <c:v>1089.125</c:v>
                </c:pt>
                <c:pt idx="2">
                  <c:v>1084.15625</c:v>
                </c:pt>
                <c:pt idx="3">
                  <c:v>1079.1875</c:v>
                </c:pt>
                <c:pt idx="4">
                  <c:v>1074.21875</c:v>
                </c:pt>
                <c:pt idx="5">
                  <c:v>1069.25</c:v>
                </c:pt>
                <c:pt idx="6">
                  <c:v>1064.28125</c:v>
                </c:pt>
                <c:pt idx="7">
                  <c:v>1059.3125</c:v>
                </c:pt>
                <c:pt idx="8">
                  <c:v>1054.34375</c:v>
                </c:pt>
                <c:pt idx="9">
                  <c:v>1049.375</c:v>
                </c:pt>
                <c:pt idx="10">
                  <c:v>1044.40625</c:v>
                </c:pt>
                <c:pt idx="11">
                  <c:v>1039.4375</c:v>
                </c:pt>
                <c:pt idx="12">
                  <c:v>1034.46875</c:v>
                </c:pt>
                <c:pt idx="13">
                  <c:v>1029.5</c:v>
                </c:pt>
                <c:pt idx="14">
                  <c:v>1024.53125</c:v>
                </c:pt>
                <c:pt idx="15">
                  <c:v>1019.5625</c:v>
                </c:pt>
                <c:pt idx="16">
                  <c:v>1014.59375</c:v>
                </c:pt>
                <c:pt idx="17">
                  <c:v>1009.625</c:v>
                </c:pt>
                <c:pt idx="18">
                  <c:v>1004.65625</c:v>
                </c:pt>
                <c:pt idx="19">
                  <c:v>999.6875</c:v>
                </c:pt>
                <c:pt idx="20">
                  <c:v>994.71875</c:v>
                </c:pt>
                <c:pt idx="21">
                  <c:v>989.75</c:v>
                </c:pt>
                <c:pt idx="22">
                  <c:v>984.78125</c:v>
                </c:pt>
                <c:pt idx="23">
                  <c:v>979.8125</c:v>
                </c:pt>
                <c:pt idx="24">
                  <c:v>974.84375</c:v>
                </c:pt>
                <c:pt idx="25">
                  <c:v>969.875</c:v>
                </c:pt>
                <c:pt idx="26">
                  <c:v>964.90625</c:v>
                </c:pt>
                <c:pt idx="27">
                  <c:v>959.9375</c:v>
                </c:pt>
                <c:pt idx="28">
                  <c:v>954.96875</c:v>
                </c:pt>
                <c:pt idx="29">
                  <c:v>950</c:v>
                </c:pt>
              </c:numCache>
            </c:numRef>
          </c:xVal>
          <c:yVal>
            <c:numRef>
              <c:f>orthopyroxene!$AN$2:$AN$31</c:f>
              <c:numCache>
                <c:formatCode>General</c:formatCode>
                <c:ptCount val="30"/>
                <c:pt idx="0">
                  <c:v>-6.4248433979484806E-2</c:v>
                </c:pt>
                <c:pt idx="1">
                  <c:v>-6.4138780773631193E-2</c:v>
                </c:pt>
                <c:pt idx="2">
                  <c:v>-6.4050763586311801E-2</c:v>
                </c:pt>
                <c:pt idx="3">
                  <c:v>-6.3983109702743193E-2</c:v>
                </c:pt>
                <c:pt idx="4">
                  <c:v>-6.3934627966299007E-2</c:v>
                </c:pt>
                <c:pt idx="5">
                  <c:v>-6.3873123437427307E-2</c:v>
                </c:pt>
                <c:pt idx="6">
                  <c:v>-6.3767785941000493E-2</c:v>
                </c:pt>
                <c:pt idx="7">
                  <c:v>-6.3661501747730595E-2</c:v>
                </c:pt>
                <c:pt idx="8">
                  <c:v>-6.3554306079161293E-2</c:v>
                </c:pt>
                <c:pt idx="9">
                  <c:v>-6.3446241558328703E-2</c:v>
                </c:pt>
                <c:pt idx="10">
                  <c:v>-6.3337357191122795E-2</c:v>
                </c:pt>
                <c:pt idx="11">
                  <c:v>-6.3227707380155096E-2</c:v>
                </c:pt>
                <c:pt idx="12">
                  <c:v>-6.3117351002303396E-2</c:v>
                </c:pt>
                <c:pt idx="13">
                  <c:v>-6.3007636035648698E-2</c:v>
                </c:pt>
                <c:pt idx="14">
                  <c:v>-6.2897165991816203E-2</c:v>
                </c:pt>
                <c:pt idx="15">
                  <c:v>-6.2783602889836906E-2</c:v>
                </c:pt>
                <c:pt idx="16">
                  <c:v>-6.2670211029625097E-2</c:v>
                </c:pt>
                <c:pt idx="17">
                  <c:v>-6.25570543097686E-2</c:v>
                </c:pt>
                <c:pt idx="18">
                  <c:v>-6.2444125769821703E-2</c:v>
                </c:pt>
                <c:pt idx="19">
                  <c:v>-6.2331416544082398E-2</c:v>
                </c:pt>
                <c:pt idx="20">
                  <c:v>-6.2218917049965003E-2</c:v>
                </c:pt>
                <c:pt idx="21">
                  <c:v>-6.2106618123221401E-2</c:v>
                </c:pt>
                <c:pt idx="22">
                  <c:v>-6.1994512109896503E-2</c:v>
                </c:pt>
                <c:pt idx="23">
                  <c:v>-6.18825939230098E-2</c:v>
                </c:pt>
                <c:pt idx="24">
                  <c:v>-6.1770862066831002E-2</c:v>
                </c:pt>
                <c:pt idx="25">
                  <c:v>-6.16593196303288E-2</c:v>
                </c:pt>
                <c:pt idx="26">
                  <c:v>-6.1547975249809199E-2</c:v>
                </c:pt>
                <c:pt idx="27">
                  <c:v>-6.1436844036943501E-2</c:v>
                </c:pt>
                <c:pt idx="28">
                  <c:v>-6.1325948468033797E-2</c:v>
                </c:pt>
                <c:pt idx="29">
                  <c:v>-6.1215319231232697E-2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AF3-48E2-940B-A266D36C1C32}"/>
            </c:ext>
          </c:extLst>
        </c:ser>
        <c:ser>
          <c:idx val="5"/>
          <c:order val="5"/>
          <c:tx>
            <c:strRef>
              <c:f>orthopyroxene!$AO$1</c:f>
              <c:strCache>
                <c:ptCount val="1"/>
                <c:pt idx="0">
                  <c:v>essenite</c:v>
                </c:pt>
              </c:strCache>
            </c:strRef>
          </c:tx>
          <c:xVal>
            <c:numRef>
              <c:f>x_axes!$D$2:$D$31</c:f>
              <c:numCache>
                <c:formatCode>General</c:formatCode>
                <c:ptCount val="30"/>
                <c:pt idx="0">
                  <c:v>1094.09375</c:v>
                </c:pt>
                <c:pt idx="1">
                  <c:v>1089.125</c:v>
                </c:pt>
                <c:pt idx="2">
                  <c:v>1084.15625</c:v>
                </c:pt>
                <c:pt idx="3">
                  <c:v>1079.1875</c:v>
                </c:pt>
                <c:pt idx="4">
                  <c:v>1074.21875</c:v>
                </c:pt>
                <c:pt idx="5">
                  <c:v>1069.25</c:v>
                </c:pt>
                <c:pt idx="6">
                  <c:v>1064.28125</c:v>
                </c:pt>
                <c:pt idx="7">
                  <c:v>1059.3125</c:v>
                </c:pt>
                <c:pt idx="8">
                  <c:v>1054.34375</c:v>
                </c:pt>
                <c:pt idx="9">
                  <c:v>1049.375</c:v>
                </c:pt>
                <c:pt idx="10">
                  <c:v>1044.40625</c:v>
                </c:pt>
                <c:pt idx="11">
                  <c:v>1039.4375</c:v>
                </c:pt>
                <c:pt idx="12">
                  <c:v>1034.46875</c:v>
                </c:pt>
                <c:pt idx="13">
                  <c:v>1029.5</c:v>
                </c:pt>
                <c:pt idx="14">
                  <c:v>1024.53125</c:v>
                </c:pt>
                <c:pt idx="15">
                  <c:v>1019.5625</c:v>
                </c:pt>
                <c:pt idx="16">
                  <c:v>1014.59375</c:v>
                </c:pt>
                <c:pt idx="17">
                  <c:v>1009.625</c:v>
                </c:pt>
                <c:pt idx="18">
                  <c:v>1004.65625</c:v>
                </c:pt>
                <c:pt idx="19">
                  <c:v>999.6875</c:v>
                </c:pt>
                <c:pt idx="20">
                  <c:v>994.71875</c:v>
                </c:pt>
                <c:pt idx="21">
                  <c:v>989.75</c:v>
                </c:pt>
                <c:pt idx="22">
                  <c:v>984.78125</c:v>
                </c:pt>
                <c:pt idx="23">
                  <c:v>979.8125</c:v>
                </c:pt>
                <c:pt idx="24">
                  <c:v>974.84375</c:v>
                </c:pt>
                <c:pt idx="25">
                  <c:v>969.875</c:v>
                </c:pt>
                <c:pt idx="26">
                  <c:v>964.90625</c:v>
                </c:pt>
                <c:pt idx="27">
                  <c:v>959.9375</c:v>
                </c:pt>
                <c:pt idx="28">
                  <c:v>954.96875</c:v>
                </c:pt>
                <c:pt idx="29">
                  <c:v>950</c:v>
                </c:pt>
              </c:numCache>
            </c:numRef>
          </c:xVal>
          <c:yVal>
            <c:numRef>
              <c:f>orthopyroxene!$AO$2:$AO$31</c:f>
              <c:numCache>
                <c:formatCode>General</c:formatCode>
                <c:ptCount val="30"/>
                <c:pt idx="0">
                  <c:v>9.8254109599370504E-2</c:v>
                </c:pt>
                <c:pt idx="1">
                  <c:v>9.7789714736589595E-2</c:v>
                </c:pt>
                <c:pt idx="2">
                  <c:v>9.7348200202533305E-2</c:v>
                </c:pt>
                <c:pt idx="3">
                  <c:v>9.6928548285874494E-2</c:v>
                </c:pt>
                <c:pt idx="4">
                  <c:v>9.6529772004422601E-2</c:v>
                </c:pt>
                <c:pt idx="5">
                  <c:v>9.6114819854104E-2</c:v>
                </c:pt>
                <c:pt idx="6">
                  <c:v>9.5648362034204099E-2</c:v>
                </c:pt>
                <c:pt idx="7">
                  <c:v>9.51805536079144E-2</c:v>
                </c:pt>
                <c:pt idx="8">
                  <c:v>9.47116709925995E-2</c:v>
                </c:pt>
                <c:pt idx="9">
                  <c:v>9.4241959849186596E-2</c:v>
                </c:pt>
                <c:pt idx="10">
                  <c:v>9.3771640658536104E-2</c:v>
                </c:pt>
                <c:pt idx="11">
                  <c:v>9.3300913169636804E-2</c:v>
                </c:pt>
                <c:pt idx="12">
                  <c:v>9.2829959940960605E-2</c:v>
                </c:pt>
                <c:pt idx="13">
                  <c:v>9.23601558310541E-2</c:v>
                </c:pt>
                <c:pt idx="14">
                  <c:v>9.1890316545677503E-2</c:v>
                </c:pt>
                <c:pt idx="15">
                  <c:v>9.144499510621E-2</c:v>
                </c:pt>
                <c:pt idx="16">
                  <c:v>9.0999919194519302E-2</c:v>
                </c:pt>
                <c:pt idx="17">
                  <c:v>9.0554539471162002E-2</c:v>
                </c:pt>
                <c:pt idx="18">
                  <c:v>9.0108878557737193E-2</c:v>
                </c:pt>
                <c:pt idx="19">
                  <c:v>8.9662962072697194E-2</c:v>
                </c:pt>
                <c:pt idx="20">
                  <c:v>8.9216819836782299E-2</c:v>
                </c:pt>
                <c:pt idx="21">
                  <c:v>8.8770487005205997E-2</c:v>
                </c:pt>
                <c:pt idx="22">
                  <c:v>8.8324005137071504E-2</c:v>
                </c:pt>
                <c:pt idx="23">
                  <c:v>8.7877423211307995E-2</c:v>
                </c:pt>
                <c:pt idx="24">
                  <c:v>8.7430798591004805E-2</c:v>
                </c:pt>
                <c:pt idx="25">
                  <c:v>8.6984197939358507E-2</c:v>
                </c:pt>
                <c:pt idx="26">
                  <c:v>8.6537698086257595E-2</c:v>
                </c:pt>
                <c:pt idx="27">
                  <c:v>8.6091386841876602E-2</c:v>
                </c:pt>
                <c:pt idx="28">
                  <c:v>8.5645363752478706E-2</c:v>
                </c:pt>
                <c:pt idx="29">
                  <c:v>8.5199740796305004E-2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AF3-48E2-940B-A266D36C1C32}"/>
            </c:ext>
          </c:extLst>
        </c:ser>
        <c:ser>
          <c:idx val="6"/>
          <c:order val="6"/>
          <c:tx>
            <c:strRef>
              <c:f>orthopyroxene!$AP$1</c:f>
              <c:strCache>
                <c:ptCount val="1"/>
                <c:pt idx="0">
                  <c:v>jadeite</c:v>
                </c:pt>
              </c:strCache>
            </c:strRef>
          </c:tx>
          <c:xVal>
            <c:numRef>
              <c:f>x_axes!$D$2:$D$31</c:f>
              <c:numCache>
                <c:formatCode>General</c:formatCode>
                <c:ptCount val="30"/>
                <c:pt idx="0">
                  <c:v>1094.09375</c:v>
                </c:pt>
                <c:pt idx="1">
                  <c:v>1089.125</c:v>
                </c:pt>
                <c:pt idx="2">
                  <c:v>1084.15625</c:v>
                </c:pt>
                <c:pt idx="3">
                  <c:v>1079.1875</c:v>
                </c:pt>
                <c:pt idx="4">
                  <c:v>1074.21875</c:v>
                </c:pt>
                <c:pt idx="5">
                  <c:v>1069.25</c:v>
                </c:pt>
                <c:pt idx="6">
                  <c:v>1064.28125</c:v>
                </c:pt>
                <c:pt idx="7">
                  <c:v>1059.3125</c:v>
                </c:pt>
                <c:pt idx="8">
                  <c:v>1054.34375</c:v>
                </c:pt>
                <c:pt idx="9">
                  <c:v>1049.375</c:v>
                </c:pt>
                <c:pt idx="10">
                  <c:v>1044.40625</c:v>
                </c:pt>
                <c:pt idx="11">
                  <c:v>1039.4375</c:v>
                </c:pt>
                <c:pt idx="12">
                  <c:v>1034.46875</c:v>
                </c:pt>
                <c:pt idx="13">
                  <c:v>1029.5</c:v>
                </c:pt>
                <c:pt idx="14">
                  <c:v>1024.53125</c:v>
                </c:pt>
                <c:pt idx="15">
                  <c:v>1019.5625</c:v>
                </c:pt>
                <c:pt idx="16">
                  <c:v>1014.59375</c:v>
                </c:pt>
                <c:pt idx="17">
                  <c:v>1009.625</c:v>
                </c:pt>
                <c:pt idx="18">
                  <c:v>1004.65625</c:v>
                </c:pt>
                <c:pt idx="19">
                  <c:v>999.6875</c:v>
                </c:pt>
                <c:pt idx="20">
                  <c:v>994.71875</c:v>
                </c:pt>
                <c:pt idx="21">
                  <c:v>989.75</c:v>
                </c:pt>
                <c:pt idx="22">
                  <c:v>984.78125</c:v>
                </c:pt>
                <c:pt idx="23">
                  <c:v>979.8125</c:v>
                </c:pt>
                <c:pt idx="24">
                  <c:v>974.84375</c:v>
                </c:pt>
                <c:pt idx="25">
                  <c:v>969.875</c:v>
                </c:pt>
                <c:pt idx="26">
                  <c:v>964.90625</c:v>
                </c:pt>
                <c:pt idx="27">
                  <c:v>959.9375</c:v>
                </c:pt>
                <c:pt idx="28">
                  <c:v>954.96875</c:v>
                </c:pt>
                <c:pt idx="29">
                  <c:v>950</c:v>
                </c:pt>
              </c:numCache>
            </c:numRef>
          </c:xVal>
          <c:yVal>
            <c:numRef>
              <c:f>orthopyroxene!$AP$2:$AP$31</c:f>
              <c:numCache>
                <c:formatCode>General</c:formatCode>
                <c:ptCount val="30"/>
                <c:pt idx="0">
                  <c:v>3.0190388724060701E-3</c:v>
                </c:pt>
                <c:pt idx="1">
                  <c:v>3.0343137685270899E-3</c:v>
                </c:pt>
                <c:pt idx="2">
                  <c:v>3.0481666210609398E-3</c:v>
                </c:pt>
                <c:pt idx="3">
                  <c:v>3.0607113503540598E-3</c:v>
                </c:pt>
                <c:pt idx="4">
                  <c:v>3.0720521099634498E-3</c:v>
                </c:pt>
                <c:pt idx="5">
                  <c:v>3.0841140102041602E-3</c:v>
                </c:pt>
                <c:pt idx="6">
                  <c:v>3.0986282634863698E-3</c:v>
                </c:pt>
                <c:pt idx="7">
                  <c:v>3.11301153003603E-3</c:v>
                </c:pt>
                <c:pt idx="8">
                  <c:v>3.1272422375799298E-3</c:v>
                </c:pt>
                <c:pt idx="9">
                  <c:v>3.1412992173211998E-3</c:v>
                </c:pt>
                <c:pt idx="10">
                  <c:v>3.1551616946382901E-3</c:v>
                </c:pt>
                <c:pt idx="11">
                  <c:v>3.1688092908928301E-3</c:v>
                </c:pt>
                <c:pt idx="12">
                  <c:v>3.1822220311652299E-3</c:v>
                </c:pt>
                <c:pt idx="13">
                  <c:v>3.19510523160315E-3</c:v>
                </c:pt>
                <c:pt idx="14">
                  <c:v>3.2077365673252602E-3</c:v>
                </c:pt>
                <c:pt idx="15">
                  <c:v>3.22018237837946E-3</c:v>
                </c:pt>
                <c:pt idx="16">
                  <c:v>3.23226169160962E-3</c:v>
                </c:pt>
                <c:pt idx="17">
                  <c:v>3.2439633782242799E-3</c:v>
                </c:pt>
                <c:pt idx="18">
                  <c:v>3.2552800895319701E-3</c:v>
                </c:pt>
                <c:pt idx="19">
                  <c:v>3.2662047167013502E-3</c:v>
                </c:pt>
                <c:pt idx="20">
                  <c:v>3.27673024810103E-3</c:v>
                </c:pt>
                <c:pt idx="21">
                  <c:v>3.2868496416635202E-3</c:v>
                </c:pt>
                <c:pt idx="22">
                  <c:v>3.2965557101072998E-3</c:v>
                </c:pt>
                <c:pt idx="23">
                  <c:v>3.30584101752279E-3</c:v>
                </c:pt>
                <c:pt idx="24">
                  <c:v>3.3146977861332298E-3</c:v>
                </c:pt>
                <c:pt idx="25">
                  <c:v>3.32311781270246E-3</c:v>
                </c:pt>
                <c:pt idx="26">
                  <c:v>3.3310923940251002E-3</c:v>
                </c:pt>
                <c:pt idx="27">
                  <c:v>3.3386122615832702E-3</c:v>
                </c:pt>
                <c:pt idx="28">
                  <c:v>3.3456675252370302E-3</c:v>
                </c:pt>
                <c:pt idx="29">
                  <c:v>3.3522476262988201E-3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AF3-48E2-940B-A266D36C1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7112880"/>
        <c:axId val="667116816"/>
      </c:scatterChart>
      <c:valAx>
        <c:axId val="667112880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667116816"/>
        <c:crosses val="autoZero"/>
        <c:crossBetween val="midCat"/>
      </c:valAx>
      <c:valAx>
        <c:axId val="6671168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Mole fraction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667112880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spinel!$AJ$1</c:f>
              <c:strCache>
                <c:ptCount val="1"/>
                <c:pt idx="0">
                  <c:v>chromite</c:v>
                </c:pt>
              </c:strCache>
            </c:strRef>
          </c:tx>
          <c:xVal>
            <c:numRef>
              <c:f>x_axes!$E$2:$E$70</c:f>
              <c:numCache>
                <c:formatCode>General</c:formatCode>
                <c:ptCount val="69"/>
                <c:pt idx="0">
                  <c:v>1138.8125</c:v>
                </c:pt>
                <c:pt idx="1">
                  <c:v>1133.84375</c:v>
                </c:pt>
                <c:pt idx="2">
                  <c:v>1128.875</c:v>
                </c:pt>
                <c:pt idx="3">
                  <c:v>1123.90625</c:v>
                </c:pt>
                <c:pt idx="4">
                  <c:v>1123.90625</c:v>
                </c:pt>
                <c:pt idx="5">
                  <c:v>1118.9375</c:v>
                </c:pt>
                <c:pt idx="6">
                  <c:v>1118.9375</c:v>
                </c:pt>
                <c:pt idx="7">
                  <c:v>1113.96875</c:v>
                </c:pt>
                <c:pt idx="8">
                  <c:v>1113.96875</c:v>
                </c:pt>
                <c:pt idx="9">
                  <c:v>1109</c:v>
                </c:pt>
                <c:pt idx="10">
                  <c:v>1109</c:v>
                </c:pt>
                <c:pt idx="11">
                  <c:v>1104.03125</c:v>
                </c:pt>
                <c:pt idx="12">
                  <c:v>1104.03125</c:v>
                </c:pt>
                <c:pt idx="13">
                  <c:v>1099.0625</c:v>
                </c:pt>
                <c:pt idx="14">
                  <c:v>1094.09375</c:v>
                </c:pt>
                <c:pt idx="15">
                  <c:v>1089.125</c:v>
                </c:pt>
                <c:pt idx="16">
                  <c:v>1084.15625</c:v>
                </c:pt>
                <c:pt idx="17">
                  <c:v>1079.1875</c:v>
                </c:pt>
                <c:pt idx="18">
                  <c:v>1074.21875</c:v>
                </c:pt>
                <c:pt idx="19">
                  <c:v>1069.25</c:v>
                </c:pt>
                <c:pt idx="20">
                  <c:v>1069.25</c:v>
                </c:pt>
                <c:pt idx="21">
                  <c:v>1064.28125</c:v>
                </c:pt>
                <c:pt idx="22">
                  <c:v>1064.28125</c:v>
                </c:pt>
                <c:pt idx="23">
                  <c:v>1059.3125</c:v>
                </c:pt>
                <c:pt idx="24">
                  <c:v>1059.3125</c:v>
                </c:pt>
                <c:pt idx="25">
                  <c:v>1054.34375</c:v>
                </c:pt>
                <c:pt idx="26">
                  <c:v>1054.34375</c:v>
                </c:pt>
                <c:pt idx="27">
                  <c:v>1049.375</c:v>
                </c:pt>
                <c:pt idx="28">
                  <c:v>1049.375</c:v>
                </c:pt>
                <c:pt idx="29">
                  <c:v>1044.40625</c:v>
                </c:pt>
                <c:pt idx="30">
                  <c:v>1044.40625</c:v>
                </c:pt>
                <c:pt idx="31">
                  <c:v>1039.4375</c:v>
                </c:pt>
                <c:pt idx="32">
                  <c:v>1039.4375</c:v>
                </c:pt>
                <c:pt idx="33">
                  <c:v>1034.46875</c:v>
                </c:pt>
                <c:pt idx="34">
                  <c:v>1034.46875</c:v>
                </c:pt>
                <c:pt idx="35">
                  <c:v>1029.5</c:v>
                </c:pt>
                <c:pt idx="36">
                  <c:v>1029.5</c:v>
                </c:pt>
                <c:pt idx="37">
                  <c:v>1024.53125</c:v>
                </c:pt>
                <c:pt idx="38">
                  <c:v>1024.53125</c:v>
                </c:pt>
                <c:pt idx="39">
                  <c:v>1019.5625</c:v>
                </c:pt>
                <c:pt idx="40">
                  <c:v>1019.5625</c:v>
                </c:pt>
                <c:pt idx="41">
                  <c:v>1014.59375</c:v>
                </c:pt>
                <c:pt idx="42">
                  <c:v>1014.59375</c:v>
                </c:pt>
                <c:pt idx="43">
                  <c:v>1009.625</c:v>
                </c:pt>
                <c:pt idx="44">
                  <c:v>1009.625</c:v>
                </c:pt>
                <c:pt idx="45">
                  <c:v>1004.65625</c:v>
                </c:pt>
                <c:pt idx="46">
                  <c:v>1004.65625</c:v>
                </c:pt>
                <c:pt idx="47">
                  <c:v>999.6875</c:v>
                </c:pt>
                <c:pt idx="48">
                  <c:v>999.6875</c:v>
                </c:pt>
                <c:pt idx="49">
                  <c:v>994.71875</c:v>
                </c:pt>
                <c:pt idx="50">
                  <c:v>994.71875</c:v>
                </c:pt>
                <c:pt idx="51">
                  <c:v>989.75</c:v>
                </c:pt>
                <c:pt idx="52">
                  <c:v>989.75</c:v>
                </c:pt>
                <c:pt idx="53">
                  <c:v>984.78125</c:v>
                </c:pt>
                <c:pt idx="54">
                  <c:v>984.78125</c:v>
                </c:pt>
                <c:pt idx="55">
                  <c:v>979.8125</c:v>
                </c:pt>
                <c:pt idx="56">
                  <c:v>979.8125</c:v>
                </c:pt>
                <c:pt idx="57">
                  <c:v>974.84375</c:v>
                </c:pt>
                <c:pt idx="58">
                  <c:v>974.84375</c:v>
                </c:pt>
                <c:pt idx="59">
                  <c:v>969.875</c:v>
                </c:pt>
                <c:pt idx="60">
                  <c:v>969.875</c:v>
                </c:pt>
                <c:pt idx="61">
                  <c:v>964.90625</c:v>
                </c:pt>
                <c:pt idx="62">
                  <c:v>964.90625</c:v>
                </c:pt>
                <c:pt idx="63">
                  <c:v>959.9375</c:v>
                </c:pt>
                <c:pt idx="64">
                  <c:v>959.9375</c:v>
                </c:pt>
                <c:pt idx="65">
                  <c:v>954.96875</c:v>
                </c:pt>
                <c:pt idx="66">
                  <c:v>954.96875</c:v>
                </c:pt>
                <c:pt idx="67">
                  <c:v>950</c:v>
                </c:pt>
                <c:pt idx="68">
                  <c:v>950</c:v>
                </c:pt>
              </c:numCache>
            </c:numRef>
          </c:xVal>
          <c:yVal>
            <c:numRef>
              <c:f>spinel!$AJ$2:$AJ$70</c:f>
              <c:numCache>
                <c:formatCode>General</c:formatCod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18-4F78-9FF1-5090EAA6FE3F}"/>
            </c:ext>
          </c:extLst>
        </c:ser>
        <c:ser>
          <c:idx val="1"/>
          <c:order val="1"/>
          <c:tx>
            <c:strRef>
              <c:f>spinel!$AK$1</c:f>
              <c:strCache>
                <c:ptCount val="1"/>
                <c:pt idx="0">
                  <c:v>hercynite</c:v>
                </c:pt>
              </c:strCache>
            </c:strRef>
          </c:tx>
          <c:xVal>
            <c:numRef>
              <c:f>x_axes!$E$2:$E$70</c:f>
              <c:numCache>
                <c:formatCode>General</c:formatCode>
                <c:ptCount val="69"/>
                <c:pt idx="0">
                  <c:v>1138.8125</c:v>
                </c:pt>
                <c:pt idx="1">
                  <c:v>1133.84375</c:v>
                </c:pt>
                <c:pt idx="2">
                  <c:v>1128.875</c:v>
                </c:pt>
                <c:pt idx="3">
                  <c:v>1123.90625</c:v>
                </c:pt>
                <c:pt idx="4">
                  <c:v>1123.90625</c:v>
                </c:pt>
                <c:pt idx="5">
                  <c:v>1118.9375</c:v>
                </c:pt>
                <c:pt idx="6">
                  <c:v>1118.9375</c:v>
                </c:pt>
                <c:pt idx="7">
                  <c:v>1113.96875</c:v>
                </c:pt>
                <c:pt idx="8">
                  <c:v>1113.96875</c:v>
                </c:pt>
                <c:pt idx="9">
                  <c:v>1109</c:v>
                </c:pt>
                <c:pt idx="10">
                  <c:v>1109</c:v>
                </c:pt>
                <c:pt idx="11">
                  <c:v>1104.03125</c:v>
                </c:pt>
                <c:pt idx="12">
                  <c:v>1104.03125</c:v>
                </c:pt>
                <c:pt idx="13">
                  <c:v>1099.0625</c:v>
                </c:pt>
                <c:pt idx="14">
                  <c:v>1094.09375</c:v>
                </c:pt>
                <c:pt idx="15">
                  <c:v>1089.125</c:v>
                </c:pt>
                <c:pt idx="16">
                  <c:v>1084.15625</c:v>
                </c:pt>
                <c:pt idx="17">
                  <c:v>1079.1875</c:v>
                </c:pt>
                <c:pt idx="18">
                  <c:v>1074.21875</c:v>
                </c:pt>
                <c:pt idx="19">
                  <c:v>1069.25</c:v>
                </c:pt>
                <c:pt idx="20">
                  <c:v>1069.25</c:v>
                </c:pt>
                <c:pt idx="21">
                  <c:v>1064.28125</c:v>
                </c:pt>
                <c:pt idx="22">
                  <c:v>1064.28125</c:v>
                </c:pt>
                <c:pt idx="23">
                  <c:v>1059.3125</c:v>
                </c:pt>
                <c:pt idx="24">
                  <c:v>1059.3125</c:v>
                </c:pt>
                <c:pt idx="25">
                  <c:v>1054.34375</c:v>
                </c:pt>
                <c:pt idx="26">
                  <c:v>1054.34375</c:v>
                </c:pt>
                <c:pt idx="27">
                  <c:v>1049.375</c:v>
                </c:pt>
                <c:pt idx="28">
                  <c:v>1049.375</c:v>
                </c:pt>
                <c:pt idx="29">
                  <c:v>1044.40625</c:v>
                </c:pt>
                <c:pt idx="30">
                  <c:v>1044.40625</c:v>
                </c:pt>
                <c:pt idx="31">
                  <c:v>1039.4375</c:v>
                </c:pt>
                <c:pt idx="32">
                  <c:v>1039.4375</c:v>
                </c:pt>
                <c:pt idx="33">
                  <c:v>1034.46875</c:v>
                </c:pt>
                <c:pt idx="34">
                  <c:v>1034.46875</c:v>
                </c:pt>
                <c:pt idx="35">
                  <c:v>1029.5</c:v>
                </c:pt>
                <c:pt idx="36">
                  <c:v>1029.5</c:v>
                </c:pt>
                <c:pt idx="37">
                  <c:v>1024.53125</c:v>
                </c:pt>
                <c:pt idx="38">
                  <c:v>1024.53125</c:v>
                </c:pt>
                <c:pt idx="39">
                  <c:v>1019.5625</c:v>
                </c:pt>
                <c:pt idx="40">
                  <c:v>1019.5625</c:v>
                </c:pt>
                <c:pt idx="41">
                  <c:v>1014.59375</c:v>
                </c:pt>
                <c:pt idx="42">
                  <c:v>1014.59375</c:v>
                </c:pt>
                <c:pt idx="43">
                  <c:v>1009.625</c:v>
                </c:pt>
                <c:pt idx="44">
                  <c:v>1009.625</c:v>
                </c:pt>
                <c:pt idx="45">
                  <c:v>1004.65625</c:v>
                </c:pt>
                <c:pt idx="46">
                  <c:v>1004.65625</c:v>
                </c:pt>
                <c:pt idx="47">
                  <c:v>999.6875</c:v>
                </c:pt>
                <c:pt idx="48">
                  <c:v>999.6875</c:v>
                </c:pt>
                <c:pt idx="49">
                  <c:v>994.71875</c:v>
                </c:pt>
                <c:pt idx="50">
                  <c:v>994.71875</c:v>
                </c:pt>
                <c:pt idx="51">
                  <c:v>989.75</c:v>
                </c:pt>
                <c:pt idx="52">
                  <c:v>989.75</c:v>
                </c:pt>
                <c:pt idx="53">
                  <c:v>984.78125</c:v>
                </c:pt>
                <c:pt idx="54">
                  <c:v>984.78125</c:v>
                </c:pt>
                <c:pt idx="55">
                  <c:v>979.8125</c:v>
                </c:pt>
                <c:pt idx="56">
                  <c:v>979.8125</c:v>
                </c:pt>
                <c:pt idx="57">
                  <c:v>974.84375</c:v>
                </c:pt>
                <c:pt idx="58">
                  <c:v>974.84375</c:v>
                </c:pt>
                <c:pt idx="59">
                  <c:v>969.875</c:v>
                </c:pt>
                <c:pt idx="60">
                  <c:v>969.875</c:v>
                </c:pt>
                <c:pt idx="61">
                  <c:v>964.90625</c:v>
                </c:pt>
                <c:pt idx="62">
                  <c:v>964.90625</c:v>
                </c:pt>
                <c:pt idx="63">
                  <c:v>959.9375</c:v>
                </c:pt>
                <c:pt idx="64">
                  <c:v>959.9375</c:v>
                </c:pt>
                <c:pt idx="65">
                  <c:v>954.96875</c:v>
                </c:pt>
                <c:pt idx="66">
                  <c:v>954.96875</c:v>
                </c:pt>
                <c:pt idx="67">
                  <c:v>950</c:v>
                </c:pt>
                <c:pt idx="68">
                  <c:v>950</c:v>
                </c:pt>
              </c:numCache>
            </c:numRef>
          </c:xVal>
          <c:yVal>
            <c:numRef>
              <c:f>spinel!$AK$2:$AK$70</c:f>
              <c:numCache>
                <c:formatCode>General</c:formatCode>
                <c:ptCount val="69"/>
                <c:pt idx="0">
                  <c:v>0.117991901606851</c:v>
                </c:pt>
                <c:pt idx="1">
                  <c:v>0.115130920613121</c:v>
                </c:pt>
                <c:pt idx="2">
                  <c:v>0.11122024169294401</c:v>
                </c:pt>
                <c:pt idx="3">
                  <c:v>0.112747124719178</c:v>
                </c:pt>
                <c:pt idx="4">
                  <c:v>-0.14682345690568599</c:v>
                </c:pt>
                <c:pt idx="5">
                  <c:v>0.117619951837119</c:v>
                </c:pt>
                <c:pt idx="6">
                  <c:v>-0.14157906928118799</c:v>
                </c:pt>
                <c:pt idx="7">
                  <c:v>0.12217744782378601</c:v>
                </c:pt>
                <c:pt idx="8">
                  <c:v>-0.13724123284909701</c:v>
                </c:pt>
                <c:pt idx="9">
                  <c:v>0.12645411507004001</c:v>
                </c:pt>
                <c:pt idx="10">
                  <c:v>-0.13365447270592501</c:v>
                </c:pt>
                <c:pt idx="11">
                  <c:v>0.13047958017224001</c:v>
                </c:pt>
                <c:pt idx="12">
                  <c:v>-0.13068692471401699</c:v>
                </c:pt>
                <c:pt idx="13">
                  <c:v>-0.128309255283035</c:v>
                </c:pt>
                <c:pt idx="14">
                  <c:v>-0.116552173032422</c:v>
                </c:pt>
                <c:pt idx="15">
                  <c:v>-0.114822203722288</c:v>
                </c:pt>
                <c:pt idx="16">
                  <c:v>-0.113007006934045</c:v>
                </c:pt>
                <c:pt idx="17">
                  <c:v>-0.111113547733117</c:v>
                </c:pt>
                <c:pt idx="18">
                  <c:v>-0.109144741690858</c:v>
                </c:pt>
                <c:pt idx="19">
                  <c:v>-0.10737885173119301</c:v>
                </c:pt>
                <c:pt idx="20">
                  <c:v>0.15630402882018099</c:v>
                </c:pt>
                <c:pt idx="21">
                  <c:v>-0.10602699122787999</c:v>
                </c:pt>
                <c:pt idx="22">
                  <c:v>0.15901705730834201</c:v>
                </c:pt>
                <c:pt idx="23">
                  <c:v>-0.104664256571935</c:v>
                </c:pt>
                <c:pt idx="24">
                  <c:v>0.16165696610820099</c:v>
                </c:pt>
                <c:pt idx="25">
                  <c:v>-0.103274426244802</c:v>
                </c:pt>
                <c:pt idx="26">
                  <c:v>0.164231185654029</c:v>
                </c:pt>
                <c:pt idx="27">
                  <c:v>-0.10184484748933199</c:v>
                </c:pt>
                <c:pt idx="28">
                  <c:v>0.16674612528129201</c:v>
                </c:pt>
                <c:pt idx="29">
                  <c:v>-0.100365867592282</c:v>
                </c:pt>
                <c:pt idx="30">
                  <c:v>0.16920729386915601</c:v>
                </c:pt>
                <c:pt idx="31">
                  <c:v>-9.8830369971739093E-2</c:v>
                </c:pt>
                <c:pt idx="32">
                  <c:v>0.171619401900103</c:v>
                </c:pt>
                <c:pt idx="33">
                  <c:v>-9.7233394456224004E-2</c:v>
                </c:pt>
                <c:pt idx="34">
                  <c:v>0.17398644800282501</c:v>
                </c:pt>
                <c:pt idx="35">
                  <c:v>-9.5591238584133403E-2</c:v>
                </c:pt>
                <c:pt idx="36">
                  <c:v>0.176309469999923</c:v>
                </c:pt>
                <c:pt idx="37">
                  <c:v>-9.3876795385058706E-2</c:v>
                </c:pt>
                <c:pt idx="38">
                  <c:v>0.178595058961831</c:v>
                </c:pt>
                <c:pt idx="39">
                  <c:v>-8.9493997945124498E-2</c:v>
                </c:pt>
                <c:pt idx="40">
                  <c:v>0.18184705048011701</c:v>
                </c:pt>
                <c:pt idx="41">
                  <c:v>-8.5168957662988501E-2</c:v>
                </c:pt>
                <c:pt idx="42">
                  <c:v>0.185043907672892</c:v>
                </c:pt>
                <c:pt idx="43">
                  <c:v>-8.0963668235141797E-2</c:v>
                </c:pt>
                <c:pt idx="44">
                  <c:v>0.18816122583255901</c:v>
                </c:pt>
                <c:pt idx="45">
                  <c:v>-7.68774816334344E-2</c:v>
                </c:pt>
                <c:pt idx="46">
                  <c:v>0.19119835400098201</c:v>
                </c:pt>
                <c:pt idx="47">
                  <c:v>-7.2909533601420606E-2</c:v>
                </c:pt>
                <c:pt idx="48">
                  <c:v>0.19415467792247901</c:v>
                </c:pt>
                <c:pt idx="49">
                  <c:v>-6.9058747361500597E-2</c:v>
                </c:pt>
                <c:pt idx="50">
                  <c:v>0.19702963541579899</c:v>
                </c:pt>
                <c:pt idx="51">
                  <c:v>-6.53238398498312E-2</c:v>
                </c:pt>
                <c:pt idx="52">
                  <c:v>0.19982273069714199</c:v>
                </c:pt>
                <c:pt idx="53">
                  <c:v>-6.1703330111008099E-2</c:v>
                </c:pt>
                <c:pt idx="54">
                  <c:v>0.202533547668766</c:v>
                </c:pt>
                <c:pt idx="55">
                  <c:v>-5.8195549511970902E-2</c:v>
                </c:pt>
                <c:pt idx="56">
                  <c:v>0.20516176216682699</c:v>
                </c:pt>
                <c:pt idx="57">
                  <c:v>-5.4798653448079999E-2</c:v>
                </c:pt>
                <c:pt idx="58">
                  <c:v>0.207707153145645</c:v>
                </c:pt>
                <c:pt idx="59">
                  <c:v>-5.1510634236415297E-2</c:v>
                </c:pt>
                <c:pt idx="60">
                  <c:v>0.210169612770821</c:v>
                </c:pt>
                <c:pt idx="61">
                  <c:v>-4.8329334916378003E-2</c:v>
                </c:pt>
                <c:pt idx="62">
                  <c:v>0.21254915538348701</c:v>
                </c:pt>
                <c:pt idx="63">
                  <c:v>-4.52524637026415E-2</c:v>
                </c:pt>
                <c:pt idx="64">
                  <c:v>0.21484592528516</c:v>
                </c:pt>
                <c:pt idx="65">
                  <c:v>-4.2277608858651998E-2</c:v>
                </c:pt>
                <c:pt idx="66">
                  <c:v>0.217060203294722</c:v>
                </c:pt>
                <c:pt idx="67">
                  <c:v>-3.9402253768325797E-2</c:v>
                </c:pt>
                <c:pt idx="68">
                  <c:v>0.21919241205533199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D18-4F78-9FF1-5090EAA6FE3F}"/>
            </c:ext>
          </c:extLst>
        </c:ser>
        <c:ser>
          <c:idx val="2"/>
          <c:order val="2"/>
          <c:tx>
            <c:strRef>
              <c:f>spinel!$AL$1</c:f>
              <c:strCache>
                <c:ptCount val="1"/>
                <c:pt idx="0">
                  <c:v>magnetite</c:v>
                </c:pt>
              </c:strCache>
            </c:strRef>
          </c:tx>
          <c:xVal>
            <c:numRef>
              <c:f>x_axes!$E$2:$E$70</c:f>
              <c:numCache>
                <c:formatCode>General</c:formatCode>
                <c:ptCount val="69"/>
                <c:pt idx="0">
                  <c:v>1138.8125</c:v>
                </c:pt>
                <c:pt idx="1">
                  <c:v>1133.84375</c:v>
                </c:pt>
                <c:pt idx="2">
                  <c:v>1128.875</c:v>
                </c:pt>
                <c:pt idx="3">
                  <c:v>1123.90625</c:v>
                </c:pt>
                <c:pt idx="4">
                  <c:v>1123.90625</c:v>
                </c:pt>
                <c:pt idx="5">
                  <c:v>1118.9375</c:v>
                </c:pt>
                <c:pt idx="6">
                  <c:v>1118.9375</c:v>
                </c:pt>
                <c:pt idx="7">
                  <c:v>1113.96875</c:v>
                </c:pt>
                <c:pt idx="8">
                  <c:v>1113.96875</c:v>
                </c:pt>
                <c:pt idx="9">
                  <c:v>1109</c:v>
                </c:pt>
                <c:pt idx="10">
                  <c:v>1109</c:v>
                </c:pt>
                <c:pt idx="11">
                  <c:v>1104.03125</c:v>
                </c:pt>
                <c:pt idx="12">
                  <c:v>1104.03125</c:v>
                </c:pt>
                <c:pt idx="13">
                  <c:v>1099.0625</c:v>
                </c:pt>
                <c:pt idx="14">
                  <c:v>1094.09375</c:v>
                </c:pt>
                <c:pt idx="15">
                  <c:v>1089.125</c:v>
                </c:pt>
                <c:pt idx="16">
                  <c:v>1084.15625</c:v>
                </c:pt>
                <c:pt idx="17">
                  <c:v>1079.1875</c:v>
                </c:pt>
                <c:pt idx="18">
                  <c:v>1074.21875</c:v>
                </c:pt>
                <c:pt idx="19">
                  <c:v>1069.25</c:v>
                </c:pt>
                <c:pt idx="20">
                  <c:v>1069.25</c:v>
                </c:pt>
                <c:pt idx="21">
                  <c:v>1064.28125</c:v>
                </c:pt>
                <c:pt idx="22">
                  <c:v>1064.28125</c:v>
                </c:pt>
                <c:pt idx="23">
                  <c:v>1059.3125</c:v>
                </c:pt>
                <c:pt idx="24">
                  <c:v>1059.3125</c:v>
                </c:pt>
                <c:pt idx="25">
                  <c:v>1054.34375</c:v>
                </c:pt>
                <c:pt idx="26">
                  <c:v>1054.34375</c:v>
                </c:pt>
                <c:pt idx="27">
                  <c:v>1049.375</c:v>
                </c:pt>
                <c:pt idx="28">
                  <c:v>1049.375</c:v>
                </c:pt>
                <c:pt idx="29">
                  <c:v>1044.40625</c:v>
                </c:pt>
                <c:pt idx="30">
                  <c:v>1044.40625</c:v>
                </c:pt>
                <c:pt idx="31">
                  <c:v>1039.4375</c:v>
                </c:pt>
                <c:pt idx="32">
                  <c:v>1039.4375</c:v>
                </c:pt>
                <c:pt idx="33">
                  <c:v>1034.46875</c:v>
                </c:pt>
                <c:pt idx="34">
                  <c:v>1034.46875</c:v>
                </c:pt>
                <c:pt idx="35">
                  <c:v>1029.5</c:v>
                </c:pt>
                <c:pt idx="36">
                  <c:v>1029.5</c:v>
                </c:pt>
                <c:pt idx="37">
                  <c:v>1024.53125</c:v>
                </c:pt>
                <c:pt idx="38">
                  <c:v>1024.53125</c:v>
                </c:pt>
                <c:pt idx="39">
                  <c:v>1019.5625</c:v>
                </c:pt>
                <c:pt idx="40">
                  <c:v>1019.5625</c:v>
                </c:pt>
                <c:pt idx="41">
                  <c:v>1014.59375</c:v>
                </c:pt>
                <c:pt idx="42">
                  <c:v>1014.59375</c:v>
                </c:pt>
                <c:pt idx="43">
                  <c:v>1009.625</c:v>
                </c:pt>
                <c:pt idx="44">
                  <c:v>1009.625</c:v>
                </c:pt>
                <c:pt idx="45">
                  <c:v>1004.65625</c:v>
                </c:pt>
                <c:pt idx="46">
                  <c:v>1004.65625</c:v>
                </c:pt>
                <c:pt idx="47">
                  <c:v>999.6875</c:v>
                </c:pt>
                <c:pt idx="48">
                  <c:v>999.6875</c:v>
                </c:pt>
                <c:pt idx="49">
                  <c:v>994.71875</c:v>
                </c:pt>
                <c:pt idx="50">
                  <c:v>994.71875</c:v>
                </c:pt>
                <c:pt idx="51">
                  <c:v>989.75</c:v>
                </c:pt>
                <c:pt idx="52">
                  <c:v>989.75</c:v>
                </c:pt>
                <c:pt idx="53">
                  <c:v>984.78125</c:v>
                </c:pt>
                <c:pt idx="54">
                  <c:v>984.78125</c:v>
                </c:pt>
                <c:pt idx="55">
                  <c:v>979.8125</c:v>
                </c:pt>
                <c:pt idx="56">
                  <c:v>979.8125</c:v>
                </c:pt>
                <c:pt idx="57">
                  <c:v>974.84375</c:v>
                </c:pt>
                <c:pt idx="58">
                  <c:v>974.84375</c:v>
                </c:pt>
                <c:pt idx="59">
                  <c:v>969.875</c:v>
                </c:pt>
                <c:pt idx="60">
                  <c:v>969.875</c:v>
                </c:pt>
                <c:pt idx="61">
                  <c:v>964.90625</c:v>
                </c:pt>
                <c:pt idx="62">
                  <c:v>964.90625</c:v>
                </c:pt>
                <c:pt idx="63">
                  <c:v>959.9375</c:v>
                </c:pt>
                <c:pt idx="64">
                  <c:v>959.9375</c:v>
                </c:pt>
                <c:pt idx="65">
                  <c:v>954.96875</c:v>
                </c:pt>
                <c:pt idx="66">
                  <c:v>954.96875</c:v>
                </c:pt>
                <c:pt idx="67">
                  <c:v>950</c:v>
                </c:pt>
                <c:pt idx="68">
                  <c:v>950</c:v>
                </c:pt>
              </c:numCache>
            </c:numRef>
          </c:xVal>
          <c:yVal>
            <c:numRef>
              <c:f>spinel!$AL$2:$AL$70</c:f>
              <c:numCache>
                <c:formatCode>General</c:formatCode>
                <c:ptCount val="69"/>
                <c:pt idx="0">
                  <c:v>0.159937969109859</c:v>
                </c:pt>
                <c:pt idx="1">
                  <c:v>0.16760816698588701</c:v>
                </c:pt>
                <c:pt idx="2">
                  <c:v>0.17651733942898601</c:v>
                </c:pt>
                <c:pt idx="3">
                  <c:v>0.18040073602662299</c:v>
                </c:pt>
                <c:pt idx="4">
                  <c:v>0.35505734575749098</c:v>
                </c:pt>
                <c:pt idx="5">
                  <c:v>0.18052964834295199</c:v>
                </c:pt>
                <c:pt idx="6">
                  <c:v>0.36015506506420097</c:v>
                </c:pt>
                <c:pt idx="7">
                  <c:v>0.18030992768830401</c:v>
                </c:pt>
                <c:pt idx="8">
                  <c:v>0.36491162451638398</c:v>
                </c:pt>
                <c:pt idx="9">
                  <c:v>0.17979253036981199</c:v>
                </c:pt>
                <c:pt idx="10">
                  <c:v>0.36937403748200998</c:v>
                </c:pt>
                <c:pt idx="11">
                  <c:v>0.17902350333891001</c:v>
                </c:pt>
                <c:pt idx="12">
                  <c:v>0.37358248805345901</c:v>
                </c:pt>
                <c:pt idx="13">
                  <c:v>0.37759114375123398</c:v>
                </c:pt>
                <c:pt idx="14">
                  <c:v>0.38817107769869003</c:v>
                </c:pt>
                <c:pt idx="15">
                  <c:v>0.392256394077165</c:v>
                </c:pt>
                <c:pt idx="16">
                  <c:v>0.39614837272291797</c:v>
                </c:pt>
                <c:pt idx="17">
                  <c:v>0.39987954126415598</c:v>
                </c:pt>
                <c:pt idx="18">
                  <c:v>0.40347763464087899</c:v>
                </c:pt>
                <c:pt idx="19">
                  <c:v>0.40714825207873001</c:v>
                </c:pt>
                <c:pt idx="20">
                  <c:v>0.17480239204819101</c:v>
                </c:pt>
                <c:pt idx="21">
                  <c:v>0.411080243761688</c:v>
                </c:pt>
                <c:pt idx="22">
                  <c:v>0.17339975029947</c:v>
                </c:pt>
                <c:pt idx="23">
                  <c:v>0.41503259992925901</c:v>
                </c:pt>
                <c:pt idx="24">
                  <c:v>0.171982904663909</c:v>
                </c:pt>
                <c:pt idx="25">
                  <c:v>0.41901579326375099</c:v>
                </c:pt>
                <c:pt idx="26">
                  <c:v>0.17055841297528301</c:v>
                </c:pt>
                <c:pt idx="27">
                  <c:v>0.42303904789477897</c:v>
                </c:pt>
                <c:pt idx="28">
                  <c:v>0.16913141530079601</c:v>
                </c:pt>
                <c:pt idx="29">
                  <c:v>0.42711045562594402</c:v>
                </c:pt>
                <c:pt idx="30">
                  <c:v>0.167705875920939</c:v>
                </c:pt>
                <c:pt idx="31">
                  <c:v>0.43123706756603702</c:v>
                </c:pt>
                <c:pt idx="32">
                  <c:v>0.16628478304035399</c:v>
                </c:pt>
                <c:pt idx="33">
                  <c:v>0.43542496560667299</c:v>
                </c:pt>
                <c:pt idx="34">
                  <c:v>0.164870313306966</c:v>
                </c:pt>
                <c:pt idx="35">
                  <c:v>0.43965886796799802</c:v>
                </c:pt>
                <c:pt idx="36">
                  <c:v>0.163454289291181</c:v>
                </c:pt>
                <c:pt idx="37">
                  <c:v>0.443968075322626</c:v>
                </c:pt>
                <c:pt idx="38">
                  <c:v>0.16205008211419</c:v>
                </c:pt>
                <c:pt idx="39">
                  <c:v>0.45034028587564501</c:v>
                </c:pt>
                <c:pt idx="40">
                  <c:v>0.16160712201137101</c:v>
                </c:pt>
                <c:pt idx="41">
                  <c:v>0.45678451724581998</c:v>
                </c:pt>
                <c:pt idx="42">
                  <c:v>0.161132378373081</c:v>
                </c:pt>
                <c:pt idx="43">
                  <c:v>0.463249979890479</c:v>
                </c:pt>
                <c:pt idx="44">
                  <c:v>0.16060304764051</c:v>
                </c:pt>
                <c:pt idx="45">
                  <c:v>0.46973246983806399</c:v>
                </c:pt>
                <c:pt idx="46">
                  <c:v>0.160019246868951</c:v>
                </c:pt>
                <c:pt idx="47">
                  <c:v>0.47622775748862201</c:v>
                </c:pt>
                <c:pt idx="48">
                  <c:v>0.15938123208148799</c:v>
                </c:pt>
                <c:pt idx="49">
                  <c:v>0.48273161346284499</c:v>
                </c:pt>
                <c:pt idx="50">
                  <c:v>0.158689398720152</c:v>
                </c:pt>
                <c:pt idx="51">
                  <c:v>0.48923983357909201</c:v>
                </c:pt>
                <c:pt idx="52">
                  <c:v>0.15794428093520901</c:v>
                </c:pt>
                <c:pt idx="53">
                  <c:v>0.49574826261956001</c:v>
                </c:pt>
                <c:pt idx="54">
                  <c:v>0.157146549742542</c:v>
                </c:pt>
                <c:pt idx="55">
                  <c:v>0.50225281657337295</c:v>
                </c:pt>
                <c:pt idx="56">
                  <c:v>0.15629701009208599</c:v>
                </c:pt>
                <c:pt idx="57">
                  <c:v>0.50874950310700195</c:v>
                </c:pt>
                <c:pt idx="58">
                  <c:v>0.15539659690693799</c:v>
                </c:pt>
                <c:pt idx="59">
                  <c:v>0.51523444003586405</c:v>
                </c:pt>
                <c:pt idx="60">
                  <c:v>0.15444637015200899</c:v>
                </c:pt>
                <c:pt idx="61">
                  <c:v>0.52170387165218102</c:v>
                </c:pt>
                <c:pt idx="62">
                  <c:v>0.15344750901179299</c:v>
                </c:pt>
                <c:pt idx="63">
                  <c:v>0.52815418280197202</c:v>
                </c:pt>
                <c:pt idx="64">
                  <c:v>0.15240130525232201</c:v>
                </c:pt>
                <c:pt idx="65">
                  <c:v>0.534581910673812</c:v>
                </c:pt>
                <c:pt idx="66">
                  <c:v>0.151309155860788</c:v>
                </c:pt>
                <c:pt idx="67">
                  <c:v>0.540983754298202</c:v>
                </c:pt>
                <c:pt idx="68">
                  <c:v>0.150172555049669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D18-4F78-9FF1-5090EAA6FE3F}"/>
            </c:ext>
          </c:extLst>
        </c:ser>
        <c:ser>
          <c:idx val="3"/>
          <c:order val="3"/>
          <c:tx>
            <c:strRef>
              <c:f>spinel!$AM$1</c:f>
              <c:strCache>
                <c:ptCount val="1"/>
                <c:pt idx="0">
                  <c:v>spinel</c:v>
                </c:pt>
              </c:strCache>
            </c:strRef>
          </c:tx>
          <c:xVal>
            <c:numRef>
              <c:f>x_axes!$E$2:$E$70</c:f>
              <c:numCache>
                <c:formatCode>General</c:formatCode>
                <c:ptCount val="69"/>
                <c:pt idx="0">
                  <c:v>1138.8125</c:v>
                </c:pt>
                <c:pt idx="1">
                  <c:v>1133.84375</c:v>
                </c:pt>
                <c:pt idx="2">
                  <c:v>1128.875</c:v>
                </c:pt>
                <c:pt idx="3">
                  <c:v>1123.90625</c:v>
                </c:pt>
                <c:pt idx="4">
                  <c:v>1123.90625</c:v>
                </c:pt>
                <c:pt idx="5">
                  <c:v>1118.9375</c:v>
                </c:pt>
                <c:pt idx="6">
                  <c:v>1118.9375</c:v>
                </c:pt>
                <c:pt idx="7">
                  <c:v>1113.96875</c:v>
                </c:pt>
                <c:pt idx="8">
                  <c:v>1113.96875</c:v>
                </c:pt>
                <c:pt idx="9">
                  <c:v>1109</c:v>
                </c:pt>
                <c:pt idx="10">
                  <c:v>1109</c:v>
                </c:pt>
                <c:pt idx="11">
                  <c:v>1104.03125</c:v>
                </c:pt>
                <c:pt idx="12">
                  <c:v>1104.03125</c:v>
                </c:pt>
                <c:pt idx="13">
                  <c:v>1099.0625</c:v>
                </c:pt>
                <c:pt idx="14">
                  <c:v>1094.09375</c:v>
                </c:pt>
                <c:pt idx="15">
                  <c:v>1089.125</c:v>
                </c:pt>
                <c:pt idx="16">
                  <c:v>1084.15625</c:v>
                </c:pt>
                <c:pt idx="17">
                  <c:v>1079.1875</c:v>
                </c:pt>
                <c:pt idx="18">
                  <c:v>1074.21875</c:v>
                </c:pt>
                <c:pt idx="19">
                  <c:v>1069.25</c:v>
                </c:pt>
                <c:pt idx="20">
                  <c:v>1069.25</c:v>
                </c:pt>
                <c:pt idx="21">
                  <c:v>1064.28125</c:v>
                </c:pt>
                <c:pt idx="22">
                  <c:v>1064.28125</c:v>
                </c:pt>
                <c:pt idx="23">
                  <c:v>1059.3125</c:v>
                </c:pt>
                <c:pt idx="24">
                  <c:v>1059.3125</c:v>
                </c:pt>
                <c:pt idx="25">
                  <c:v>1054.34375</c:v>
                </c:pt>
                <c:pt idx="26">
                  <c:v>1054.34375</c:v>
                </c:pt>
                <c:pt idx="27">
                  <c:v>1049.375</c:v>
                </c:pt>
                <c:pt idx="28">
                  <c:v>1049.375</c:v>
                </c:pt>
                <c:pt idx="29">
                  <c:v>1044.40625</c:v>
                </c:pt>
                <c:pt idx="30">
                  <c:v>1044.40625</c:v>
                </c:pt>
                <c:pt idx="31">
                  <c:v>1039.4375</c:v>
                </c:pt>
                <c:pt idx="32">
                  <c:v>1039.4375</c:v>
                </c:pt>
                <c:pt idx="33">
                  <c:v>1034.46875</c:v>
                </c:pt>
                <c:pt idx="34">
                  <c:v>1034.46875</c:v>
                </c:pt>
                <c:pt idx="35">
                  <c:v>1029.5</c:v>
                </c:pt>
                <c:pt idx="36">
                  <c:v>1029.5</c:v>
                </c:pt>
                <c:pt idx="37">
                  <c:v>1024.53125</c:v>
                </c:pt>
                <c:pt idx="38">
                  <c:v>1024.53125</c:v>
                </c:pt>
                <c:pt idx="39">
                  <c:v>1019.5625</c:v>
                </c:pt>
                <c:pt idx="40">
                  <c:v>1019.5625</c:v>
                </c:pt>
                <c:pt idx="41">
                  <c:v>1014.59375</c:v>
                </c:pt>
                <c:pt idx="42">
                  <c:v>1014.59375</c:v>
                </c:pt>
                <c:pt idx="43">
                  <c:v>1009.625</c:v>
                </c:pt>
                <c:pt idx="44">
                  <c:v>1009.625</c:v>
                </c:pt>
                <c:pt idx="45">
                  <c:v>1004.65625</c:v>
                </c:pt>
                <c:pt idx="46">
                  <c:v>1004.65625</c:v>
                </c:pt>
                <c:pt idx="47">
                  <c:v>999.6875</c:v>
                </c:pt>
                <c:pt idx="48">
                  <c:v>999.6875</c:v>
                </c:pt>
                <c:pt idx="49">
                  <c:v>994.71875</c:v>
                </c:pt>
                <c:pt idx="50">
                  <c:v>994.71875</c:v>
                </c:pt>
                <c:pt idx="51">
                  <c:v>989.75</c:v>
                </c:pt>
                <c:pt idx="52">
                  <c:v>989.75</c:v>
                </c:pt>
                <c:pt idx="53">
                  <c:v>984.78125</c:v>
                </c:pt>
                <c:pt idx="54">
                  <c:v>984.78125</c:v>
                </c:pt>
                <c:pt idx="55">
                  <c:v>979.8125</c:v>
                </c:pt>
                <c:pt idx="56">
                  <c:v>979.8125</c:v>
                </c:pt>
                <c:pt idx="57">
                  <c:v>974.84375</c:v>
                </c:pt>
                <c:pt idx="58">
                  <c:v>974.84375</c:v>
                </c:pt>
                <c:pt idx="59">
                  <c:v>969.875</c:v>
                </c:pt>
                <c:pt idx="60">
                  <c:v>969.875</c:v>
                </c:pt>
                <c:pt idx="61">
                  <c:v>964.90625</c:v>
                </c:pt>
                <c:pt idx="62">
                  <c:v>964.90625</c:v>
                </c:pt>
                <c:pt idx="63">
                  <c:v>959.9375</c:v>
                </c:pt>
                <c:pt idx="64">
                  <c:v>959.9375</c:v>
                </c:pt>
                <c:pt idx="65">
                  <c:v>954.96875</c:v>
                </c:pt>
                <c:pt idx="66">
                  <c:v>954.96875</c:v>
                </c:pt>
                <c:pt idx="67">
                  <c:v>950</c:v>
                </c:pt>
                <c:pt idx="68">
                  <c:v>950</c:v>
                </c:pt>
              </c:numCache>
            </c:numRef>
          </c:xVal>
          <c:yVal>
            <c:numRef>
              <c:f>spinel!$AM$2:$AM$70</c:f>
              <c:numCache>
                <c:formatCode>General</c:formatCode>
                <c:ptCount val="69"/>
                <c:pt idx="0">
                  <c:v>0.66155922762466401</c:v>
                </c:pt>
                <c:pt idx="1">
                  <c:v>0.65069340420376098</c:v>
                </c:pt>
                <c:pt idx="2">
                  <c:v>0.63853279057519896</c:v>
                </c:pt>
                <c:pt idx="3">
                  <c:v>0.63150244466097705</c:v>
                </c:pt>
                <c:pt idx="4">
                  <c:v>0.46279375757790497</c:v>
                </c:pt>
                <c:pt idx="5">
                  <c:v>0.628536964452164</c:v>
                </c:pt>
                <c:pt idx="6">
                  <c:v>0.45477359690428298</c:v>
                </c:pt>
                <c:pt idx="7">
                  <c:v>0.62619892455467396</c:v>
                </c:pt>
                <c:pt idx="8">
                  <c:v>0.44735022032907501</c:v>
                </c:pt>
                <c:pt idx="9">
                  <c:v>0.62439847123884995</c:v>
                </c:pt>
                <c:pt idx="10">
                  <c:v>0.440423328556316</c:v>
                </c:pt>
                <c:pt idx="11">
                  <c:v>0.62305649118059603</c:v>
                </c:pt>
                <c:pt idx="12">
                  <c:v>0.43391081778192298</c:v>
                </c:pt>
                <c:pt idx="13">
                  <c:v>0.42770996591877902</c:v>
                </c:pt>
                <c:pt idx="14">
                  <c:v>0.41371110417472201</c:v>
                </c:pt>
                <c:pt idx="15">
                  <c:v>0.408111048667196</c:v>
                </c:pt>
                <c:pt idx="16">
                  <c:v>0.40285055406604198</c:v>
                </c:pt>
                <c:pt idx="17">
                  <c:v>0.39788148400819301</c:v>
                </c:pt>
                <c:pt idx="18">
                  <c:v>0.39316311857583602</c:v>
                </c:pt>
                <c:pt idx="19">
                  <c:v>0.388380972092429</c:v>
                </c:pt>
                <c:pt idx="20">
                  <c:v>0.613843443269523</c:v>
                </c:pt>
                <c:pt idx="21">
                  <c:v>0.383249526174892</c:v>
                </c:pt>
                <c:pt idx="22">
                  <c:v>0.614118751422009</c:v>
                </c:pt>
                <c:pt idx="23">
                  <c:v>0.37814621581923902</c:v>
                </c:pt>
                <c:pt idx="24">
                  <c:v>0.61444227753036496</c:v>
                </c:pt>
                <c:pt idx="25">
                  <c:v>0.37306082167743498</c:v>
                </c:pt>
                <c:pt idx="26">
                  <c:v>0.61480150236758302</c:v>
                </c:pt>
                <c:pt idx="27">
                  <c:v>0.36798527328951602</c:v>
                </c:pt>
                <c:pt idx="28">
                  <c:v>0.61518632811202101</c:v>
                </c:pt>
                <c:pt idx="29">
                  <c:v>0.36291335198980501</c:v>
                </c:pt>
                <c:pt idx="30">
                  <c:v>0.61558868958028201</c:v>
                </c:pt>
                <c:pt idx="31">
                  <c:v>0.35784044720137298</c:v>
                </c:pt>
                <c:pt idx="32">
                  <c:v>0.61600223408827504</c:v>
                </c:pt>
                <c:pt idx="33">
                  <c:v>0.352763354490294</c:v>
                </c:pt>
                <c:pt idx="34">
                  <c:v>0.61642205790666804</c:v>
                </c:pt>
                <c:pt idx="35">
                  <c:v>0.34769005206047898</c:v>
                </c:pt>
                <c:pt idx="36">
                  <c:v>0.61685537171254801</c:v>
                </c:pt>
                <c:pt idx="37">
                  <c:v>0.342606266709305</c:v>
                </c:pt>
                <c:pt idx="38">
                  <c:v>0.617284648395938</c:v>
                </c:pt>
                <c:pt idx="39">
                  <c:v>0.33589149440573701</c:v>
                </c:pt>
                <c:pt idx="40">
                  <c:v>0.61587968813570504</c:v>
                </c:pt>
                <c:pt idx="41">
                  <c:v>0.32926328767718799</c:v>
                </c:pt>
                <c:pt idx="42">
                  <c:v>0.61453788888458305</c:v>
                </c:pt>
                <c:pt idx="43">
                  <c:v>0.32276106914997099</c:v>
                </c:pt>
                <c:pt idx="44">
                  <c:v>0.61330332445546798</c:v>
                </c:pt>
                <c:pt idx="45">
                  <c:v>0.31638492618165898</c:v>
                </c:pt>
                <c:pt idx="46">
                  <c:v>0.61217620893407798</c:v>
                </c:pt>
                <c:pt idx="47">
                  <c:v>0.310134744217679</c:v>
                </c:pt>
                <c:pt idx="48">
                  <c:v>0.61115659099133601</c:v>
                </c:pt>
                <c:pt idx="49">
                  <c:v>0.30401020125310801</c:v>
                </c:pt>
                <c:pt idx="50">
                  <c:v>0.61024434349928303</c:v>
                </c:pt>
                <c:pt idx="51">
                  <c:v>0.29801076538363402</c:v>
                </c:pt>
                <c:pt idx="52">
                  <c:v>0.60943915496999401</c:v>
                </c:pt>
                <c:pt idx="53">
                  <c:v>0.29213569521643301</c:v>
                </c:pt>
                <c:pt idx="54">
                  <c:v>0.60874052273430601</c:v>
                </c:pt>
                <c:pt idx="55">
                  <c:v>0.28638404290512198</c:v>
                </c:pt>
                <c:pt idx="56">
                  <c:v>0.60814774778903602</c:v>
                </c:pt>
                <c:pt idx="57">
                  <c:v>0.28075465956085999</c:v>
                </c:pt>
                <c:pt idx="58">
                  <c:v>0.60765993124825901</c:v>
                </c:pt>
                <c:pt idx="59">
                  <c:v>0.27524620278040901</c:v>
                </c:pt>
                <c:pt idx="60">
                  <c:v>0.60727597234657305</c:v>
                </c:pt>
                <c:pt idx="61">
                  <c:v>0.26985714602642302</c:v>
                </c:pt>
                <c:pt idx="62">
                  <c:v>0.60699456793967199</c:v>
                </c:pt>
                <c:pt idx="63">
                  <c:v>0.264585789593066</c:v>
                </c:pt>
                <c:pt idx="64">
                  <c:v>0.60681421347298103</c:v>
                </c:pt>
                <c:pt idx="65">
                  <c:v>0.25943027288794501</c:v>
                </c:pt>
                <c:pt idx="66">
                  <c:v>0.60673320537545805</c:v>
                </c:pt>
                <c:pt idx="67">
                  <c:v>0.25438858775297701</c:v>
                </c:pt>
                <c:pt idx="68">
                  <c:v>0.60674964482443705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D18-4F78-9FF1-5090EAA6FE3F}"/>
            </c:ext>
          </c:extLst>
        </c:ser>
        <c:ser>
          <c:idx val="4"/>
          <c:order val="4"/>
          <c:tx>
            <c:strRef>
              <c:f>spinel!$AN$1</c:f>
              <c:strCache>
                <c:ptCount val="1"/>
                <c:pt idx="0">
                  <c:v>ulvospinel</c:v>
                </c:pt>
              </c:strCache>
            </c:strRef>
          </c:tx>
          <c:xVal>
            <c:numRef>
              <c:f>x_axes!$E$2:$E$70</c:f>
              <c:numCache>
                <c:formatCode>General</c:formatCode>
                <c:ptCount val="69"/>
                <c:pt idx="0">
                  <c:v>1138.8125</c:v>
                </c:pt>
                <c:pt idx="1">
                  <c:v>1133.84375</c:v>
                </c:pt>
                <c:pt idx="2">
                  <c:v>1128.875</c:v>
                </c:pt>
                <c:pt idx="3">
                  <c:v>1123.90625</c:v>
                </c:pt>
                <c:pt idx="4">
                  <c:v>1123.90625</c:v>
                </c:pt>
                <c:pt idx="5">
                  <c:v>1118.9375</c:v>
                </c:pt>
                <c:pt idx="6">
                  <c:v>1118.9375</c:v>
                </c:pt>
                <c:pt idx="7">
                  <c:v>1113.96875</c:v>
                </c:pt>
                <c:pt idx="8">
                  <c:v>1113.96875</c:v>
                </c:pt>
                <c:pt idx="9">
                  <c:v>1109</c:v>
                </c:pt>
                <c:pt idx="10">
                  <c:v>1109</c:v>
                </c:pt>
                <c:pt idx="11">
                  <c:v>1104.03125</c:v>
                </c:pt>
                <c:pt idx="12">
                  <c:v>1104.03125</c:v>
                </c:pt>
                <c:pt idx="13">
                  <c:v>1099.0625</c:v>
                </c:pt>
                <c:pt idx="14">
                  <c:v>1094.09375</c:v>
                </c:pt>
                <c:pt idx="15">
                  <c:v>1089.125</c:v>
                </c:pt>
                <c:pt idx="16">
                  <c:v>1084.15625</c:v>
                </c:pt>
                <c:pt idx="17">
                  <c:v>1079.1875</c:v>
                </c:pt>
                <c:pt idx="18">
                  <c:v>1074.21875</c:v>
                </c:pt>
                <c:pt idx="19">
                  <c:v>1069.25</c:v>
                </c:pt>
                <c:pt idx="20">
                  <c:v>1069.25</c:v>
                </c:pt>
                <c:pt idx="21">
                  <c:v>1064.28125</c:v>
                </c:pt>
                <c:pt idx="22">
                  <c:v>1064.28125</c:v>
                </c:pt>
                <c:pt idx="23">
                  <c:v>1059.3125</c:v>
                </c:pt>
                <c:pt idx="24">
                  <c:v>1059.3125</c:v>
                </c:pt>
                <c:pt idx="25">
                  <c:v>1054.34375</c:v>
                </c:pt>
                <c:pt idx="26">
                  <c:v>1054.34375</c:v>
                </c:pt>
                <c:pt idx="27">
                  <c:v>1049.375</c:v>
                </c:pt>
                <c:pt idx="28">
                  <c:v>1049.375</c:v>
                </c:pt>
                <c:pt idx="29">
                  <c:v>1044.40625</c:v>
                </c:pt>
                <c:pt idx="30">
                  <c:v>1044.40625</c:v>
                </c:pt>
                <c:pt idx="31">
                  <c:v>1039.4375</c:v>
                </c:pt>
                <c:pt idx="32">
                  <c:v>1039.4375</c:v>
                </c:pt>
                <c:pt idx="33">
                  <c:v>1034.46875</c:v>
                </c:pt>
                <c:pt idx="34">
                  <c:v>1034.46875</c:v>
                </c:pt>
                <c:pt idx="35">
                  <c:v>1029.5</c:v>
                </c:pt>
                <c:pt idx="36">
                  <c:v>1029.5</c:v>
                </c:pt>
                <c:pt idx="37">
                  <c:v>1024.53125</c:v>
                </c:pt>
                <c:pt idx="38">
                  <c:v>1024.53125</c:v>
                </c:pt>
                <c:pt idx="39">
                  <c:v>1019.5625</c:v>
                </c:pt>
                <c:pt idx="40">
                  <c:v>1019.5625</c:v>
                </c:pt>
                <c:pt idx="41">
                  <c:v>1014.59375</c:v>
                </c:pt>
                <c:pt idx="42">
                  <c:v>1014.59375</c:v>
                </c:pt>
                <c:pt idx="43">
                  <c:v>1009.625</c:v>
                </c:pt>
                <c:pt idx="44">
                  <c:v>1009.625</c:v>
                </c:pt>
                <c:pt idx="45">
                  <c:v>1004.65625</c:v>
                </c:pt>
                <c:pt idx="46">
                  <c:v>1004.65625</c:v>
                </c:pt>
                <c:pt idx="47">
                  <c:v>999.6875</c:v>
                </c:pt>
                <c:pt idx="48">
                  <c:v>999.6875</c:v>
                </c:pt>
                <c:pt idx="49">
                  <c:v>994.71875</c:v>
                </c:pt>
                <c:pt idx="50">
                  <c:v>994.71875</c:v>
                </c:pt>
                <c:pt idx="51">
                  <c:v>989.75</c:v>
                </c:pt>
                <c:pt idx="52">
                  <c:v>989.75</c:v>
                </c:pt>
                <c:pt idx="53">
                  <c:v>984.78125</c:v>
                </c:pt>
                <c:pt idx="54">
                  <c:v>984.78125</c:v>
                </c:pt>
                <c:pt idx="55">
                  <c:v>979.8125</c:v>
                </c:pt>
                <c:pt idx="56">
                  <c:v>979.8125</c:v>
                </c:pt>
                <c:pt idx="57">
                  <c:v>974.84375</c:v>
                </c:pt>
                <c:pt idx="58">
                  <c:v>974.84375</c:v>
                </c:pt>
                <c:pt idx="59">
                  <c:v>969.875</c:v>
                </c:pt>
                <c:pt idx="60">
                  <c:v>969.875</c:v>
                </c:pt>
                <c:pt idx="61">
                  <c:v>964.90625</c:v>
                </c:pt>
                <c:pt idx="62">
                  <c:v>964.90625</c:v>
                </c:pt>
                <c:pt idx="63">
                  <c:v>959.9375</c:v>
                </c:pt>
                <c:pt idx="64">
                  <c:v>959.9375</c:v>
                </c:pt>
                <c:pt idx="65">
                  <c:v>954.96875</c:v>
                </c:pt>
                <c:pt idx="66">
                  <c:v>954.96875</c:v>
                </c:pt>
                <c:pt idx="67">
                  <c:v>950</c:v>
                </c:pt>
                <c:pt idx="68">
                  <c:v>950</c:v>
                </c:pt>
              </c:numCache>
            </c:numRef>
          </c:xVal>
          <c:yVal>
            <c:numRef>
              <c:f>spinel!$AN$2:$AN$70</c:f>
              <c:numCache>
                <c:formatCode>General</c:formatCode>
                <c:ptCount val="69"/>
                <c:pt idx="0">
                  <c:v>6.0510901658623897E-2</c:v>
                </c:pt>
                <c:pt idx="1">
                  <c:v>6.65675081972293E-2</c:v>
                </c:pt>
                <c:pt idx="2">
                  <c:v>7.3729628302869402E-2</c:v>
                </c:pt>
                <c:pt idx="3">
                  <c:v>7.5349694593220704E-2</c:v>
                </c:pt>
                <c:pt idx="4">
                  <c:v>0.32897235357028898</c:v>
                </c:pt>
                <c:pt idx="5">
                  <c:v>7.3313435367764093E-2</c:v>
                </c:pt>
                <c:pt idx="6">
                  <c:v>0.32665040731270301</c:v>
                </c:pt>
                <c:pt idx="7">
                  <c:v>7.1313699933234304E-2</c:v>
                </c:pt>
                <c:pt idx="8">
                  <c:v>0.32497938800363602</c:v>
                </c:pt>
                <c:pt idx="9">
                  <c:v>6.9354883321296495E-2</c:v>
                </c:pt>
                <c:pt idx="10">
                  <c:v>0.32385710666759698</c:v>
                </c:pt>
                <c:pt idx="11">
                  <c:v>6.7440425308252297E-2</c:v>
                </c:pt>
                <c:pt idx="12">
                  <c:v>0.32319361887863401</c:v>
                </c:pt>
                <c:pt idx="13">
                  <c:v>0.32300814561302099</c:v>
                </c:pt>
                <c:pt idx="14">
                  <c:v>0.31466999115900901</c:v>
                </c:pt>
                <c:pt idx="15">
                  <c:v>0.31445476097792502</c:v>
                </c:pt>
                <c:pt idx="16">
                  <c:v>0.31400808014508402</c:v>
                </c:pt>
                <c:pt idx="17">
                  <c:v>0.313352522460768</c:v>
                </c:pt>
                <c:pt idx="18">
                  <c:v>0.31250398847414201</c:v>
                </c:pt>
                <c:pt idx="19">
                  <c:v>0.31184962756003298</c:v>
                </c:pt>
                <c:pt idx="20">
                  <c:v>5.5050135862103798E-2</c:v>
                </c:pt>
                <c:pt idx="21">
                  <c:v>0.31169722129129901</c:v>
                </c:pt>
                <c:pt idx="22">
                  <c:v>5.3464440970177503E-2</c:v>
                </c:pt>
                <c:pt idx="23">
                  <c:v>0.31148544082343599</c:v>
                </c:pt>
                <c:pt idx="24">
                  <c:v>5.1917851697523797E-2</c:v>
                </c:pt>
                <c:pt idx="25">
                  <c:v>0.31119781130361601</c:v>
                </c:pt>
                <c:pt idx="26">
                  <c:v>5.0408899003103101E-2</c:v>
                </c:pt>
                <c:pt idx="27">
                  <c:v>0.31082052630503698</c:v>
                </c:pt>
                <c:pt idx="28">
                  <c:v>4.8936131305889898E-2</c:v>
                </c:pt>
                <c:pt idx="29">
                  <c:v>0.31034205997653203</c:v>
                </c:pt>
                <c:pt idx="30">
                  <c:v>4.7498140629621703E-2</c:v>
                </c:pt>
                <c:pt idx="31">
                  <c:v>0.30975285520432699</c:v>
                </c:pt>
                <c:pt idx="32">
                  <c:v>4.6093580971266403E-2</c:v>
                </c:pt>
                <c:pt idx="33">
                  <c:v>0.30904507435925499</c:v>
                </c:pt>
                <c:pt idx="34">
                  <c:v>4.4721180783539503E-2</c:v>
                </c:pt>
                <c:pt idx="35">
                  <c:v>0.30824231855565498</c:v>
                </c:pt>
                <c:pt idx="36">
                  <c:v>4.33808689963468E-2</c:v>
                </c:pt>
                <c:pt idx="37">
                  <c:v>0.307302453353127</c:v>
                </c:pt>
                <c:pt idx="38">
                  <c:v>4.2070210528039602E-2</c:v>
                </c:pt>
                <c:pt idx="39">
                  <c:v>0.30326221766374101</c:v>
                </c:pt>
                <c:pt idx="40">
                  <c:v>4.0666139372805797E-2</c:v>
                </c:pt>
                <c:pt idx="41">
                  <c:v>0.29912115273998002</c:v>
                </c:pt>
                <c:pt idx="42">
                  <c:v>3.9285825069442698E-2</c:v>
                </c:pt>
                <c:pt idx="43">
                  <c:v>0.29495261919469001</c:v>
                </c:pt>
                <c:pt idx="44">
                  <c:v>3.7932402071462402E-2</c:v>
                </c:pt>
                <c:pt idx="45">
                  <c:v>0.29076008561370997</c:v>
                </c:pt>
                <c:pt idx="46">
                  <c:v>3.66061901959868E-2</c:v>
                </c:pt>
                <c:pt idx="47">
                  <c:v>0.28654703189511799</c:v>
                </c:pt>
                <c:pt idx="48">
                  <c:v>3.5307499004695701E-2</c:v>
                </c:pt>
                <c:pt idx="49">
                  <c:v>0.28231693264554603</c:v>
                </c:pt>
                <c:pt idx="50">
                  <c:v>3.4036622364765401E-2</c:v>
                </c:pt>
                <c:pt idx="51">
                  <c:v>0.278073240887104</c:v>
                </c:pt>
                <c:pt idx="52">
                  <c:v>3.2793833397653599E-2</c:v>
                </c:pt>
                <c:pt idx="53">
                  <c:v>0.27381937227501302</c:v>
                </c:pt>
                <c:pt idx="54">
                  <c:v>3.1579379854384797E-2</c:v>
                </c:pt>
                <c:pt idx="55">
                  <c:v>0.26955869003347399</c:v>
                </c:pt>
                <c:pt idx="56">
                  <c:v>3.0393479952049201E-2</c:v>
                </c:pt>
                <c:pt idx="57">
                  <c:v>0.265294490780216</c:v>
                </c:pt>
                <c:pt idx="58">
                  <c:v>2.9236318699156098E-2</c:v>
                </c:pt>
                <c:pt idx="59">
                  <c:v>0.26102999142014099</c:v>
                </c:pt>
                <c:pt idx="60">
                  <c:v>2.8108044730596402E-2</c:v>
                </c:pt>
                <c:pt idx="61">
                  <c:v>0.25676831723777199</c:v>
                </c:pt>
                <c:pt idx="62">
                  <c:v>2.7008767665046701E-2</c:v>
                </c:pt>
                <c:pt idx="63">
                  <c:v>0.25251249130760201</c:v>
                </c:pt>
                <c:pt idx="64">
                  <c:v>2.5938555989535698E-2</c:v>
                </c:pt>
                <c:pt idx="65">
                  <c:v>0.24826542529689399</c:v>
                </c:pt>
                <c:pt idx="66">
                  <c:v>2.4897435469031198E-2</c:v>
                </c:pt>
                <c:pt idx="67">
                  <c:v>0.244029911717145</c:v>
                </c:pt>
                <c:pt idx="68">
                  <c:v>2.3885388070560801E-2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D18-4F78-9FF1-5090EAA6F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977632"/>
        <c:axId val="678981240"/>
      </c:scatterChart>
      <c:valAx>
        <c:axId val="678977632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678981240"/>
        <c:crosses val="autoZero"/>
        <c:crossBetween val="midCat"/>
      </c:valAx>
      <c:valAx>
        <c:axId val="678981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Mole fraction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678977632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clinopyroxene!$AJ$1</c:f>
              <c:strCache>
                <c:ptCount val="1"/>
                <c:pt idx="0">
                  <c:v>diopside</c:v>
                </c:pt>
              </c:strCache>
            </c:strRef>
          </c:tx>
          <c:xVal>
            <c:numRef>
              <c:f>x_axes!$F$2:$F$82</c:f>
              <c:numCache>
                <c:formatCode>General</c:formatCode>
                <c:ptCount val="81"/>
                <c:pt idx="0">
                  <c:v>1193.46875</c:v>
                </c:pt>
                <c:pt idx="1">
                  <c:v>1188.5</c:v>
                </c:pt>
                <c:pt idx="2">
                  <c:v>1183.53125</c:v>
                </c:pt>
                <c:pt idx="3">
                  <c:v>1178.5625</c:v>
                </c:pt>
                <c:pt idx="4">
                  <c:v>1173.59375</c:v>
                </c:pt>
                <c:pt idx="5">
                  <c:v>1173.59375</c:v>
                </c:pt>
                <c:pt idx="6">
                  <c:v>1168.625</c:v>
                </c:pt>
                <c:pt idx="7">
                  <c:v>1168.625</c:v>
                </c:pt>
                <c:pt idx="8">
                  <c:v>1163.65625</c:v>
                </c:pt>
                <c:pt idx="9">
                  <c:v>1163.65625</c:v>
                </c:pt>
                <c:pt idx="10">
                  <c:v>1158.6875</c:v>
                </c:pt>
                <c:pt idx="11">
                  <c:v>1158.6875</c:v>
                </c:pt>
                <c:pt idx="12">
                  <c:v>1153.71875</c:v>
                </c:pt>
                <c:pt idx="13">
                  <c:v>1153.71875</c:v>
                </c:pt>
                <c:pt idx="14">
                  <c:v>1148.75</c:v>
                </c:pt>
                <c:pt idx="15">
                  <c:v>1148.75</c:v>
                </c:pt>
                <c:pt idx="16">
                  <c:v>1143.78125</c:v>
                </c:pt>
                <c:pt idx="17">
                  <c:v>1143.78125</c:v>
                </c:pt>
                <c:pt idx="18">
                  <c:v>1138.8125</c:v>
                </c:pt>
                <c:pt idx="19">
                  <c:v>1138.8125</c:v>
                </c:pt>
                <c:pt idx="20">
                  <c:v>1133.84375</c:v>
                </c:pt>
                <c:pt idx="21">
                  <c:v>1133.84375</c:v>
                </c:pt>
                <c:pt idx="22">
                  <c:v>1128.875</c:v>
                </c:pt>
                <c:pt idx="23">
                  <c:v>1128.875</c:v>
                </c:pt>
                <c:pt idx="24">
                  <c:v>1123.90625</c:v>
                </c:pt>
                <c:pt idx="25">
                  <c:v>1123.90625</c:v>
                </c:pt>
                <c:pt idx="26">
                  <c:v>1118.9375</c:v>
                </c:pt>
                <c:pt idx="27">
                  <c:v>1118.9375</c:v>
                </c:pt>
                <c:pt idx="28">
                  <c:v>1113.96875</c:v>
                </c:pt>
                <c:pt idx="29">
                  <c:v>1113.96875</c:v>
                </c:pt>
                <c:pt idx="30">
                  <c:v>1109</c:v>
                </c:pt>
                <c:pt idx="31">
                  <c:v>1109</c:v>
                </c:pt>
                <c:pt idx="32">
                  <c:v>1104.03125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1099.0625</c:v>
                </c:pt>
                <c:pt idx="36">
                  <c:v>1094.09375</c:v>
                </c:pt>
                <c:pt idx="37">
                  <c:v>1089.125</c:v>
                </c:pt>
                <c:pt idx="38">
                  <c:v>1084.15625</c:v>
                </c:pt>
                <c:pt idx="39">
                  <c:v>1079.1875</c:v>
                </c:pt>
                <c:pt idx="40">
                  <c:v>1074.21875</c:v>
                </c:pt>
                <c:pt idx="41">
                  <c:v>1069.25</c:v>
                </c:pt>
                <c:pt idx="42">
                  <c:v>1064.28125</c:v>
                </c:pt>
                <c:pt idx="43">
                  <c:v>1059.3125</c:v>
                </c:pt>
                <c:pt idx="44">
                  <c:v>1054.34375</c:v>
                </c:pt>
                <c:pt idx="45">
                  <c:v>1049.375</c:v>
                </c:pt>
                <c:pt idx="46">
                  <c:v>1044.40625</c:v>
                </c:pt>
                <c:pt idx="47">
                  <c:v>1039.4375</c:v>
                </c:pt>
                <c:pt idx="48">
                  <c:v>1034.46875</c:v>
                </c:pt>
                <c:pt idx="49">
                  <c:v>1029.5</c:v>
                </c:pt>
                <c:pt idx="50">
                  <c:v>1024.53125</c:v>
                </c:pt>
                <c:pt idx="51">
                  <c:v>1019.5625</c:v>
                </c:pt>
                <c:pt idx="52">
                  <c:v>1019.5625</c:v>
                </c:pt>
                <c:pt idx="53">
                  <c:v>1014.59375</c:v>
                </c:pt>
                <c:pt idx="54">
                  <c:v>1014.59375</c:v>
                </c:pt>
                <c:pt idx="55">
                  <c:v>1009.625</c:v>
                </c:pt>
                <c:pt idx="56">
                  <c:v>1009.625</c:v>
                </c:pt>
                <c:pt idx="57">
                  <c:v>1004.65625</c:v>
                </c:pt>
                <c:pt idx="58">
                  <c:v>1004.65625</c:v>
                </c:pt>
                <c:pt idx="59">
                  <c:v>999.6875</c:v>
                </c:pt>
                <c:pt idx="60">
                  <c:v>999.6875</c:v>
                </c:pt>
                <c:pt idx="61">
                  <c:v>994.71875</c:v>
                </c:pt>
                <c:pt idx="62">
                  <c:v>994.71875</c:v>
                </c:pt>
                <c:pt idx="63">
                  <c:v>989.75</c:v>
                </c:pt>
                <c:pt idx="64">
                  <c:v>989.75</c:v>
                </c:pt>
                <c:pt idx="65">
                  <c:v>984.78125</c:v>
                </c:pt>
                <c:pt idx="66">
                  <c:v>984.78125</c:v>
                </c:pt>
                <c:pt idx="67">
                  <c:v>979.8125</c:v>
                </c:pt>
                <c:pt idx="68">
                  <c:v>979.8125</c:v>
                </c:pt>
                <c:pt idx="69">
                  <c:v>974.84375</c:v>
                </c:pt>
                <c:pt idx="70">
                  <c:v>974.84375</c:v>
                </c:pt>
                <c:pt idx="71">
                  <c:v>969.875</c:v>
                </c:pt>
                <c:pt idx="72">
                  <c:v>969.875</c:v>
                </c:pt>
                <c:pt idx="73">
                  <c:v>964.90625</c:v>
                </c:pt>
                <c:pt idx="74">
                  <c:v>964.90625</c:v>
                </c:pt>
                <c:pt idx="75">
                  <c:v>959.9375</c:v>
                </c:pt>
                <c:pt idx="76">
                  <c:v>959.9375</c:v>
                </c:pt>
                <c:pt idx="77">
                  <c:v>954.96875</c:v>
                </c:pt>
                <c:pt idx="78">
                  <c:v>954.96875</c:v>
                </c:pt>
                <c:pt idx="79">
                  <c:v>950</c:v>
                </c:pt>
                <c:pt idx="80">
                  <c:v>950</c:v>
                </c:pt>
              </c:numCache>
            </c:numRef>
          </c:xVal>
          <c:yVal>
            <c:numRef>
              <c:f>clinopyroxene!$AJ$2:$AJ$82</c:f>
              <c:numCache>
                <c:formatCode>General</c:formatCode>
                <c:ptCount val="81"/>
                <c:pt idx="0">
                  <c:v>0.31548247320891099</c:v>
                </c:pt>
                <c:pt idx="1">
                  <c:v>0.30207039483829301</c:v>
                </c:pt>
                <c:pt idx="2">
                  <c:v>0.28967551039816403</c:v>
                </c:pt>
                <c:pt idx="3">
                  <c:v>0.27840672708201403</c:v>
                </c:pt>
                <c:pt idx="4">
                  <c:v>0.27501477994556101</c:v>
                </c:pt>
                <c:pt idx="5">
                  <c:v>-0.26552609665925803</c:v>
                </c:pt>
                <c:pt idx="6">
                  <c:v>0.27241366300092601</c:v>
                </c:pt>
                <c:pt idx="7">
                  <c:v>-0.28035484701256602</c:v>
                </c:pt>
                <c:pt idx="8">
                  <c:v>0.26985969682262201</c:v>
                </c:pt>
                <c:pt idx="9">
                  <c:v>-0.295474339371256</c:v>
                </c:pt>
                <c:pt idx="10">
                  <c:v>0.26729516887231303</c:v>
                </c:pt>
                <c:pt idx="11">
                  <c:v>-0.31088360346518301</c:v>
                </c:pt>
                <c:pt idx="12">
                  <c:v>0.264646204752015</c:v>
                </c:pt>
                <c:pt idx="13">
                  <c:v>-0.32657572505423499</c:v>
                </c:pt>
                <c:pt idx="14">
                  <c:v>0.26181312260960898</c:v>
                </c:pt>
                <c:pt idx="15">
                  <c:v>-0.342532046880203</c:v>
                </c:pt>
                <c:pt idx="16">
                  <c:v>0.25865507157712397</c:v>
                </c:pt>
                <c:pt idx="17">
                  <c:v>-0.358711326781184</c:v>
                </c:pt>
                <c:pt idx="18">
                  <c:v>0.26203174947464403</c:v>
                </c:pt>
                <c:pt idx="19">
                  <c:v>-0.36219601821284497</c:v>
                </c:pt>
                <c:pt idx="20">
                  <c:v>0.26220688057660801</c:v>
                </c:pt>
                <c:pt idx="21">
                  <c:v>-0.37109175315992099</c:v>
                </c:pt>
                <c:pt idx="22">
                  <c:v>0.26239584280529699</c:v>
                </c:pt>
                <c:pt idx="23">
                  <c:v>-0.37950226990984698</c:v>
                </c:pt>
                <c:pt idx="24">
                  <c:v>0.26378028724636698</c:v>
                </c:pt>
                <c:pt idx="25">
                  <c:v>-0.38503220436617402</c:v>
                </c:pt>
                <c:pt idx="26">
                  <c:v>0.265958337063114</c:v>
                </c:pt>
                <c:pt idx="27">
                  <c:v>-0.389132419673412</c:v>
                </c:pt>
                <c:pt idx="28">
                  <c:v>0.26830445694067201</c:v>
                </c:pt>
                <c:pt idx="29">
                  <c:v>-0.39318051406411503</c:v>
                </c:pt>
                <c:pt idx="30">
                  <c:v>0.27078413838994198</c:v>
                </c:pt>
                <c:pt idx="31">
                  <c:v>-0.39717530876837398</c:v>
                </c:pt>
                <c:pt idx="32">
                  <c:v>0.27336578301749898</c:v>
                </c:pt>
                <c:pt idx="33">
                  <c:v>-0.40111672136709697</c:v>
                </c:pt>
                <c:pt idx="34">
                  <c:v>0.27602196918992</c:v>
                </c:pt>
                <c:pt idx="35">
                  <c:v>-0.40500447877836998</c:v>
                </c:pt>
                <c:pt idx="36">
                  <c:v>0.277071585885175</c:v>
                </c:pt>
                <c:pt idx="37">
                  <c:v>0.281762642295035</c:v>
                </c:pt>
                <c:pt idx="38">
                  <c:v>0.28630698708535801</c:v>
                </c:pt>
                <c:pt idx="39">
                  <c:v>0.29069480026326</c:v>
                </c:pt>
                <c:pt idx="40">
                  <c:v>0.29491869134516802</c:v>
                </c:pt>
                <c:pt idx="41">
                  <c:v>0.29894824954479399</c:v>
                </c:pt>
                <c:pt idx="42">
                  <c:v>0.30276569316596302</c:v>
                </c:pt>
                <c:pt idx="43">
                  <c:v>0.306412594678244</c:v>
                </c:pt>
                <c:pt idx="44">
                  <c:v>0.30989416623842297</c:v>
                </c:pt>
                <c:pt idx="45">
                  <c:v>0.31321622405868199</c:v>
                </c:pt>
                <c:pt idx="46">
                  <c:v>0.31638498770363999</c:v>
                </c:pt>
                <c:pt idx="47">
                  <c:v>0.31940694307957701</c:v>
                </c:pt>
                <c:pt idx="48">
                  <c:v>0.32228875104859001</c:v>
                </c:pt>
                <c:pt idx="49">
                  <c:v>0.32502709470517399</c:v>
                </c:pt>
                <c:pt idx="50">
                  <c:v>0.32763834405589798</c:v>
                </c:pt>
                <c:pt idx="51">
                  <c:v>0.33087072251761901</c:v>
                </c:pt>
                <c:pt idx="52">
                  <c:v>3.9283408471075199E-2</c:v>
                </c:pt>
                <c:pt idx="53">
                  <c:v>0.33413211228024198</c:v>
                </c:pt>
                <c:pt idx="54">
                  <c:v>3.7477251994963497E-2</c:v>
                </c:pt>
                <c:pt idx="55">
                  <c:v>0.33740663913577601</c:v>
                </c:pt>
                <c:pt idx="56">
                  <c:v>3.5678400686544098E-2</c:v>
                </c:pt>
                <c:pt idx="57">
                  <c:v>0.34069411690920698</c:v>
                </c:pt>
                <c:pt idx="58">
                  <c:v>3.3887037038235E-2</c:v>
                </c:pt>
                <c:pt idx="59">
                  <c:v>0.343994327448089</c:v>
                </c:pt>
                <c:pt idx="60">
                  <c:v>3.2103332673461903E-2</c:v>
                </c:pt>
                <c:pt idx="61">
                  <c:v>0.34730701740553999</c:v>
                </c:pt>
                <c:pt idx="62">
                  <c:v>3.03274455154709E-2</c:v>
                </c:pt>
                <c:pt idx="63">
                  <c:v>0.35063189556746399</c:v>
                </c:pt>
                <c:pt idx="64">
                  <c:v>2.8559517332938801E-2</c:v>
                </c:pt>
                <c:pt idx="65">
                  <c:v>0.35396863066421502</c:v>
                </c:pt>
                <c:pt idx="66">
                  <c:v>2.6799671610281101E-2</c:v>
                </c:pt>
                <c:pt idx="67">
                  <c:v>0.35731684962855098</c:v>
                </c:pt>
                <c:pt idx="68">
                  <c:v>2.5048011732554699E-2</c:v>
                </c:pt>
                <c:pt idx="69">
                  <c:v>0.36067613627558098</c:v>
                </c:pt>
                <c:pt idx="70">
                  <c:v>2.3304619420484798E-2</c:v>
                </c:pt>
                <c:pt idx="71">
                  <c:v>0.36404603037307898</c:v>
                </c:pt>
                <c:pt idx="72">
                  <c:v>2.1569553410791802E-2</c:v>
                </c:pt>
                <c:pt idx="73">
                  <c:v>0.36742602709737199</c:v>
                </c:pt>
                <c:pt idx="74">
                  <c:v>1.9842848361799999E-2</c:v>
                </c:pt>
                <c:pt idx="75">
                  <c:v>0.37081557686215999</c:v>
                </c:pt>
                <c:pt idx="76">
                  <c:v>1.8124513976931E-2</c:v>
                </c:pt>
                <c:pt idx="77">
                  <c:v>0.37421408552277302</c:v>
                </c:pt>
                <c:pt idx="78">
                  <c:v>1.64145343435892E-2</c:v>
                </c:pt>
                <c:pt idx="79">
                  <c:v>0.37762091494008299</c:v>
                </c:pt>
                <c:pt idx="80">
                  <c:v>1.47128674820591E-2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1FD-4E67-9ED3-31B8793C7F9A}"/>
            </c:ext>
          </c:extLst>
        </c:ser>
        <c:ser>
          <c:idx val="1"/>
          <c:order val="1"/>
          <c:tx>
            <c:strRef>
              <c:f>clinopyroxene!$AK$1</c:f>
              <c:strCache>
                <c:ptCount val="1"/>
                <c:pt idx="0">
                  <c:v>clinoenstatite</c:v>
                </c:pt>
              </c:strCache>
            </c:strRef>
          </c:tx>
          <c:xVal>
            <c:numRef>
              <c:f>x_axes!$F$2:$F$82</c:f>
              <c:numCache>
                <c:formatCode>General</c:formatCode>
                <c:ptCount val="81"/>
                <c:pt idx="0">
                  <c:v>1193.46875</c:v>
                </c:pt>
                <c:pt idx="1">
                  <c:v>1188.5</c:v>
                </c:pt>
                <c:pt idx="2">
                  <c:v>1183.53125</c:v>
                </c:pt>
                <c:pt idx="3">
                  <c:v>1178.5625</c:v>
                </c:pt>
                <c:pt idx="4">
                  <c:v>1173.59375</c:v>
                </c:pt>
                <c:pt idx="5">
                  <c:v>1173.59375</c:v>
                </c:pt>
                <c:pt idx="6">
                  <c:v>1168.625</c:v>
                </c:pt>
                <c:pt idx="7">
                  <c:v>1168.625</c:v>
                </c:pt>
                <c:pt idx="8">
                  <c:v>1163.65625</c:v>
                </c:pt>
                <c:pt idx="9">
                  <c:v>1163.65625</c:v>
                </c:pt>
                <c:pt idx="10">
                  <c:v>1158.6875</c:v>
                </c:pt>
                <c:pt idx="11">
                  <c:v>1158.6875</c:v>
                </c:pt>
                <c:pt idx="12">
                  <c:v>1153.71875</c:v>
                </c:pt>
                <c:pt idx="13">
                  <c:v>1153.71875</c:v>
                </c:pt>
                <c:pt idx="14">
                  <c:v>1148.75</c:v>
                </c:pt>
                <c:pt idx="15">
                  <c:v>1148.75</c:v>
                </c:pt>
                <c:pt idx="16">
                  <c:v>1143.78125</c:v>
                </c:pt>
                <c:pt idx="17">
                  <c:v>1143.78125</c:v>
                </c:pt>
                <c:pt idx="18">
                  <c:v>1138.8125</c:v>
                </c:pt>
                <c:pt idx="19">
                  <c:v>1138.8125</c:v>
                </c:pt>
                <c:pt idx="20">
                  <c:v>1133.84375</c:v>
                </c:pt>
                <c:pt idx="21">
                  <c:v>1133.84375</c:v>
                </c:pt>
                <c:pt idx="22">
                  <c:v>1128.875</c:v>
                </c:pt>
                <c:pt idx="23">
                  <c:v>1128.875</c:v>
                </c:pt>
                <c:pt idx="24">
                  <c:v>1123.90625</c:v>
                </c:pt>
                <c:pt idx="25">
                  <c:v>1123.90625</c:v>
                </c:pt>
                <c:pt idx="26">
                  <c:v>1118.9375</c:v>
                </c:pt>
                <c:pt idx="27">
                  <c:v>1118.9375</c:v>
                </c:pt>
                <c:pt idx="28">
                  <c:v>1113.96875</c:v>
                </c:pt>
                <c:pt idx="29">
                  <c:v>1113.96875</c:v>
                </c:pt>
                <c:pt idx="30">
                  <c:v>1109</c:v>
                </c:pt>
                <c:pt idx="31">
                  <c:v>1109</c:v>
                </c:pt>
                <c:pt idx="32">
                  <c:v>1104.03125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1099.0625</c:v>
                </c:pt>
                <c:pt idx="36">
                  <c:v>1094.09375</c:v>
                </c:pt>
                <c:pt idx="37">
                  <c:v>1089.125</c:v>
                </c:pt>
                <c:pt idx="38">
                  <c:v>1084.15625</c:v>
                </c:pt>
                <c:pt idx="39">
                  <c:v>1079.1875</c:v>
                </c:pt>
                <c:pt idx="40">
                  <c:v>1074.21875</c:v>
                </c:pt>
                <c:pt idx="41">
                  <c:v>1069.25</c:v>
                </c:pt>
                <c:pt idx="42">
                  <c:v>1064.28125</c:v>
                </c:pt>
                <c:pt idx="43">
                  <c:v>1059.3125</c:v>
                </c:pt>
                <c:pt idx="44">
                  <c:v>1054.34375</c:v>
                </c:pt>
                <c:pt idx="45">
                  <c:v>1049.375</c:v>
                </c:pt>
                <c:pt idx="46">
                  <c:v>1044.40625</c:v>
                </c:pt>
                <c:pt idx="47">
                  <c:v>1039.4375</c:v>
                </c:pt>
                <c:pt idx="48">
                  <c:v>1034.46875</c:v>
                </c:pt>
                <c:pt idx="49">
                  <c:v>1029.5</c:v>
                </c:pt>
                <c:pt idx="50">
                  <c:v>1024.53125</c:v>
                </c:pt>
                <c:pt idx="51">
                  <c:v>1019.5625</c:v>
                </c:pt>
                <c:pt idx="52">
                  <c:v>1019.5625</c:v>
                </c:pt>
                <c:pt idx="53">
                  <c:v>1014.59375</c:v>
                </c:pt>
                <c:pt idx="54">
                  <c:v>1014.59375</c:v>
                </c:pt>
                <c:pt idx="55">
                  <c:v>1009.625</c:v>
                </c:pt>
                <c:pt idx="56">
                  <c:v>1009.625</c:v>
                </c:pt>
                <c:pt idx="57">
                  <c:v>1004.65625</c:v>
                </c:pt>
                <c:pt idx="58">
                  <c:v>1004.65625</c:v>
                </c:pt>
                <c:pt idx="59">
                  <c:v>999.6875</c:v>
                </c:pt>
                <c:pt idx="60">
                  <c:v>999.6875</c:v>
                </c:pt>
                <c:pt idx="61">
                  <c:v>994.71875</c:v>
                </c:pt>
                <c:pt idx="62">
                  <c:v>994.71875</c:v>
                </c:pt>
                <c:pt idx="63">
                  <c:v>989.75</c:v>
                </c:pt>
                <c:pt idx="64">
                  <c:v>989.75</c:v>
                </c:pt>
                <c:pt idx="65">
                  <c:v>984.78125</c:v>
                </c:pt>
                <c:pt idx="66">
                  <c:v>984.78125</c:v>
                </c:pt>
                <c:pt idx="67">
                  <c:v>979.8125</c:v>
                </c:pt>
                <c:pt idx="68">
                  <c:v>979.8125</c:v>
                </c:pt>
                <c:pt idx="69">
                  <c:v>974.84375</c:v>
                </c:pt>
                <c:pt idx="70">
                  <c:v>974.84375</c:v>
                </c:pt>
                <c:pt idx="71">
                  <c:v>969.875</c:v>
                </c:pt>
                <c:pt idx="72">
                  <c:v>969.875</c:v>
                </c:pt>
                <c:pt idx="73">
                  <c:v>964.90625</c:v>
                </c:pt>
                <c:pt idx="74">
                  <c:v>964.90625</c:v>
                </c:pt>
                <c:pt idx="75">
                  <c:v>959.9375</c:v>
                </c:pt>
                <c:pt idx="76">
                  <c:v>959.9375</c:v>
                </c:pt>
                <c:pt idx="77">
                  <c:v>954.96875</c:v>
                </c:pt>
                <c:pt idx="78">
                  <c:v>954.96875</c:v>
                </c:pt>
                <c:pt idx="79">
                  <c:v>950</c:v>
                </c:pt>
                <c:pt idx="80">
                  <c:v>950</c:v>
                </c:pt>
              </c:numCache>
            </c:numRef>
          </c:xVal>
          <c:yVal>
            <c:numRef>
              <c:f>clinopyroxene!$AK$2:$AK$82</c:f>
              <c:numCache>
                <c:formatCode>General</c:formatCode>
                <c:ptCount val="81"/>
                <c:pt idx="0">
                  <c:v>0.28381482368553601</c:v>
                </c:pt>
                <c:pt idx="1">
                  <c:v>0.287067250489627</c:v>
                </c:pt>
                <c:pt idx="2">
                  <c:v>0.28932086678417801</c:v>
                </c:pt>
                <c:pt idx="3">
                  <c:v>0.29046829981620798</c:v>
                </c:pt>
                <c:pt idx="4">
                  <c:v>0.28457422686933598</c:v>
                </c:pt>
                <c:pt idx="5">
                  <c:v>0.73319512158275901</c:v>
                </c:pt>
                <c:pt idx="6">
                  <c:v>0.27766829284258099</c:v>
                </c:pt>
                <c:pt idx="7">
                  <c:v>0.73667128406516402</c:v>
                </c:pt>
                <c:pt idx="8">
                  <c:v>0.27031084620087897</c:v>
                </c:pt>
                <c:pt idx="9">
                  <c:v>0.74036168345891096</c:v>
                </c:pt>
                <c:pt idx="10">
                  <c:v>0.26244419411797698</c:v>
                </c:pt>
                <c:pt idx="11">
                  <c:v>0.74425944287335499</c:v>
                </c:pt>
                <c:pt idx="12">
                  <c:v>0.25399305466014699</c:v>
                </c:pt>
                <c:pt idx="13">
                  <c:v>0.74835531769417896</c:v>
                </c:pt>
                <c:pt idx="14">
                  <c:v>0.24486015838709799</c:v>
                </c:pt>
                <c:pt idx="15">
                  <c:v>0.75263414583860699</c:v>
                </c:pt>
                <c:pt idx="16">
                  <c:v>0.234921672334413</c:v>
                </c:pt>
                <c:pt idx="17">
                  <c:v>0.75706829183288704</c:v>
                </c:pt>
                <c:pt idx="18">
                  <c:v>0.23141829248609999</c:v>
                </c:pt>
                <c:pt idx="19">
                  <c:v>0.75952989444985597</c:v>
                </c:pt>
                <c:pt idx="20">
                  <c:v>0.22517736951784501</c:v>
                </c:pt>
                <c:pt idx="21">
                  <c:v>0.76268473892722699</c:v>
                </c:pt>
                <c:pt idx="22">
                  <c:v>0.21920799949613901</c:v>
                </c:pt>
                <c:pt idx="23">
                  <c:v>0.76568565039748004</c:v>
                </c:pt>
                <c:pt idx="24">
                  <c:v>0.216325905444918</c:v>
                </c:pt>
                <c:pt idx="25">
                  <c:v>0.76773494210411397</c:v>
                </c:pt>
                <c:pt idx="26">
                  <c:v>0.21474447281155601</c:v>
                </c:pt>
                <c:pt idx="27">
                  <c:v>0.76947360274161303</c:v>
                </c:pt>
                <c:pt idx="28">
                  <c:v>0.21286159457465201</c:v>
                </c:pt>
                <c:pt idx="29">
                  <c:v>0.77137649702983702</c:v>
                </c:pt>
                <c:pt idx="30">
                  <c:v>0.21073272899193499</c:v>
                </c:pt>
                <c:pt idx="31">
                  <c:v>0.77340994381198702</c:v>
                </c:pt>
                <c:pt idx="32">
                  <c:v>0.20840170959718299</c:v>
                </c:pt>
                <c:pt idx="33">
                  <c:v>0.775546248167156</c:v>
                </c:pt>
                <c:pt idx="34">
                  <c:v>0.20589776420529399</c:v>
                </c:pt>
                <c:pt idx="35">
                  <c:v>0.777763422175488</c:v>
                </c:pt>
                <c:pt idx="36">
                  <c:v>0.207305263750098</c:v>
                </c:pt>
                <c:pt idx="37">
                  <c:v>0.20268367460564901</c:v>
                </c:pt>
                <c:pt idx="38">
                  <c:v>0.19813627461893299</c:v>
                </c:pt>
                <c:pt idx="39">
                  <c:v>0.19366625773537499</c:v>
                </c:pt>
                <c:pt idx="40">
                  <c:v>0.18927472378722501</c:v>
                </c:pt>
                <c:pt idx="41">
                  <c:v>0.18500132128628999</c:v>
                </c:pt>
                <c:pt idx="42">
                  <c:v>0.18088889943381001</c:v>
                </c:pt>
                <c:pt idx="43">
                  <c:v>0.17688264360984499</c:v>
                </c:pt>
                <c:pt idx="44">
                  <c:v>0.17298013275360699</c:v>
                </c:pt>
                <c:pt idx="45">
                  <c:v>0.16917860399512599</c:v>
                </c:pt>
                <c:pt idx="46">
                  <c:v>0.16547512774324999</c:v>
                </c:pt>
                <c:pt idx="47">
                  <c:v>0.16186672952690101</c:v>
                </c:pt>
                <c:pt idx="48">
                  <c:v>0.15835047360768201</c:v>
                </c:pt>
                <c:pt idx="49">
                  <c:v>0.15490662174455</c:v>
                </c:pt>
                <c:pt idx="50">
                  <c:v>0.151552488982094</c:v>
                </c:pt>
                <c:pt idx="51">
                  <c:v>0.149940540068737</c:v>
                </c:pt>
                <c:pt idx="52">
                  <c:v>5.7465436960418503E-2</c:v>
                </c:pt>
                <c:pt idx="53">
                  <c:v>0.14837608988283299</c:v>
                </c:pt>
                <c:pt idx="54">
                  <c:v>5.6226267832638101E-2</c:v>
                </c:pt>
                <c:pt idx="55">
                  <c:v>0.14681980766906699</c:v>
                </c:pt>
                <c:pt idx="56">
                  <c:v>5.5010889584586602E-2</c:v>
                </c:pt>
                <c:pt idx="57">
                  <c:v>0.14527165825987801</c:v>
                </c:pt>
                <c:pt idx="58">
                  <c:v>5.38188194492921E-2</c:v>
                </c:pt>
                <c:pt idx="59">
                  <c:v>0.14373160742244301</c:v>
                </c:pt>
                <c:pt idx="60">
                  <c:v>5.2649588831809702E-2</c:v>
                </c:pt>
                <c:pt idx="61">
                  <c:v>0.14219962297201499</c:v>
                </c:pt>
                <c:pt idx="62">
                  <c:v>5.1502742428557999E-2</c:v>
                </c:pt>
                <c:pt idx="63">
                  <c:v>0.140675675621453</c:v>
                </c:pt>
                <c:pt idx="64">
                  <c:v>5.03778374181355E-2</c:v>
                </c:pt>
                <c:pt idx="65">
                  <c:v>0.13915973961858</c:v>
                </c:pt>
                <c:pt idx="66">
                  <c:v>4.9274442716886503E-2</c:v>
                </c:pt>
                <c:pt idx="67">
                  <c:v>0.137651793206303</c:v>
                </c:pt>
                <c:pt idx="68">
                  <c:v>4.8192138303375501E-2</c:v>
                </c:pt>
                <c:pt idx="69">
                  <c:v>0.136151818936566</c:v>
                </c:pt>
                <c:pt idx="70">
                  <c:v>4.71305145953822E-2</c:v>
                </c:pt>
                <c:pt idx="71">
                  <c:v>0.13465980385808901</c:v>
                </c:pt>
                <c:pt idx="72">
                  <c:v>4.6089171881553301E-2</c:v>
                </c:pt>
                <c:pt idx="73">
                  <c:v>0.13317573960002599</c:v>
                </c:pt>
                <c:pt idx="74">
                  <c:v>4.5067719802088201E-2</c:v>
                </c:pt>
                <c:pt idx="75">
                  <c:v>0.131699622358916</c:v>
                </c:pt>
                <c:pt idx="76">
                  <c:v>4.40657768751705E-2</c:v>
                </c:pt>
                <c:pt idx="77">
                  <c:v>0.130231452804314</c:v>
                </c:pt>
                <c:pt idx="78">
                  <c:v>4.308297006661E-2</c:v>
                </c:pt>
                <c:pt idx="79">
                  <c:v>0.128771235910385</c:v>
                </c:pt>
                <c:pt idx="80">
                  <c:v>4.2118934401443799E-2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1FD-4E67-9ED3-31B8793C7F9A}"/>
            </c:ext>
          </c:extLst>
        </c:ser>
        <c:ser>
          <c:idx val="2"/>
          <c:order val="2"/>
          <c:tx>
            <c:strRef>
              <c:f>clinopyroxene!$AL$1</c:f>
              <c:strCache>
                <c:ptCount val="1"/>
                <c:pt idx="0">
                  <c:v>hedenbergite</c:v>
                </c:pt>
              </c:strCache>
            </c:strRef>
          </c:tx>
          <c:xVal>
            <c:numRef>
              <c:f>x_axes!$F$2:$F$82</c:f>
              <c:numCache>
                <c:formatCode>General</c:formatCode>
                <c:ptCount val="81"/>
                <c:pt idx="0">
                  <c:v>1193.46875</c:v>
                </c:pt>
                <c:pt idx="1">
                  <c:v>1188.5</c:v>
                </c:pt>
                <c:pt idx="2">
                  <c:v>1183.53125</c:v>
                </c:pt>
                <c:pt idx="3">
                  <c:v>1178.5625</c:v>
                </c:pt>
                <c:pt idx="4">
                  <c:v>1173.59375</c:v>
                </c:pt>
                <c:pt idx="5">
                  <c:v>1173.59375</c:v>
                </c:pt>
                <c:pt idx="6">
                  <c:v>1168.625</c:v>
                </c:pt>
                <c:pt idx="7">
                  <c:v>1168.625</c:v>
                </c:pt>
                <c:pt idx="8">
                  <c:v>1163.65625</c:v>
                </c:pt>
                <c:pt idx="9">
                  <c:v>1163.65625</c:v>
                </c:pt>
                <c:pt idx="10">
                  <c:v>1158.6875</c:v>
                </c:pt>
                <c:pt idx="11">
                  <c:v>1158.6875</c:v>
                </c:pt>
                <c:pt idx="12">
                  <c:v>1153.71875</c:v>
                </c:pt>
                <c:pt idx="13">
                  <c:v>1153.71875</c:v>
                </c:pt>
                <c:pt idx="14">
                  <c:v>1148.75</c:v>
                </c:pt>
                <c:pt idx="15">
                  <c:v>1148.75</c:v>
                </c:pt>
                <c:pt idx="16">
                  <c:v>1143.78125</c:v>
                </c:pt>
                <c:pt idx="17">
                  <c:v>1143.78125</c:v>
                </c:pt>
                <c:pt idx="18">
                  <c:v>1138.8125</c:v>
                </c:pt>
                <c:pt idx="19">
                  <c:v>1138.8125</c:v>
                </c:pt>
                <c:pt idx="20">
                  <c:v>1133.84375</c:v>
                </c:pt>
                <c:pt idx="21">
                  <c:v>1133.84375</c:v>
                </c:pt>
                <c:pt idx="22">
                  <c:v>1128.875</c:v>
                </c:pt>
                <c:pt idx="23">
                  <c:v>1128.875</c:v>
                </c:pt>
                <c:pt idx="24">
                  <c:v>1123.90625</c:v>
                </c:pt>
                <c:pt idx="25">
                  <c:v>1123.90625</c:v>
                </c:pt>
                <c:pt idx="26">
                  <c:v>1118.9375</c:v>
                </c:pt>
                <c:pt idx="27">
                  <c:v>1118.9375</c:v>
                </c:pt>
                <c:pt idx="28">
                  <c:v>1113.96875</c:v>
                </c:pt>
                <c:pt idx="29">
                  <c:v>1113.96875</c:v>
                </c:pt>
                <c:pt idx="30">
                  <c:v>1109</c:v>
                </c:pt>
                <c:pt idx="31">
                  <c:v>1109</c:v>
                </c:pt>
                <c:pt idx="32">
                  <c:v>1104.03125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1099.0625</c:v>
                </c:pt>
                <c:pt idx="36">
                  <c:v>1094.09375</c:v>
                </c:pt>
                <c:pt idx="37">
                  <c:v>1089.125</c:v>
                </c:pt>
                <c:pt idx="38">
                  <c:v>1084.15625</c:v>
                </c:pt>
                <c:pt idx="39">
                  <c:v>1079.1875</c:v>
                </c:pt>
                <c:pt idx="40">
                  <c:v>1074.21875</c:v>
                </c:pt>
                <c:pt idx="41">
                  <c:v>1069.25</c:v>
                </c:pt>
                <c:pt idx="42">
                  <c:v>1064.28125</c:v>
                </c:pt>
                <c:pt idx="43">
                  <c:v>1059.3125</c:v>
                </c:pt>
                <c:pt idx="44">
                  <c:v>1054.34375</c:v>
                </c:pt>
                <c:pt idx="45">
                  <c:v>1049.375</c:v>
                </c:pt>
                <c:pt idx="46">
                  <c:v>1044.40625</c:v>
                </c:pt>
                <c:pt idx="47">
                  <c:v>1039.4375</c:v>
                </c:pt>
                <c:pt idx="48">
                  <c:v>1034.46875</c:v>
                </c:pt>
                <c:pt idx="49">
                  <c:v>1029.5</c:v>
                </c:pt>
                <c:pt idx="50">
                  <c:v>1024.53125</c:v>
                </c:pt>
                <c:pt idx="51">
                  <c:v>1019.5625</c:v>
                </c:pt>
                <c:pt idx="52">
                  <c:v>1019.5625</c:v>
                </c:pt>
                <c:pt idx="53">
                  <c:v>1014.59375</c:v>
                </c:pt>
                <c:pt idx="54">
                  <c:v>1014.59375</c:v>
                </c:pt>
                <c:pt idx="55">
                  <c:v>1009.625</c:v>
                </c:pt>
                <c:pt idx="56">
                  <c:v>1009.625</c:v>
                </c:pt>
                <c:pt idx="57">
                  <c:v>1004.65625</c:v>
                </c:pt>
                <c:pt idx="58">
                  <c:v>1004.65625</c:v>
                </c:pt>
                <c:pt idx="59">
                  <c:v>999.6875</c:v>
                </c:pt>
                <c:pt idx="60">
                  <c:v>999.6875</c:v>
                </c:pt>
                <c:pt idx="61">
                  <c:v>994.71875</c:v>
                </c:pt>
                <c:pt idx="62">
                  <c:v>994.71875</c:v>
                </c:pt>
                <c:pt idx="63">
                  <c:v>989.75</c:v>
                </c:pt>
                <c:pt idx="64">
                  <c:v>989.75</c:v>
                </c:pt>
                <c:pt idx="65">
                  <c:v>984.78125</c:v>
                </c:pt>
                <c:pt idx="66">
                  <c:v>984.78125</c:v>
                </c:pt>
                <c:pt idx="67">
                  <c:v>979.8125</c:v>
                </c:pt>
                <c:pt idx="68">
                  <c:v>979.8125</c:v>
                </c:pt>
                <c:pt idx="69">
                  <c:v>974.84375</c:v>
                </c:pt>
                <c:pt idx="70">
                  <c:v>974.84375</c:v>
                </c:pt>
                <c:pt idx="71">
                  <c:v>969.875</c:v>
                </c:pt>
                <c:pt idx="72">
                  <c:v>969.875</c:v>
                </c:pt>
                <c:pt idx="73">
                  <c:v>964.90625</c:v>
                </c:pt>
                <c:pt idx="74">
                  <c:v>964.90625</c:v>
                </c:pt>
                <c:pt idx="75">
                  <c:v>959.9375</c:v>
                </c:pt>
                <c:pt idx="76">
                  <c:v>959.9375</c:v>
                </c:pt>
                <c:pt idx="77">
                  <c:v>954.96875</c:v>
                </c:pt>
                <c:pt idx="78">
                  <c:v>954.96875</c:v>
                </c:pt>
                <c:pt idx="79">
                  <c:v>950</c:v>
                </c:pt>
                <c:pt idx="80">
                  <c:v>950</c:v>
                </c:pt>
              </c:numCache>
            </c:numRef>
          </c:xVal>
          <c:yVal>
            <c:numRef>
              <c:f>clinopyroxene!$AL$2:$AL$82</c:f>
              <c:numCache>
                <c:formatCode>General</c:formatCode>
                <c:ptCount val="81"/>
                <c:pt idx="0">
                  <c:v>0.19887257673588701</c:v>
                </c:pt>
                <c:pt idx="1">
                  <c:v>0.20488878015523901</c:v>
                </c:pt>
                <c:pt idx="2">
                  <c:v>0.210493092919745</c:v>
                </c:pt>
                <c:pt idx="3">
                  <c:v>0.21562637529328799</c:v>
                </c:pt>
                <c:pt idx="4">
                  <c:v>0.217707976757226</c:v>
                </c:pt>
                <c:pt idx="5">
                  <c:v>0.37401198589649498</c:v>
                </c:pt>
                <c:pt idx="6">
                  <c:v>0.21922669694149799</c:v>
                </c:pt>
                <c:pt idx="7">
                  <c:v>0.38259272149254098</c:v>
                </c:pt>
                <c:pt idx="8">
                  <c:v>0.22041535343756999</c:v>
                </c:pt>
                <c:pt idx="9">
                  <c:v>0.39122962015962398</c:v>
                </c:pt>
                <c:pt idx="10">
                  <c:v>0.22124351390129299</c:v>
                </c:pt>
                <c:pt idx="11">
                  <c:v>0.39993462926757301</c:v>
                </c:pt>
                <c:pt idx="12">
                  <c:v>0.22167188211423999</c:v>
                </c:pt>
                <c:pt idx="13">
                  <c:v>0.40872133845545899</c:v>
                </c:pt>
                <c:pt idx="14">
                  <c:v>0.22165036308766201</c:v>
                </c:pt>
                <c:pt idx="15">
                  <c:v>0.41760560327613999</c:v>
                </c:pt>
                <c:pt idx="16">
                  <c:v>0.22111617449740301</c:v>
                </c:pt>
                <c:pt idx="17">
                  <c:v>0.42660585005762103</c:v>
                </c:pt>
                <c:pt idx="18">
                  <c:v>0.22078466030632199</c:v>
                </c:pt>
                <c:pt idx="19">
                  <c:v>0.42988080264501399</c:v>
                </c:pt>
                <c:pt idx="20">
                  <c:v>0.22037411841610399</c:v>
                </c:pt>
                <c:pt idx="21">
                  <c:v>0.43577356703389802</c:v>
                </c:pt>
                <c:pt idx="22">
                  <c:v>0.21996377261392699</c:v>
                </c:pt>
                <c:pt idx="23">
                  <c:v>0.441511197058372</c:v>
                </c:pt>
                <c:pt idx="24">
                  <c:v>0.22044993099798299</c:v>
                </c:pt>
                <c:pt idx="25">
                  <c:v>0.44597218052693999</c:v>
                </c:pt>
                <c:pt idx="26">
                  <c:v>0.22114434697777299</c:v>
                </c:pt>
                <c:pt idx="27">
                  <c:v>0.44959547448489301</c:v>
                </c:pt>
                <c:pt idx="28">
                  <c:v>0.221529049835548</c:v>
                </c:pt>
                <c:pt idx="29">
                  <c:v>0.45298912637398098</c:v>
                </c:pt>
                <c:pt idx="30">
                  <c:v>0.22165345038450401</c:v>
                </c:pt>
                <c:pt idx="31">
                  <c:v>0.45618760710106698</c:v>
                </c:pt>
                <c:pt idx="32">
                  <c:v>0.22155823758753099</c:v>
                </c:pt>
                <c:pt idx="33">
                  <c:v>0.45922011366442</c:v>
                </c:pt>
                <c:pt idx="34">
                  <c:v>0.22127600196325101</c:v>
                </c:pt>
                <c:pt idx="35">
                  <c:v>0.462114403622499</c:v>
                </c:pt>
                <c:pt idx="36">
                  <c:v>0.22486175877366599</c:v>
                </c:pt>
                <c:pt idx="37">
                  <c:v>0.22334242290233899</c:v>
                </c:pt>
                <c:pt idx="38">
                  <c:v>0.22177320393371699</c:v>
                </c:pt>
                <c:pt idx="39">
                  <c:v>0.22016468859739999</c:v>
                </c:pt>
                <c:pt idx="40">
                  <c:v>0.21852549076661201</c:v>
                </c:pt>
                <c:pt idx="41">
                  <c:v>0.216921563761416</c:v>
                </c:pt>
                <c:pt idx="42">
                  <c:v>0.21542060751203099</c:v>
                </c:pt>
                <c:pt idx="43">
                  <c:v>0.213947430120106</c:v>
                </c:pt>
                <c:pt idx="44">
                  <c:v>0.21250485786989801</c:v>
                </c:pt>
                <c:pt idx="45">
                  <c:v>0.21109488941322399</c:v>
                </c:pt>
                <c:pt idx="46">
                  <c:v>0.20971888311210299</c:v>
                </c:pt>
                <c:pt idx="47">
                  <c:v>0.208377700452963</c:v>
                </c:pt>
                <c:pt idx="48">
                  <c:v>0.20707181602506899</c:v>
                </c:pt>
                <c:pt idx="49">
                  <c:v>0.20579151955660899</c:v>
                </c:pt>
                <c:pt idx="50">
                  <c:v>0.204548992054122</c:v>
                </c:pt>
                <c:pt idx="51">
                  <c:v>0.20463414312244799</c:v>
                </c:pt>
                <c:pt idx="52">
                  <c:v>0.156136799674405</c:v>
                </c:pt>
                <c:pt idx="53">
                  <c:v>0.204721382238058</c:v>
                </c:pt>
                <c:pt idx="54">
                  <c:v>0.156318913227877</c:v>
                </c:pt>
                <c:pt idx="55">
                  <c:v>0.204780108142467</c:v>
                </c:pt>
                <c:pt idx="56">
                  <c:v>0.15649200764506399</c:v>
                </c:pt>
                <c:pt idx="57">
                  <c:v>0.20481042338187599</c:v>
                </c:pt>
                <c:pt idx="58">
                  <c:v>0.15665612624265501</c:v>
                </c:pt>
                <c:pt idx="59">
                  <c:v>0.20481245040509699</c:v>
                </c:pt>
                <c:pt idx="60">
                  <c:v>0.156811328197171</c:v>
                </c:pt>
                <c:pt idx="61">
                  <c:v>0.20478633488039799</c:v>
                </c:pt>
                <c:pt idx="62">
                  <c:v>0.156957690294279</c:v>
                </c:pt>
                <c:pt idx="63">
                  <c:v>0.20473224851973101</c:v>
                </c:pt>
                <c:pt idx="64">
                  <c:v>0.15709530843085501</c:v>
                </c:pt>
                <c:pt idx="65">
                  <c:v>0.20465039147095501</c:v>
                </c:pt>
                <c:pt idx="66">
                  <c:v>0.157224298892776</c:v>
                </c:pt>
                <c:pt idx="67">
                  <c:v>0.204540994314658</c:v>
                </c:pt>
                <c:pt idx="68">
                  <c:v>0.157344799432102</c:v>
                </c:pt>
                <c:pt idx="69">
                  <c:v>0.204404319697751</c:v>
                </c:pt>
                <c:pt idx="70">
                  <c:v>0.15745697015412499</c:v>
                </c:pt>
                <c:pt idx="71">
                  <c:v>0.20424066362485299</c:v>
                </c:pt>
                <c:pt idx="72">
                  <c:v>0.15756099422890299</c:v>
                </c:pt>
                <c:pt idx="73">
                  <c:v>0.204050356422742</c:v>
                </c:pt>
                <c:pt idx="74">
                  <c:v>0.15765707843253601</c:v>
                </c:pt>
                <c:pt idx="75">
                  <c:v>0.203833763381294</c:v>
                </c:pt>
                <c:pt idx="76">
                  <c:v>0.15774545352066399</c:v>
                </c:pt>
                <c:pt idx="77">
                  <c:v>0.203591285076169</c:v>
                </c:pt>
                <c:pt idx="78">
                  <c:v>0.15782637443330999</c:v>
                </c:pt>
                <c:pt idx="79">
                  <c:v>0.20332335737894</c:v>
                </c:pt>
                <c:pt idx="80">
                  <c:v>0.157900120336112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1FD-4E67-9ED3-31B8793C7F9A}"/>
            </c:ext>
          </c:extLst>
        </c:ser>
        <c:ser>
          <c:idx val="3"/>
          <c:order val="3"/>
          <c:tx>
            <c:strRef>
              <c:f>clinopyroxene!$AM$1</c:f>
              <c:strCache>
                <c:ptCount val="1"/>
                <c:pt idx="0">
                  <c:v>alumino-buffonite</c:v>
                </c:pt>
              </c:strCache>
            </c:strRef>
          </c:tx>
          <c:xVal>
            <c:numRef>
              <c:f>x_axes!$F$2:$F$82</c:f>
              <c:numCache>
                <c:formatCode>General</c:formatCode>
                <c:ptCount val="81"/>
                <c:pt idx="0">
                  <c:v>1193.46875</c:v>
                </c:pt>
                <c:pt idx="1">
                  <c:v>1188.5</c:v>
                </c:pt>
                <c:pt idx="2">
                  <c:v>1183.53125</c:v>
                </c:pt>
                <c:pt idx="3">
                  <c:v>1178.5625</c:v>
                </c:pt>
                <c:pt idx="4">
                  <c:v>1173.59375</c:v>
                </c:pt>
                <c:pt idx="5">
                  <c:v>1173.59375</c:v>
                </c:pt>
                <c:pt idx="6">
                  <c:v>1168.625</c:v>
                </c:pt>
                <c:pt idx="7">
                  <c:v>1168.625</c:v>
                </c:pt>
                <c:pt idx="8">
                  <c:v>1163.65625</c:v>
                </c:pt>
                <c:pt idx="9">
                  <c:v>1163.65625</c:v>
                </c:pt>
                <c:pt idx="10">
                  <c:v>1158.6875</c:v>
                </c:pt>
                <c:pt idx="11">
                  <c:v>1158.6875</c:v>
                </c:pt>
                <c:pt idx="12">
                  <c:v>1153.71875</c:v>
                </c:pt>
                <c:pt idx="13">
                  <c:v>1153.71875</c:v>
                </c:pt>
                <c:pt idx="14">
                  <c:v>1148.75</c:v>
                </c:pt>
                <c:pt idx="15">
                  <c:v>1148.75</c:v>
                </c:pt>
                <c:pt idx="16">
                  <c:v>1143.78125</c:v>
                </c:pt>
                <c:pt idx="17">
                  <c:v>1143.78125</c:v>
                </c:pt>
                <c:pt idx="18">
                  <c:v>1138.8125</c:v>
                </c:pt>
                <c:pt idx="19">
                  <c:v>1138.8125</c:v>
                </c:pt>
                <c:pt idx="20">
                  <c:v>1133.84375</c:v>
                </c:pt>
                <c:pt idx="21">
                  <c:v>1133.84375</c:v>
                </c:pt>
                <c:pt idx="22">
                  <c:v>1128.875</c:v>
                </c:pt>
                <c:pt idx="23">
                  <c:v>1128.875</c:v>
                </c:pt>
                <c:pt idx="24">
                  <c:v>1123.90625</c:v>
                </c:pt>
                <c:pt idx="25">
                  <c:v>1123.90625</c:v>
                </c:pt>
                <c:pt idx="26">
                  <c:v>1118.9375</c:v>
                </c:pt>
                <c:pt idx="27">
                  <c:v>1118.9375</c:v>
                </c:pt>
                <c:pt idx="28">
                  <c:v>1113.96875</c:v>
                </c:pt>
                <c:pt idx="29">
                  <c:v>1113.96875</c:v>
                </c:pt>
                <c:pt idx="30">
                  <c:v>1109</c:v>
                </c:pt>
                <c:pt idx="31">
                  <c:v>1109</c:v>
                </c:pt>
                <c:pt idx="32">
                  <c:v>1104.03125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1099.0625</c:v>
                </c:pt>
                <c:pt idx="36">
                  <c:v>1094.09375</c:v>
                </c:pt>
                <c:pt idx="37">
                  <c:v>1089.125</c:v>
                </c:pt>
                <c:pt idx="38">
                  <c:v>1084.15625</c:v>
                </c:pt>
                <c:pt idx="39">
                  <c:v>1079.1875</c:v>
                </c:pt>
                <c:pt idx="40">
                  <c:v>1074.21875</c:v>
                </c:pt>
                <c:pt idx="41">
                  <c:v>1069.25</c:v>
                </c:pt>
                <c:pt idx="42">
                  <c:v>1064.28125</c:v>
                </c:pt>
                <c:pt idx="43">
                  <c:v>1059.3125</c:v>
                </c:pt>
                <c:pt idx="44">
                  <c:v>1054.34375</c:v>
                </c:pt>
                <c:pt idx="45">
                  <c:v>1049.375</c:v>
                </c:pt>
                <c:pt idx="46">
                  <c:v>1044.40625</c:v>
                </c:pt>
                <c:pt idx="47">
                  <c:v>1039.4375</c:v>
                </c:pt>
                <c:pt idx="48">
                  <c:v>1034.46875</c:v>
                </c:pt>
                <c:pt idx="49">
                  <c:v>1029.5</c:v>
                </c:pt>
                <c:pt idx="50">
                  <c:v>1024.53125</c:v>
                </c:pt>
                <c:pt idx="51">
                  <c:v>1019.5625</c:v>
                </c:pt>
                <c:pt idx="52">
                  <c:v>1019.5625</c:v>
                </c:pt>
                <c:pt idx="53">
                  <c:v>1014.59375</c:v>
                </c:pt>
                <c:pt idx="54">
                  <c:v>1014.59375</c:v>
                </c:pt>
                <c:pt idx="55">
                  <c:v>1009.625</c:v>
                </c:pt>
                <c:pt idx="56">
                  <c:v>1009.625</c:v>
                </c:pt>
                <c:pt idx="57">
                  <c:v>1004.65625</c:v>
                </c:pt>
                <c:pt idx="58">
                  <c:v>1004.65625</c:v>
                </c:pt>
                <c:pt idx="59">
                  <c:v>999.6875</c:v>
                </c:pt>
                <c:pt idx="60">
                  <c:v>999.6875</c:v>
                </c:pt>
                <c:pt idx="61">
                  <c:v>994.71875</c:v>
                </c:pt>
                <c:pt idx="62">
                  <c:v>994.71875</c:v>
                </c:pt>
                <c:pt idx="63">
                  <c:v>989.75</c:v>
                </c:pt>
                <c:pt idx="64">
                  <c:v>989.75</c:v>
                </c:pt>
                <c:pt idx="65">
                  <c:v>984.78125</c:v>
                </c:pt>
                <c:pt idx="66">
                  <c:v>984.78125</c:v>
                </c:pt>
                <c:pt idx="67">
                  <c:v>979.8125</c:v>
                </c:pt>
                <c:pt idx="68">
                  <c:v>979.8125</c:v>
                </c:pt>
                <c:pt idx="69">
                  <c:v>974.84375</c:v>
                </c:pt>
                <c:pt idx="70">
                  <c:v>974.84375</c:v>
                </c:pt>
                <c:pt idx="71">
                  <c:v>969.875</c:v>
                </c:pt>
                <c:pt idx="72">
                  <c:v>969.875</c:v>
                </c:pt>
                <c:pt idx="73">
                  <c:v>964.90625</c:v>
                </c:pt>
                <c:pt idx="74">
                  <c:v>964.90625</c:v>
                </c:pt>
                <c:pt idx="75">
                  <c:v>959.9375</c:v>
                </c:pt>
                <c:pt idx="76">
                  <c:v>959.9375</c:v>
                </c:pt>
                <c:pt idx="77">
                  <c:v>954.96875</c:v>
                </c:pt>
                <c:pt idx="78">
                  <c:v>954.96875</c:v>
                </c:pt>
                <c:pt idx="79">
                  <c:v>950</c:v>
                </c:pt>
                <c:pt idx="80">
                  <c:v>950</c:v>
                </c:pt>
              </c:numCache>
            </c:numRef>
          </c:xVal>
          <c:yVal>
            <c:numRef>
              <c:f>clinopyroxene!$AM$2:$AM$82</c:f>
              <c:numCache>
                <c:formatCode>General</c:formatCode>
                <c:ptCount val="81"/>
                <c:pt idx="0">
                  <c:v>0.12758298151771899</c:v>
                </c:pt>
                <c:pt idx="1">
                  <c:v>0.12964568055377501</c:v>
                </c:pt>
                <c:pt idx="2">
                  <c:v>0.13202051003281901</c:v>
                </c:pt>
                <c:pt idx="3">
                  <c:v>0.13474822425517</c:v>
                </c:pt>
                <c:pt idx="4">
                  <c:v>0.139012168143787</c:v>
                </c:pt>
                <c:pt idx="5">
                  <c:v>0.104118565323101</c:v>
                </c:pt>
                <c:pt idx="6">
                  <c:v>0.14389514148305799</c:v>
                </c:pt>
                <c:pt idx="7">
                  <c:v>0.105627469702467</c:v>
                </c:pt>
                <c:pt idx="8">
                  <c:v>0.14938789006245501</c:v>
                </c:pt>
                <c:pt idx="9">
                  <c:v>0.107175912924456</c:v>
                </c:pt>
                <c:pt idx="10">
                  <c:v>0.155618032566959</c:v>
                </c:pt>
                <c:pt idx="11">
                  <c:v>0.108758334411059</c:v>
                </c:pt>
                <c:pt idx="12">
                  <c:v>0.16275244160473101</c:v>
                </c:pt>
                <c:pt idx="13">
                  <c:v>0.110364546636503</c:v>
                </c:pt>
                <c:pt idx="14">
                  <c:v>0.171012698743369</c:v>
                </c:pt>
                <c:pt idx="15">
                  <c:v>0.111977063312746</c:v>
                </c:pt>
                <c:pt idx="16">
                  <c:v>0.18069692438895399</c:v>
                </c:pt>
                <c:pt idx="17">
                  <c:v>0.113566826635907</c:v>
                </c:pt>
                <c:pt idx="18">
                  <c:v>0.180379392829841</c:v>
                </c:pt>
                <c:pt idx="19">
                  <c:v>0.11175222676695</c:v>
                </c:pt>
                <c:pt idx="20">
                  <c:v>0.184741922634823</c:v>
                </c:pt>
                <c:pt idx="21">
                  <c:v>0.111383659550574</c:v>
                </c:pt>
                <c:pt idx="22">
                  <c:v>0.18897711183350499</c:v>
                </c:pt>
                <c:pt idx="23">
                  <c:v>0.110919773364286</c:v>
                </c:pt>
                <c:pt idx="24">
                  <c:v>0.18934586062630199</c:v>
                </c:pt>
                <c:pt idx="25">
                  <c:v>0.11013455792813</c:v>
                </c:pt>
                <c:pt idx="26">
                  <c:v>0.188067655197381</c:v>
                </c:pt>
                <c:pt idx="27">
                  <c:v>0.109263559056507</c:v>
                </c:pt>
                <c:pt idx="28">
                  <c:v>0.187233083373638</c:v>
                </c:pt>
                <c:pt idx="29">
                  <c:v>0.108454573965965</c:v>
                </c:pt>
                <c:pt idx="30">
                  <c:v>0.18677246212850701</c:v>
                </c:pt>
                <c:pt idx="31">
                  <c:v>0.107697372533337</c:v>
                </c:pt>
                <c:pt idx="32">
                  <c:v>0.18663261923303001</c:v>
                </c:pt>
                <c:pt idx="33">
                  <c:v>0.106983291400343</c:v>
                </c:pt>
                <c:pt idx="34">
                  <c:v>0.186774382809269</c:v>
                </c:pt>
                <c:pt idx="35">
                  <c:v>0.106300022912898</c:v>
                </c:pt>
                <c:pt idx="36">
                  <c:v>0.180717804803048</c:v>
                </c:pt>
                <c:pt idx="37">
                  <c:v>0.181774712310628</c:v>
                </c:pt>
                <c:pt idx="38">
                  <c:v>0.182977416925795</c:v>
                </c:pt>
                <c:pt idx="39">
                  <c:v>0.18431967197889401</c:v>
                </c:pt>
                <c:pt idx="40">
                  <c:v>0.185796944890083</c:v>
                </c:pt>
                <c:pt idx="41">
                  <c:v>0.18731471555943999</c:v>
                </c:pt>
                <c:pt idx="42">
                  <c:v>0.188763637416689</c:v>
                </c:pt>
                <c:pt idx="43">
                  <c:v>0.19025613692290999</c:v>
                </c:pt>
                <c:pt idx="44">
                  <c:v>0.191786294304543</c:v>
                </c:pt>
                <c:pt idx="45">
                  <c:v>0.193348852465967</c:v>
                </c:pt>
                <c:pt idx="46">
                  <c:v>0.19493905313057</c:v>
                </c:pt>
                <c:pt idx="47">
                  <c:v>0.19655250439560101</c:v>
                </c:pt>
                <c:pt idx="48">
                  <c:v>0.19818507312349601</c:v>
                </c:pt>
                <c:pt idx="49">
                  <c:v>0.19987027021321199</c:v>
                </c:pt>
                <c:pt idx="50">
                  <c:v>0.201561950479864</c:v>
                </c:pt>
                <c:pt idx="51">
                  <c:v>0.19980642965779499</c:v>
                </c:pt>
                <c:pt idx="52">
                  <c:v>0.63242438343579999</c:v>
                </c:pt>
                <c:pt idx="53">
                  <c:v>0.197985374858069</c:v>
                </c:pt>
                <c:pt idx="54">
                  <c:v>0.635685823841449</c:v>
                </c:pt>
                <c:pt idx="55">
                  <c:v>0.19617898239288301</c:v>
                </c:pt>
                <c:pt idx="56">
                  <c:v>0.63894109563676804</c:v>
                </c:pt>
                <c:pt idx="57">
                  <c:v>0.19438723062191501</c:v>
                </c:pt>
                <c:pt idx="58">
                  <c:v>0.64219013002526604</c:v>
                </c:pt>
                <c:pt idx="59">
                  <c:v>0.19261009773833501</c:v>
                </c:pt>
                <c:pt idx="60">
                  <c:v>0.64543282729254303</c:v>
                </c:pt>
                <c:pt idx="61">
                  <c:v>0.19084756205020501</c:v>
                </c:pt>
                <c:pt idx="62">
                  <c:v>0.64866906026474402</c:v>
                </c:pt>
                <c:pt idx="63">
                  <c:v>0.18909960239501999</c:v>
                </c:pt>
                <c:pt idx="64">
                  <c:v>0.65189867751150699</c:v>
                </c:pt>
                <c:pt idx="65">
                  <c:v>0.187366198655609</c:v>
                </c:pt>
                <c:pt idx="66">
                  <c:v>0.65512150635100597</c:v>
                </c:pt>
                <c:pt idx="67">
                  <c:v>0.18564733235542599</c:v>
                </c:pt>
                <c:pt idx="68">
                  <c:v>0.65833735563914297</c:v>
                </c:pt>
                <c:pt idx="69">
                  <c:v>0.18394298730730799</c:v>
                </c:pt>
                <c:pt idx="70">
                  <c:v>0.66154601842503802</c:v>
                </c:pt>
                <c:pt idx="71">
                  <c:v>0.18225315030242201</c:v>
                </c:pt>
                <c:pt idx="72">
                  <c:v>0.66474727445162496</c:v>
                </c:pt>
                <c:pt idx="73">
                  <c:v>0.18057781181284199</c:v>
                </c:pt>
                <c:pt idx="74">
                  <c:v>0.66794089252321198</c:v>
                </c:pt>
                <c:pt idx="75">
                  <c:v>0.17891696670056201</c:v>
                </c:pt>
                <c:pt idx="76">
                  <c:v>0.67112663273887896</c:v>
                </c:pt>
                <c:pt idx="77">
                  <c:v>0.17727061490844401</c:v>
                </c:pt>
                <c:pt idx="78">
                  <c:v>0.67430424859251803</c:v>
                </c:pt>
                <c:pt idx="79">
                  <c:v>0.17563876212041199</c:v>
                </c:pt>
                <c:pt idx="80">
                  <c:v>0.67747348892660297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1FD-4E67-9ED3-31B8793C7F9A}"/>
            </c:ext>
          </c:extLst>
        </c:ser>
        <c:ser>
          <c:idx val="4"/>
          <c:order val="4"/>
          <c:tx>
            <c:strRef>
              <c:f>clinopyroxene!$AN$1</c:f>
              <c:strCache>
                <c:ptCount val="1"/>
                <c:pt idx="0">
                  <c:v>buffonite</c:v>
                </c:pt>
              </c:strCache>
            </c:strRef>
          </c:tx>
          <c:xVal>
            <c:numRef>
              <c:f>x_axes!$F$2:$F$82</c:f>
              <c:numCache>
                <c:formatCode>General</c:formatCode>
                <c:ptCount val="81"/>
                <c:pt idx="0">
                  <c:v>1193.46875</c:v>
                </c:pt>
                <c:pt idx="1">
                  <c:v>1188.5</c:v>
                </c:pt>
                <c:pt idx="2">
                  <c:v>1183.53125</c:v>
                </c:pt>
                <c:pt idx="3">
                  <c:v>1178.5625</c:v>
                </c:pt>
                <c:pt idx="4">
                  <c:v>1173.59375</c:v>
                </c:pt>
                <c:pt idx="5">
                  <c:v>1173.59375</c:v>
                </c:pt>
                <c:pt idx="6">
                  <c:v>1168.625</c:v>
                </c:pt>
                <c:pt idx="7">
                  <c:v>1168.625</c:v>
                </c:pt>
                <c:pt idx="8">
                  <c:v>1163.65625</c:v>
                </c:pt>
                <c:pt idx="9">
                  <c:v>1163.65625</c:v>
                </c:pt>
                <c:pt idx="10">
                  <c:v>1158.6875</c:v>
                </c:pt>
                <c:pt idx="11">
                  <c:v>1158.6875</c:v>
                </c:pt>
                <c:pt idx="12">
                  <c:v>1153.71875</c:v>
                </c:pt>
                <c:pt idx="13">
                  <c:v>1153.71875</c:v>
                </c:pt>
                <c:pt idx="14">
                  <c:v>1148.75</c:v>
                </c:pt>
                <c:pt idx="15">
                  <c:v>1148.75</c:v>
                </c:pt>
                <c:pt idx="16">
                  <c:v>1143.78125</c:v>
                </c:pt>
                <c:pt idx="17">
                  <c:v>1143.78125</c:v>
                </c:pt>
                <c:pt idx="18">
                  <c:v>1138.8125</c:v>
                </c:pt>
                <c:pt idx="19">
                  <c:v>1138.8125</c:v>
                </c:pt>
                <c:pt idx="20">
                  <c:v>1133.84375</c:v>
                </c:pt>
                <c:pt idx="21">
                  <c:v>1133.84375</c:v>
                </c:pt>
                <c:pt idx="22">
                  <c:v>1128.875</c:v>
                </c:pt>
                <c:pt idx="23">
                  <c:v>1128.875</c:v>
                </c:pt>
                <c:pt idx="24">
                  <c:v>1123.90625</c:v>
                </c:pt>
                <c:pt idx="25">
                  <c:v>1123.90625</c:v>
                </c:pt>
                <c:pt idx="26">
                  <c:v>1118.9375</c:v>
                </c:pt>
                <c:pt idx="27">
                  <c:v>1118.9375</c:v>
                </c:pt>
                <c:pt idx="28">
                  <c:v>1113.96875</c:v>
                </c:pt>
                <c:pt idx="29">
                  <c:v>1113.96875</c:v>
                </c:pt>
                <c:pt idx="30">
                  <c:v>1109</c:v>
                </c:pt>
                <c:pt idx="31">
                  <c:v>1109</c:v>
                </c:pt>
                <c:pt idx="32">
                  <c:v>1104.03125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1099.0625</c:v>
                </c:pt>
                <c:pt idx="36">
                  <c:v>1094.09375</c:v>
                </c:pt>
                <c:pt idx="37">
                  <c:v>1089.125</c:v>
                </c:pt>
                <c:pt idx="38">
                  <c:v>1084.15625</c:v>
                </c:pt>
                <c:pt idx="39">
                  <c:v>1079.1875</c:v>
                </c:pt>
                <c:pt idx="40">
                  <c:v>1074.21875</c:v>
                </c:pt>
                <c:pt idx="41">
                  <c:v>1069.25</c:v>
                </c:pt>
                <c:pt idx="42">
                  <c:v>1064.28125</c:v>
                </c:pt>
                <c:pt idx="43">
                  <c:v>1059.3125</c:v>
                </c:pt>
                <c:pt idx="44">
                  <c:v>1054.34375</c:v>
                </c:pt>
                <c:pt idx="45">
                  <c:v>1049.375</c:v>
                </c:pt>
                <c:pt idx="46">
                  <c:v>1044.40625</c:v>
                </c:pt>
                <c:pt idx="47">
                  <c:v>1039.4375</c:v>
                </c:pt>
                <c:pt idx="48">
                  <c:v>1034.46875</c:v>
                </c:pt>
                <c:pt idx="49">
                  <c:v>1029.5</c:v>
                </c:pt>
                <c:pt idx="50">
                  <c:v>1024.53125</c:v>
                </c:pt>
                <c:pt idx="51">
                  <c:v>1019.5625</c:v>
                </c:pt>
                <c:pt idx="52">
                  <c:v>1019.5625</c:v>
                </c:pt>
                <c:pt idx="53">
                  <c:v>1014.59375</c:v>
                </c:pt>
                <c:pt idx="54">
                  <c:v>1014.59375</c:v>
                </c:pt>
                <c:pt idx="55">
                  <c:v>1009.625</c:v>
                </c:pt>
                <c:pt idx="56">
                  <c:v>1009.625</c:v>
                </c:pt>
                <c:pt idx="57">
                  <c:v>1004.65625</c:v>
                </c:pt>
                <c:pt idx="58">
                  <c:v>1004.65625</c:v>
                </c:pt>
                <c:pt idx="59">
                  <c:v>999.6875</c:v>
                </c:pt>
                <c:pt idx="60">
                  <c:v>999.6875</c:v>
                </c:pt>
                <c:pt idx="61">
                  <c:v>994.71875</c:v>
                </c:pt>
                <c:pt idx="62">
                  <c:v>994.71875</c:v>
                </c:pt>
                <c:pt idx="63">
                  <c:v>989.75</c:v>
                </c:pt>
                <c:pt idx="64">
                  <c:v>989.75</c:v>
                </c:pt>
                <c:pt idx="65">
                  <c:v>984.78125</c:v>
                </c:pt>
                <c:pt idx="66">
                  <c:v>984.78125</c:v>
                </c:pt>
                <c:pt idx="67">
                  <c:v>979.8125</c:v>
                </c:pt>
                <c:pt idx="68">
                  <c:v>979.8125</c:v>
                </c:pt>
                <c:pt idx="69">
                  <c:v>974.84375</c:v>
                </c:pt>
                <c:pt idx="70">
                  <c:v>974.84375</c:v>
                </c:pt>
                <c:pt idx="71">
                  <c:v>969.875</c:v>
                </c:pt>
                <c:pt idx="72">
                  <c:v>969.875</c:v>
                </c:pt>
                <c:pt idx="73">
                  <c:v>964.90625</c:v>
                </c:pt>
                <c:pt idx="74">
                  <c:v>964.90625</c:v>
                </c:pt>
                <c:pt idx="75">
                  <c:v>959.9375</c:v>
                </c:pt>
                <c:pt idx="76">
                  <c:v>959.9375</c:v>
                </c:pt>
                <c:pt idx="77">
                  <c:v>954.96875</c:v>
                </c:pt>
                <c:pt idx="78">
                  <c:v>954.96875</c:v>
                </c:pt>
                <c:pt idx="79">
                  <c:v>950</c:v>
                </c:pt>
                <c:pt idx="80">
                  <c:v>950</c:v>
                </c:pt>
              </c:numCache>
            </c:numRef>
          </c:xVal>
          <c:yVal>
            <c:numRef>
              <c:f>clinopyroxene!$AN$2:$AN$82</c:f>
              <c:numCache>
                <c:formatCode>General</c:formatCode>
                <c:ptCount val="81"/>
                <c:pt idx="0">
                  <c:v>-9.0513118055297603E-2</c:v>
                </c:pt>
                <c:pt idx="1">
                  <c:v>-8.9298856021600106E-2</c:v>
                </c:pt>
                <c:pt idx="2">
                  <c:v>-8.80710203592147E-2</c:v>
                </c:pt>
                <c:pt idx="3">
                  <c:v>-8.6807019179328995E-2</c:v>
                </c:pt>
                <c:pt idx="4">
                  <c:v>-8.5602593827662402E-2</c:v>
                </c:pt>
                <c:pt idx="5">
                  <c:v>-8.1222180938323396E-2</c:v>
                </c:pt>
                <c:pt idx="6">
                  <c:v>-8.4225804226749801E-2</c:v>
                </c:pt>
                <c:pt idx="7">
                  <c:v>-8.1137924138885903E-2</c:v>
                </c:pt>
                <c:pt idx="8">
                  <c:v>-8.2624535499986496E-2</c:v>
                </c:pt>
                <c:pt idx="9">
                  <c:v>-8.1055646720486402E-2</c:v>
                </c:pt>
                <c:pt idx="10">
                  <c:v>-8.0752646399756906E-2</c:v>
                </c:pt>
                <c:pt idx="11">
                  <c:v>-8.0979640206932699E-2</c:v>
                </c:pt>
                <c:pt idx="12">
                  <c:v>-7.8550107590040802E-2</c:v>
                </c:pt>
                <c:pt idx="13">
                  <c:v>-8.0915195986749802E-2</c:v>
                </c:pt>
                <c:pt idx="14">
                  <c:v>-7.5937656966817896E-2</c:v>
                </c:pt>
                <c:pt idx="15">
                  <c:v>-8.0868918932385903E-2</c:v>
                </c:pt>
                <c:pt idx="16">
                  <c:v>-7.2809456416095999E-2</c:v>
                </c:pt>
                <c:pt idx="17">
                  <c:v>-8.0849064179977795E-2</c:v>
                </c:pt>
                <c:pt idx="18">
                  <c:v>-7.0478330163179101E-2</c:v>
                </c:pt>
                <c:pt idx="19">
                  <c:v>-7.9332111334649805E-2</c:v>
                </c:pt>
                <c:pt idx="20">
                  <c:v>-6.7805116932262197E-2</c:v>
                </c:pt>
                <c:pt idx="21">
                  <c:v>-7.8599819902754997E-2</c:v>
                </c:pt>
                <c:pt idx="22">
                  <c:v>-6.5223411496620504E-2</c:v>
                </c:pt>
                <c:pt idx="23">
                  <c:v>-7.7928988158063595E-2</c:v>
                </c:pt>
                <c:pt idx="24">
                  <c:v>-6.4518017171290201E-2</c:v>
                </c:pt>
                <c:pt idx="25">
                  <c:v>-7.7693501252739494E-2</c:v>
                </c:pt>
                <c:pt idx="26">
                  <c:v>-6.46840701001338E-2</c:v>
                </c:pt>
                <c:pt idx="27">
                  <c:v>-7.7650723120081699E-2</c:v>
                </c:pt>
                <c:pt idx="28">
                  <c:v>-6.4724301081799995E-2</c:v>
                </c:pt>
                <c:pt idx="29">
                  <c:v>-7.7581320352490102E-2</c:v>
                </c:pt>
                <c:pt idx="30">
                  <c:v>-6.4658079732472701E-2</c:v>
                </c:pt>
                <c:pt idx="31">
                  <c:v>-7.7489494815087795E-2</c:v>
                </c:pt>
                <c:pt idx="32">
                  <c:v>-6.4499926501693006E-2</c:v>
                </c:pt>
                <c:pt idx="33">
                  <c:v>-7.73786097898915E-2</c:v>
                </c:pt>
                <c:pt idx="34">
                  <c:v>-6.4249747808667004E-2</c:v>
                </c:pt>
                <c:pt idx="35">
                  <c:v>-7.7245071349577601E-2</c:v>
                </c:pt>
                <c:pt idx="36">
                  <c:v>-6.5493336120727094E-2</c:v>
                </c:pt>
                <c:pt idx="37">
                  <c:v>-6.4911881627277096E-2</c:v>
                </c:pt>
                <c:pt idx="38">
                  <c:v>-6.4330081062294694E-2</c:v>
                </c:pt>
                <c:pt idx="39">
                  <c:v>-6.3747260049825102E-2</c:v>
                </c:pt>
                <c:pt idx="40">
                  <c:v>-6.3162408224406996E-2</c:v>
                </c:pt>
                <c:pt idx="41">
                  <c:v>-6.2535301873938895E-2</c:v>
                </c:pt>
                <c:pt idx="42">
                  <c:v>-6.1832790704054001E-2</c:v>
                </c:pt>
                <c:pt idx="43">
                  <c:v>-6.1112726428259601E-2</c:v>
                </c:pt>
                <c:pt idx="44">
                  <c:v>-6.0377114035318501E-2</c:v>
                </c:pt>
                <c:pt idx="45">
                  <c:v>-5.9627799991851603E-2</c:v>
                </c:pt>
                <c:pt idx="46">
                  <c:v>-5.8866514464336099E-2</c:v>
                </c:pt>
                <c:pt idx="47">
                  <c:v>-5.8094905051927097E-2</c:v>
                </c:pt>
                <c:pt idx="48">
                  <c:v>-5.7314563780885702E-2</c:v>
                </c:pt>
                <c:pt idx="49">
                  <c:v>-5.6519125790881398E-2</c:v>
                </c:pt>
                <c:pt idx="50">
                  <c:v>-5.5719122147073197E-2</c:v>
                </c:pt>
                <c:pt idx="51">
                  <c:v>-5.5952162872259202E-2</c:v>
                </c:pt>
                <c:pt idx="52">
                  <c:v>3.3128346233804798E-2</c:v>
                </c:pt>
                <c:pt idx="53">
                  <c:v>-5.6208257866839598E-2</c:v>
                </c:pt>
                <c:pt idx="54">
                  <c:v>3.3525706540730997E-2</c:v>
                </c:pt>
                <c:pt idx="55">
                  <c:v>-5.64633432323026E-2</c:v>
                </c:pt>
                <c:pt idx="56">
                  <c:v>3.3908462743594298E-2</c:v>
                </c:pt>
                <c:pt idx="57">
                  <c:v>-5.6717370028258697E-2</c:v>
                </c:pt>
                <c:pt idx="58">
                  <c:v>3.4276838974535401E-2</c:v>
                </c:pt>
                <c:pt idx="59">
                  <c:v>-5.6970283066361101E-2</c:v>
                </c:pt>
                <c:pt idx="60">
                  <c:v>3.4631067031348099E-2</c:v>
                </c:pt>
                <c:pt idx="61">
                  <c:v>-5.7222022965964701E-2</c:v>
                </c:pt>
                <c:pt idx="62">
                  <c:v>3.4971384839138399E-2</c:v>
                </c:pt>
                <c:pt idx="63">
                  <c:v>-5.7472528032633897E-2</c:v>
                </c:pt>
                <c:pt idx="64">
                  <c:v>3.5298034983621503E-2</c:v>
                </c:pt>
                <c:pt idx="65">
                  <c:v>-5.7721735990156599E-2</c:v>
                </c:pt>
                <c:pt idx="66">
                  <c:v>3.5611263300844999E-2</c:v>
                </c:pt>
                <c:pt idx="67">
                  <c:v>-5.7969585590214902E-2</c:v>
                </c:pt>
                <c:pt idx="68">
                  <c:v>3.5911317511439403E-2</c:v>
                </c:pt>
                <c:pt idx="69">
                  <c:v>-5.8216018112506998E-2</c:v>
                </c:pt>
                <c:pt idx="70">
                  <c:v>3.6198445902868998E-2</c:v>
                </c:pt>
                <c:pt idx="71">
                  <c:v>-5.8460978760640603E-2</c:v>
                </c:pt>
                <c:pt idx="72">
                  <c:v>3.64728960606783E-2</c:v>
                </c:pt>
                <c:pt idx="73">
                  <c:v>-5.8704417960207297E-2</c:v>
                </c:pt>
                <c:pt idx="74">
                  <c:v>3.6734913650953598E-2</c:v>
                </c:pt>
                <c:pt idx="75">
                  <c:v>-5.8946292551000597E-2</c:v>
                </c:pt>
                <c:pt idx="76">
                  <c:v>3.6984741264830603E-2</c:v>
                </c:pt>
                <c:pt idx="77">
                  <c:v>-5.9186566871086102E-2</c:v>
                </c:pt>
                <c:pt idx="78">
                  <c:v>3.7222617330775601E-2</c:v>
                </c:pt>
                <c:pt idx="79">
                  <c:v>-5.9425213723531801E-2</c:v>
                </c:pt>
                <c:pt idx="80">
                  <c:v>3.7448775107035502E-2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1FD-4E67-9ED3-31B8793C7F9A}"/>
            </c:ext>
          </c:extLst>
        </c:ser>
        <c:ser>
          <c:idx val="5"/>
          <c:order val="5"/>
          <c:tx>
            <c:strRef>
              <c:f>clinopyroxene!$AO$1</c:f>
              <c:strCache>
                <c:ptCount val="1"/>
                <c:pt idx="0">
                  <c:v>essenite</c:v>
                </c:pt>
              </c:strCache>
            </c:strRef>
          </c:tx>
          <c:xVal>
            <c:numRef>
              <c:f>x_axes!$F$2:$F$82</c:f>
              <c:numCache>
                <c:formatCode>General</c:formatCode>
                <c:ptCount val="81"/>
                <c:pt idx="0">
                  <c:v>1193.46875</c:v>
                </c:pt>
                <c:pt idx="1">
                  <c:v>1188.5</c:v>
                </c:pt>
                <c:pt idx="2">
                  <c:v>1183.53125</c:v>
                </c:pt>
                <c:pt idx="3">
                  <c:v>1178.5625</c:v>
                </c:pt>
                <c:pt idx="4">
                  <c:v>1173.59375</c:v>
                </c:pt>
                <c:pt idx="5">
                  <c:v>1173.59375</c:v>
                </c:pt>
                <c:pt idx="6">
                  <c:v>1168.625</c:v>
                </c:pt>
                <c:pt idx="7">
                  <c:v>1168.625</c:v>
                </c:pt>
                <c:pt idx="8">
                  <c:v>1163.65625</c:v>
                </c:pt>
                <c:pt idx="9">
                  <c:v>1163.65625</c:v>
                </c:pt>
                <c:pt idx="10">
                  <c:v>1158.6875</c:v>
                </c:pt>
                <c:pt idx="11">
                  <c:v>1158.6875</c:v>
                </c:pt>
                <c:pt idx="12">
                  <c:v>1153.71875</c:v>
                </c:pt>
                <c:pt idx="13">
                  <c:v>1153.71875</c:v>
                </c:pt>
                <c:pt idx="14">
                  <c:v>1148.75</c:v>
                </c:pt>
                <c:pt idx="15">
                  <c:v>1148.75</c:v>
                </c:pt>
                <c:pt idx="16">
                  <c:v>1143.78125</c:v>
                </c:pt>
                <c:pt idx="17">
                  <c:v>1143.78125</c:v>
                </c:pt>
                <c:pt idx="18">
                  <c:v>1138.8125</c:v>
                </c:pt>
                <c:pt idx="19">
                  <c:v>1138.8125</c:v>
                </c:pt>
                <c:pt idx="20">
                  <c:v>1133.84375</c:v>
                </c:pt>
                <c:pt idx="21">
                  <c:v>1133.84375</c:v>
                </c:pt>
                <c:pt idx="22">
                  <c:v>1128.875</c:v>
                </c:pt>
                <c:pt idx="23">
                  <c:v>1128.875</c:v>
                </c:pt>
                <c:pt idx="24">
                  <c:v>1123.90625</c:v>
                </c:pt>
                <c:pt idx="25">
                  <c:v>1123.90625</c:v>
                </c:pt>
                <c:pt idx="26">
                  <c:v>1118.9375</c:v>
                </c:pt>
                <c:pt idx="27">
                  <c:v>1118.9375</c:v>
                </c:pt>
                <c:pt idx="28">
                  <c:v>1113.96875</c:v>
                </c:pt>
                <c:pt idx="29">
                  <c:v>1113.96875</c:v>
                </c:pt>
                <c:pt idx="30">
                  <c:v>1109</c:v>
                </c:pt>
                <c:pt idx="31">
                  <c:v>1109</c:v>
                </c:pt>
                <c:pt idx="32">
                  <c:v>1104.03125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1099.0625</c:v>
                </c:pt>
                <c:pt idx="36">
                  <c:v>1094.09375</c:v>
                </c:pt>
                <c:pt idx="37">
                  <c:v>1089.125</c:v>
                </c:pt>
                <c:pt idx="38">
                  <c:v>1084.15625</c:v>
                </c:pt>
                <c:pt idx="39">
                  <c:v>1079.1875</c:v>
                </c:pt>
                <c:pt idx="40">
                  <c:v>1074.21875</c:v>
                </c:pt>
                <c:pt idx="41">
                  <c:v>1069.25</c:v>
                </c:pt>
                <c:pt idx="42">
                  <c:v>1064.28125</c:v>
                </c:pt>
                <c:pt idx="43">
                  <c:v>1059.3125</c:v>
                </c:pt>
                <c:pt idx="44">
                  <c:v>1054.34375</c:v>
                </c:pt>
                <c:pt idx="45">
                  <c:v>1049.375</c:v>
                </c:pt>
                <c:pt idx="46">
                  <c:v>1044.40625</c:v>
                </c:pt>
                <c:pt idx="47">
                  <c:v>1039.4375</c:v>
                </c:pt>
                <c:pt idx="48">
                  <c:v>1034.46875</c:v>
                </c:pt>
                <c:pt idx="49">
                  <c:v>1029.5</c:v>
                </c:pt>
                <c:pt idx="50">
                  <c:v>1024.53125</c:v>
                </c:pt>
                <c:pt idx="51">
                  <c:v>1019.5625</c:v>
                </c:pt>
                <c:pt idx="52">
                  <c:v>1019.5625</c:v>
                </c:pt>
                <c:pt idx="53">
                  <c:v>1014.59375</c:v>
                </c:pt>
                <c:pt idx="54">
                  <c:v>1014.59375</c:v>
                </c:pt>
                <c:pt idx="55">
                  <c:v>1009.625</c:v>
                </c:pt>
                <c:pt idx="56">
                  <c:v>1009.625</c:v>
                </c:pt>
                <c:pt idx="57">
                  <c:v>1004.65625</c:v>
                </c:pt>
                <c:pt idx="58">
                  <c:v>1004.65625</c:v>
                </c:pt>
                <c:pt idx="59">
                  <c:v>999.6875</c:v>
                </c:pt>
                <c:pt idx="60">
                  <c:v>999.6875</c:v>
                </c:pt>
                <c:pt idx="61">
                  <c:v>994.71875</c:v>
                </c:pt>
                <c:pt idx="62">
                  <c:v>994.71875</c:v>
                </c:pt>
                <c:pt idx="63">
                  <c:v>989.75</c:v>
                </c:pt>
                <c:pt idx="64">
                  <c:v>989.75</c:v>
                </c:pt>
                <c:pt idx="65">
                  <c:v>984.78125</c:v>
                </c:pt>
                <c:pt idx="66">
                  <c:v>984.78125</c:v>
                </c:pt>
                <c:pt idx="67">
                  <c:v>979.8125</c:v>
                </c:pt>
                <c:pt idx="68">
                  <c:v>979.8125</c:v>
                </c:pt>
                <c:pt idx="69">
                  <c:v>974.84375</c:v>
                </c:pt>
                <c:pt idx="70">
                  <c:v>974.84375</c:v>
                </c:pt>
                <c:pt idx="71">
                  <c:v>969.875</c:v>
                </c:pt>
                <c:pt idx="72">
                  <c:v>969.875</c:v>
                </c:pt>
                <c:pt idx="73">
                  <c:v>964.90625</c:v>
                </c:pt>
                <c:pt idx="74">
                  <c:v>964.90625</c:v>
                </c:pt>
                <c:pt idx="75">
                  <c:v>959.9375</c:v>
                </c:pt>
                <c:pt idx="76">
                  <c:v>959.9375</c:v>
                </c:pt>
                <c:pt idx="77">
                  <c:v>954.96875</c:v>
                </c:pt>
                <c:pt idx="78">
                  <c:v>954.96875</c:v>
                </c:pt>
                <c:pt idx="79">
                  <c:v>950</c:v>
                </c:pt>
                <c:pt idx="80">
                  <c:v>950</c:v>
                </c:pt>
              </c:numCache>
            </c:numRef>
          </c:xVal>
          <c:yVal>
            <c:numRef>
              <c:f>clinopyroxene!$AO$2:$AO$82</c:f>
              <c:numCache>
                <c:formatCode>General</c:formatCode>
                <c:ptCount val="81"/>
                <c:pt idx="0">
                  <c:v>0.14443894583366601</c:v>
                </c:pt>
                <c:pt idx="1">
                  <c:v>0.144745933468093</c:v>
                </c:pt>
                <c:pt idx="2">
                  <c:v>0.14510258784503</c:v>
                </c:pt>
                <c:pt idx="3">
                  <c:v>0.14549825553014201</c:v>
                </c:pt>
                <c:pt idx="4">
                  <c:v>0.14645114693028799</c:v>
                </c:pt>
                <c:pt idx="5">
                  <c:v>0.12528425668791099</c:v>
                </c:pt>
                <c:pt idx="6">
                  <c:v>0.14736362137037901</c:v>
                </c:pt>
                <c:pt idx="7">
                  <c:v>0.12629755638593301</c:v>
                </c:pt>
                <c:pt idx="8">
                  <c:v>0.14815868549196801</c:v>
                </c:pt>
                <c:pt idx="9">
                  <c:v>0.12730551648486599</c:v>
                </c:pt>
                <c:pt idx="10">
                  <c:v>0.148808753235778</c:v>
                </c:pt>
                <c:pt idx="11">
                  <c:v>0.128312261117422</c:v>
                </c:pt>
                <c:pt idx="12">
                  <c:v>0.14927659965373899</c:v>
                </c:pt>
                <c:pt idx="13">
                  <c:v>0.12932236283642001</c:v>
                </c:pt>
                <c:pt idx="14">
                  <c:v>0.1495111560247</c:v>
                </c:pt>
                <c:pt idx="15">
                  <c:v>0.13034089791322301</c:v>
                </c:pt>
                <c:pt idx="16">
                  <c:v>0.14944124840364201</c:v>
                </c:pt>
                <c:pt idx="17">
                  <c:v>0.131373338988961</c:v>
                </c:pt>
                <c:pt idx="18">
                  <c:v>0.14685728644325899</c:v>
                </c:pt>
                <c:pt idx="19">
                  <c:v>0.12916758764661199</c:v>
                </c:pt>
                <c:pt idx="20">
                  <c:v>0.14540283823123401</c:v>
                </c:pt>
                <c:pt idx="21">
                  <c:v>0.12849934023696999</c:v>
                </c:pt>
                <c:pt idx="22">
                  <c:v>0.143938191916055</c:v>
                </c:pt>
                <c:pt idx="23">
                  <c:v>0.127833118203798</c:v>
                </c:pt>
                <c:pt idx="24">
                  <c:v>0.14342228697732201</c:v>
                </c:pt>
                <c:pt idx="25">
                  <c:v>0.12736353179429299</c:v>
                </c:pt>
                <c:pt idx="26">
                  <c:v>0.14330279363927001</c:v>
                </c:pt>
                <c:pt idx="27">
                  <c:v>0.12693894897073099</c:v>
                </c:pt>
                <c:pt idx="28">
                  <c:v>0.143046757058436</c:v>
                </c:pt>
                <c:pt idx="29">
                  <c:v>0.12644447393272401</c:v>
                </c:pt>
                <c:pt idx="30">
                  <c:v>0.14267479434546201</c:v>
                </c:pt>
                <c:pt idx="31">
                  <c:v>0.125891834425058</c:v>
                </c:pt>
                <c:pt idx="32">
                  <c:v>0.142203062442506</c:v>
                </c:pt>
                <c:pt idx="33">
                  <c:v>0.12529077992042501</c:v>
                </c:pt>
                <c:pt idx="34">
                  <c:v>0.14163391244031501</c:v>
                </c:pt>
                <c:pt idx="35">
                  <c:v>0.124642301952641</c:v>
                </c:pt>
                <c:pt idx="36">
                  <c:v>0.14255114213310699</c:v>
                </c:pt>
                <c:pt idx="37">
                  <c:v>0.141880256840931</c:v>
                </c:pt>
                <c:pt idx="38">
                  <c:v>0.14119522198905299</c:v>
                </c:pt>
                <c:pt idx="39">
                  <c:v>0.14049721808375501</c:v>
                </c:pt>
                <c:pt idx="40">
                  <c:v>0.13978701691797399</c:v>
                </c:pt>
                <c:pt idx="41">
                  <c:v>0.139026000483535</c:v>
                </c:pt>
                <c:pt idx="42">
                  <c:v>0.138181065847265</c:v>
                </c:pt>
                <c:pt idx="43">
                  <c:v>0.137310407152823</c:v>
                </c:pt>
                <c:pt idx="44">
                  <c:v>0.136416591977917</c:v>
                </c:pt>
                <c:pt idx="45">
                  <c:v>0.13550190857012401</c:v>
                </c:pt>
                <c:pt idx="46">
                  <c:v>0.13456841596746699</c:v>
                </c:pt>
                <c:pt idx="47">
                  <c:v>0.13361798571769301</c:v>
                </c:pt>
                <c:pt idx="48">
                  <c:v>0.132652336626253</c:v>
                </c:pt>
                <c:pt idx="49">
                  <c:v>0.13166738282682799</c:v>
                </c:pt>
                <c:pt idx="50">
                  <c:v>0.130671176519284</c:v>
                </c:pt>
                <c:pt idx="51">
                  <c:v>0.13048449839402401</c:v>
                </c:pt>
                <c:pt idx="52">
                  <c:v>5.0636225177769202E-2</c:v>
                </c:pt>
                <c:pt idx="53">
                  <c:v>0.13030441222349301</c:v>
                </c:pt>
                <c:pt idx="54">
                  <c:v>4.9659797531810899E-2</c:v>
                </c:pt>
                <c:pt idx="55">
                  <c:v>0.13011202109862999</c:v>
                </c:pt>
                <c:pt idx="56">
                  <c:v>4.8682930874357801E-2</c:v>
                </c:pt>
                <c:pt idx="57">
                  <c:v>0.129907476706979</c:v>
                </c:pt>
                <c:pt idx="58">
                  <c:v>4.7705791994287997E-2</c:v>
                </c:pt>
                <c:pt idx="59">
                  <c:v>0.129690933379845</c:v>
                </c:pt>
                <c:pt idx="60">
                  <c:v>4.6728548714390097E-2</c:v>
                </c:pt>
                <c:pt idx="61">
                  <c:v>0.12946255015136601</c:v>
                </c:pt>
                <c:pt idx="62">
                  <c:v>4.5751371292349297E-2</c:v>
                </c:pt>
                <c:pt idx="63">
                  <c:v>0.12922249257730001</c:v>
                </c:pt>
                <c:pt idx="64">
                  <c:v>4.4774433668031702E-2</c:v>
                </c:pt>
                <c:pt idx="65">
                  <c:v>0.128970934346227</c:v>
                </c:pt>
                <c:pt idx="66">
                  <c:v>4.3797914572243198E-2</c:v>
                </c:pt>
                <c:pt idx="67">
                  <c:v>0.12870805871086299</c:v>
                </c:pt>
                <c:pt idx="68">
                  <c:v>4.2821998523381699E-2</c:v>
                </c:pt>
                <c:pt idx="69">
                  <c:v>0.12843405975153199</c:v>
                </c:pt>
                <c:pt idx="70">
                  <c:v>4.1846876709857199E-2</c:v>
                </c:pt>
                <c:pt idx="71">
                  <c:v>0.12814914348456699</c:v>
                </c:pt>
                <c:pt idx="72">
                  <c:v>4.08727477709886E-2</c:v>
                </c:pt>
                <c:pt idx="73">
                  <c:v>0.12785352882116299</c:v>
                </c:pt>
                <c:pt idx="74">
                  <c:v>3.9899818478249402E-2</c:v>
                </c:pt>
                <c:pt idx="75">
                  <c:v>0.12754744837374901</c:v>
                </c:pt>
                <c:pt idx="76">
                  <c:v>3.8928304313423798E-2</c:v>
                </c:pt>
                <c:pt idx="77">
                  <c:v>0.12723114910872799</c:v>
                </c:pt>
                <c:pt idx="78">
                  <c:v>3.7958429943500897E-2</c:v>
                </c:pt>
                <c:pt idx="79">
                  <c:v>0.12690489284364501</c:v>
                </c:pt>
                <c:pt idx="80">
                  <c:v>3.6990429589266099E-2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1FD-4E67-9ED3-31B8793C7F9A}"/>
            </c:ext>
          </c:extLst>
        </c:ser>
        <c:ser>
          <c:idx val="6"/>
          <c:order val="6"/>
          <c:tx>
            <c:strRef>
              <c:f>clinopyroxene!$AP$1</c:f>
              <c:strCache>
                <c:ptCount val="1"/>
                <c:pt idx="0">
                  <c:v>jadeite</c:v>
                </c:pt>
              </c:strCache>
            </c:strRef>
          </c:tx>
          <c:xVal>
            <c:numRef>
              <c:f>x_axes!$F$2:$F$82</c:f>
              <c:numCache>
                <c:formatCode>General</c:formatCode>
                <c:ptCount val="81"/>
                <c:pt idx="0">
                  <c:v>1193.46875</c:v>
                </c:pt>
                <c:pt idx="1">
                  <c:v>1188.5</c:v>
                </c:pt>
                <c:pt idx="2">
                  <c:v>1183.53125</c:v>
                </c:pt>
                <c:pt idx="3">
                  <c:v>1178.5625</c:v>
                </c:pt>
                <c:pt idx="4">
                  <c:v>1173.59375</c:v>
                </c:pt>
                <c:pt idx="5">
                  <c:v>1173.59375</c:v>
                </c:pt>
                <c:pt idx="6">
                  <c:v>1168.625</c:v>
                </c:pt>
                <c:pt idx="7">
                  <c:v>1168.625</c:v>
                </c:pt>
                <c:pt idx="8">
                  <c:v>1163.65625</c:v>
                </c:pt>
                <c:pt idx="9">
                  <c:v>1163.65625</c:v>
                </c:pt>
                <c:pt idx="10">
                  <c:v>1158.6875</c:v>
                </c:pt>
                <c:pt idx="11">
                  <c:v>1158.6875</c:v>
                </c:pt>
                <c:pt idx="12">
                  <c:v>1153.71875</c:v>
                </c:pt>
                <c:pt idx="13">
                  <c:v>1153.71875</c:v>
                </c:pt>
                <c:pt idx="14">
                  <c:v>1148.75</c:v>
                </c:pt>
                <c:pt idx="15">
                  <c:v>1148.75</c:v>
                </c:pt>
                <c:pt idx="16">
                  <c:v>1143.78125</c:v>
                </c:pt>
                <c:pt idx="17">
                  <c:v>1143.78125</c:v>
                </c:pt>
                <c:pt idx="18">
                  <c:v>1138.8125</c:v>
                </c:pt>
                <c:pt idx="19">
                  <c:v>1138.8125</c:v>
                </c:pt>
                <c:pt idx="20">
                  <c:v>1133.84375</c:v>
                </c:pt>
                <c:pt idx="21">
                  <c:v>1133.84375</c:v>
                </c:pt>
                <c:pt idx="22">
                  <c:v>1128.875</c:v>
                </c:pt>
                <c:pt idx="23">
                  <c:v>1128.875</c:v>
                </c:pt>
                <c:pt idx="24">
                  <c:v>1123.90625</c:v>
                </c:pt>
                <c:pt idx="25">
                  <c:v>1123.90625</c:v>
                </c:pt>
                <c:pt idx="26">
                  <c:v>1118.9375</c:v>
                </c:pt>
                <c:pt idx="27">
                  <c:v>1118.9375</c:v>
                </c:pt>
                <c:pt idx="28">
                  <c:v>1113.96875</c:v>
                </c:pt>
                <c:pt idx="29">
                  <c:v>1113.96875</c:v>
                </c:pt>
                <c:pt idx="30">
                  <c:v>1109</c:v>
                </c:pt>
                <c:pt idx="31">
                  <c:v>1109</c:v>
                </c:pt>
                <c:pt idx="32">
                  <c:v>1104.03125</c:v>
                </c:pt>
                <c:pt idx="33">
                  <c:v>1104.03125</c:v>
                </c:pt>
                <c:pt idx="34">
                  <c:v>1099.0625</c:v>
                </c:pt>
                <c:pt idx="35">
                  <c:v>1099.0625</c:v>
                </c:pt>
                <c:pt idx="36">
                  <c:v>1094.09375</c:v>
                </c:pt>
                <c:pt idx="37">
                  <c:v>1089.125</c:v>
                </c:pt>
                <c:pt idx="38">
                  <c:v>1084.15625</c:v>
                </c:pt>
                <c:pt idx="39">
                  <c:v>1079.1875</c:v>
                </c:pt>
                <c:pt idx="40">
                  <c:v>1074.21875</c:v>
                </c:pt>
                <c:pt idx="41">
                  <c:v>1069.25</c:v>
                </c:pt>
                <c:pt idx="42">
                  <c:v>1064.28125</c:v>
                </c:pt>
                <c:pt idx="43">
                  <c:v>1059.3125</c:v>
                </c:pt>
                <c:pt idx="44">
                  <c:v>1054.34375</c:v>
                </c:pt>
                <c:pt idx="45">
                  <c:v>1049.375</c:v>
                </c:pt>
                <c:pt idx="46">
                  <c:v>1044.40625</c:v>
                </c:pt>
                <c:pt idx="47">
                  <c:v>1039.4375</c:v>
                </c:pt>
                <c:pt idx="48">
                  <c:v>1034.46875</c:v>
                </c:pt>
                <c:pt idx="49">
                  <c:v>1029.5</c:v>
                </c:pt>
                <c:pt idx="50">
                  <c:v>1024.53125</c:v>
                </c:pt>
                <c:pt idx="51">
                  <c:v>1019.5625</c:v>
                </c:pt>
                <c:pt idx="52">
                  <c:v>1019.5625</c:v>
                </c:pt>
                <c:pt idx="53">
                  <c:v>1014.59375</c:v>
                </c:pt>
                <c:pt idx="54">
                  <c:v>1014.59375</c:v>
                </c:pt>
                <c:pt idx="55">
                  <c:v>1009.625</c:v>
                </c:pt>
                <c:pt idx="56">
                  <c:v>1009.625</c:v>
                </c:pt>
                <c:pt idx="57">
                  <c:v>1004.65625</c:v>
                </c:pt>
                <c:pt idx="58">
                  <c:v>1004.65625</c:v>
                </c:pt>
                <c:pt idx="59">
                  <c:v>999.6875</c:v>
                </c:pt>
                <c:pt idx="60">
                  <c:v>999.6875</c:v>
                </c:pt>
                <c:pt idx="61">
                  <c:v>994.71875</c:v>
                </c:pt>
                <c:pt idx="62">
                  <c:v>994.71875</c:v>
                </c:pt>
                <c:pt idx="63">
                  <c:v>989.75</c:v>
                </c:pt>
                <c:pt idx="64">
                  <c:v>989.75</c:v>
                </c:pt>
                <c:pt idx="65">
                  <c:v>984.78125</c:v>
                </c:pt>
                <c:pt idx="66">
                  <c:v>984.78125</c:v>
                </c:pt>
                <c:pt idx="67">
                  <c:v>979.8125</c:v>
                </c:pt>
                <c:pt idx="68">
                  <c:v>979.8125</c:v>
                </c:pt>
                <c:pt idx="69">
                  <c:v>974.84375</c:v>
                </c:pt>
                <c:pt idx="70">
                  <c:v>974.84375</c:v>
                </c:pt>
                <c:pt idx="71">
                  <c:v>969.875</c:v>
                </c:pt>
                <c:pt idx="72">
                  <c:v>969.875</c:v>
                </c:pt>
                <c:pt idx="73">
                  <c:v>964.90625</c:v>
                </c:pt>
                <c:pt idx="74">
                  <c:v>964.90625</c:v>
                </c:pt>
                <c:pt idx="75">
                  <c:v>959.9375</c:v>
                </c:pt>
                <c:pt idx="76">
                  <c:v>959.9375</c:v>
                </c:pt>
                <c:pt idx="77">
                  <c:v>954.96875</c:v>
                </c:pt>
                <c:pt idx="78">
                  <c:v>954.96875</c:v>
                </c:pt>
                <c:pt idx="79">
                  <c:v>950</c:v>
                </c:pt>
                <c:pt idx="80">
                  <c:v>950</c:v>
                </c:pt>
              </c:numCache>
            </c:numRef>
          </c:xVal>
          <c:yVal>
            <c:numRef>
              <c:f>clinopyroxene!$AP$2:$AP$82</c:f>
              <c:numCache>
                <c:formatCode>General</c:formatCode>
                <c:ptCount val="81"/>
                <c:pt idx="0">
                  <c:v>2.0321317073576001E-2</c:v>
                </c:pt>
                <c:pt idx="1">
                  <c:v>2.0880816516571601E-2</c:v>
                </c:pt>
                <c:pt idx="2">
                  <c:v>2.14584523792767E-2</c:v>
                </c:pt>
                <c:pt idx="3">
                  <c:v>2.2059137202504901E-2</c:v>
                </c:pt>
                <c:pt idx="4">
                  <c:v>2.2842295181462E-2</c:v>
                </c:pt>
                <c:pt idx="5">
                  <c:v>1.0138348107312499E-2</c:v>
                </c:pt>
                <c:pt idx="6">
                  <c:v>2.36583885883054E-2</c:v>
                </c:pt>
                <c:pt idx="7">
                  <c:v>1.03037395053456E-2</c:v>
                </c:pt>
                <c:pt idx="8">
                  <c:v>2.4492063484489401E-2</c:v>
                </c:pt>
                <c:pt idx="9">
                  <c:v>1.0457253063884399E-2</c:v>
                </c:pt>
                <c:pt idx="10">
                  <c:v>2.5342983705434498E-2</c:v>
                </c:pt>
                <c:pt idx="11">
                  <c:v>1.05985760027062E-2</c:v>
                </c:pt>
                <c:pt idx="12">
                  <c:v>2.6209924805166498E-2</c:v>
                </c:pt>
                <c:pt idx="13">
                  <c:v>1.07273554184216E-2</c:v>
                </c:pt>
                <c:pt idx="14">
                  <c:v>2.7090158114378399E-2</c:v>
                </c:pt>
                <c:pt idx="15">
                  <c:v>1.08432554718707E-2</c:v>
                </c:pt>
                <c:pt idx="16">
                  <c:v>2.7978365214557498E-2</c:v>
                </c:pt>
                <c:pt idx="17">
                  <c:v>1.09460834457836E-2</c:v>
                </c:pt>
                <c:pt idx="18">
                  <c:v>2.90069486230096E-2</c:v>
                </c:pt>
                <c:pt idx="19">
                  <c:v>1.11976180390621E-2</c:v>
                </c:pt>
                <c:pt idx="20">
                  <c:v>2.9901987555645701E-2</c:v>
                </c:pt>
                <c:pt idx="21">
                  <c:v>1.13502673140053E-2</c:v>
                </c:pt>
                <c:pt idx="22">
                  <c:v>3.0740492831694301E-2</c:v>
                </c:pt>
                <c:pt idx="23">
                  <c:v>1.14815190439733E-2</c:v>
                </c:pt>
                <c:pt idx="24">
                  <c:v>3.1193745878394501E-2</c:v>
                </c:pt>
                <c:pt idx="25">
                  <c:v>1.15204932654352E-2</c:v>
                </c:pt>
                <c:pt idx="26">
                  <c:v>3.1466464411038599E-2</c:v>
                </c:pt>
                <c:pt idx="27">
                  <c:v>1.1511557539748101E-2</c:v>
                </c:pt>
                <c:pt idx="28">
                  <c:v>3.1749359298852399E-2</c:v>
                </c:pt>
                <c:pt idx="29">
                  <c:v>1.14971631140952E-2</c:v>
                </c:pt>
                <c:pt idx="30">
                  <c:v>3.2040505492119002E-2</c:v>
                </c:pt>
                <c:pt idx="31">
                  <c:v>1.14780457120108E-2</c:v>
                </c:pt>
                <c:pt idx="32">
                  <c:v>3.2338514623941501E-2</c:v>
                </c:pt>
                <c:pt idx="33">
                  <c:v>1.1454898004643501E-2</c:v>
                </c:pt>
                <c:pt idx="34">
                  <c:v>3.2645717200615897E-2</c:v>
                </c:pt>
                <c:pt idx="35">
                  <c:v>1.1429399464420099E-2</c:v>
                </c:pt>
                <c:pt idx="36">
                  <c:v>3.29857807756311E-2</c:v>
                </c:pt>
                <c:pt idx="37">
                  <c:v>3.3468172672692503E-2</c:v>
                </c:pt>
                <c:pt idx="38">
                  <c:v>3.39409765094364E-2</c:v>
                </c:pt>
                <c:pt idx="39">
                  <c:v>3.4404623391139803E-2</c:v>
                </c:pt>
                <c:pt idx="40">
                  <c:v>3.4859540517342899E-2</c:v>
                </c:pt>
                <c:pt idx="41">
                  <c:v>3.5323451238461902E-2</c:v>
                </c:pt>
                <c:pt idx="42">
                  <c:v>3.5812887328293498E-2</c:v>
                </c:pt>
                <c:pt idx="43">
                  <c:v>3.6303513944328597E-2</c:v>
                </c:pt>
                <c:pt idx="44">
                  <c:v>3.6795070890926401E-2</c:v>
                </c:pt>
                <c:pt idx="45">
                  <c:v>3.7287321488726703E-2</c:v>
                </c:pt>
                <c:pt idx="46">
                  <c:v>3.7780046807302702E-2</c:v>
                </c:pt>
                <c:pt idx="47">
                  <c:v>3.8273041879189E-2</c:v>
                </c:pt>
                <c:pt idx="48">
                  <c:v>3.8766113349792401E-2</c:v>
                </c:pt>
                <c:pt idx="49">
                  <c:v>3.9256236744504597E-2</c:v>
                </c:pt>
                <c:pt idx="50">
                  <c:v>3.9746170055808702E-2</c:v>
                </c:pt>
                <c:pt idx="51">
                  <c:v>4.0215829111633801E-2</c:v>
                </c:pt>
                <c:pt idx="52">
                  <c:v>3.0925400046725501E-2</c:v>
                </c:pt>
                <c:pt idx="53">
                  <c:v>4.0688886384142302E-2</c:v>
                </c:pt>
                <c:pt idx="54">
                  <c:v>3.1106239030528601E-2</c:v>
                </c:pt>
                <c:pt idx="55">
                  <c:v>4.11657847934771E-2</c:v>
                </c:pt>
                <c:pt idx="56">
                  <c:v>3.1286212829084198E-2</c:v>
                </c:pt>
                <c:pt idx="57">
                  <c:v>4.1646464148401202E-2</c:v>
                </c:pt>
                <c:pt idx="58">
                  <c:v>3.1465256275727202E-2</c:v>
                </c:pt>
                <c:pt idx="59">
                  <c:v>4.2130866672548901E-2</c:v>
                </c:pt>
                <c:pt idx="60">
                  <c:v>3.1643307259275E-2</c:v>
                </c:pt>
                <c:pt idx="61">
                  <c:v>4.2618935506438298E-2</c:v>
                </c:pt>
                <c:pt idx="62">
                  <c:v>3.1820305365459003E-2</c:v>
                </c:pt>
                <c:pt idx="63">
                  <c:v>4.3110613351663801E-2</c:v>
                </c:pt>
                <c:pt idx="64">
                  <c:v>3.19961906549086E-2</c:v>
                </c:pt>
                <c:pt idx="65">
                  <c:v>4.3605841234568399E-2</c:v>
                </c:pt>
                <c:pt idx="66">
                  <c:v>3.2170902555961299E-2</c:v>
                </c:pt>
                <c:pt idx="67">
                  <c:v>4.4104557374410699E-2</c:v>
                </c:pt>
                <c:pt idx="68">
                  <c:v>3.2344378858002697E-2</c:v>
                </c:pt>
                <c:pt idx="69">
                  <c:v>4.4606696143766798E-2</c:v>
                </c:pt>
                <c:pt idx="70">
                  <c:v>3.2516554792242698E-2</c:v>
                </c:pt>
                <c:pt idx="71">
                  <c:v>4.5112187117627198E-2</c:v>
                </c:pt>
                <c:pt idx="72">
                  <c:v>3.2687362195459299E-2</c:v>
                </c:pt>
                <c:pt idx="73">
                  <c:v>4.5620954206059203E-2</c:v>
                </c:pt>
                <c:pt idx="74">
                  <c:v>3.2856728751159102E-2</c:v>
                </c:pt>
                <c:pt idx="75">
                  <c:v>4.6132914874316998E-2</c:v>
                </c:pt>
                <c:pt idx="76">
                  <c:v>3.3024577310099501E-2</c:v>
                </c:pt>
                <c:pt idx="77">
                  <c:v>4.6647979450656497E-2</c:v>
                </c:pt>
                <c:pt idx="78">
                  <c:v>3.3190825289695101E-2</c:v>
                </c:pt>
                <c:pt idx="79">
                  <c:v>4.7166050530065701E-2</c:v>
                </c:pt>
                <c:pt idx="80">
                  <c:v>3.3355384157479497E-2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1FD-4E67-9ED3-31B8793C7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7110912"/>
        <c:axId val="667112880"/>
      </c:scatterChart>
      <c:valAx>
        <c:axId val="667110912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667112880"/>
        <c:crosses val="autoZero"/>
        <c:crossBetween val="midCat"/>
      </c:valAx>
      <c:valAx>
        <c:axId val="667112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Mole fraction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667110912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313AC84-57DC-48E2-9485-C15CF8E03322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FBD4114-F0BC-43C1-8705-00626737EFB8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294AA34-9AA9-4506-9D5E-589776D90720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78AB4D9-14E8-4B52-B42E-DC5ADF27037B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34066BF-E51F-4A0C-B35B-F948D83C5182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BB2327F-4597-4B8C-9FD1-8F3C420EE629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C0956BD-A05F-4E63-ADD0-DF1D7E12FD4D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37A8563-7D71-42E2-AB8D-1903FF448BDF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E6DD147-8BB1-4F8B-A8B6-C21FD8958A2B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29D92F2-BF50-46A3-8918-CE3825D5CC6D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A4708F4-B882-4C43-B0D0-CE9F870C37D7}">
  <sheetPr/>
  <sheetViews>
    <sheetView zoomScale="8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A8C3B67-44FC-442D-8503-0623B6CD313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DE80C0-24C3-4458-B086-15FB763B449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C14D73-5079-4CB9-8429-545AA000F67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586958-A72C-4FE5-BE12-F0507570C14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7B8189-C9F2-4964-A3D7-A850F2454EC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FEA0DA-8A83-45CF-80A6-E28C9BC3AC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95ED32-7939-4181-B41A-4CE0F1D8189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879D1E-71BA-4F01-BBEB-C64E4F6BC74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A265A9-E53B-4502-A4FA-CF2F51FCB02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0A8CFA-9C18-40B1-B3AB-9F6E7E026E7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6782515-7759-4A83-8157-4D96E688A1D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8B7D8-CB06-45C2-BD03-05BDB7D918BB}">
  <dimension ref="A1:AQ67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67" sqref="A67:XFD67"/>
    </sheetView>
  </sheetViews>
  <sheetFormatPr defaultRowHeight="14.4" x14ac:dyDescent="0.3"/>
  <cols>
    <col min="1" max="1" width="5.6640625" style="5" bestFit="1" customWidth="1"/>
    <col min="2" max="2" width="5" style="5" bestFit="1" customWidth="1"/>
    <col min="3" max="3" width="4" style="5" bestFit="1" customWidth="1"/>
    <col min="4" max="4" width="9.21875" style="4" bestFit="1" customWidth="1"/>
    <col min="5" max="5" width="8.88671875" style="4"/>
    <col min="6" max="6" width="6.5546875" style="4" bestFit="1" customWidth="1"/>
    <col min="7" max="7" width="6.44140625" style="4" bestFit="1" customWidth="1"/>
    <col min="8" max="8" width="6.109375" style="4" bestFit="1" customWidth="1"/>
    <col min="9" max="9" width="7.44140625" style="4" bestFit="1" customWidth="1"/>
    <col min="10" max="10" width="13.5546875" style="4" bestFit="1" customWidth="1"/>
    <col min="11" max="12" width="7.33203125" style="4" bestFit="1" customWidth="1"/>
    <col min="13" max="14" width="13.88671875" style="4" bestFit="1" customWidth="1"/>
    <col min="15" max="15" width="8.21875" style="4" bestFit="1" customWidth="1"/>
    <col min="16" max="16" width="6.88671875" style="4" bestFit="1" customWidth="1"/>
    <col min="17" max="17" width="6.5546875" style="4" bestFit="1" customWidth="1"/>
    <col min="18" max="18" width="8.88671875" style="4"/>
    <col min="19" max="19" width="6" style="4" bestFit="1" customWidth="1"/>
    <col min="20" max="20" width="6.44140625" style="4" bestFit="1" customWidth="1"/>
    <col min="21" max="21" width="6.109375" style="4" bestFit="1" customWidth="1"/>
    <col min="22" max="22" width="7.44140625" style="4" bestFit="1" customWidth="1"/>
    <col min="23" max="23" width="13.5546875" style="4" bestFit="1" customWidth="1"/>
    <col min="24" max="25" width="7.33203125" style="4" bestFit="1" customWidth="1"/>
    <col min="26" max="27" width="13.88671875" style="4" bestFit="1" customWidth="1"/>
    <col min="28" max="28" width="8.21875" style="4" bestFit="1" customWidth="1"/>
    <col min="29" max="29" width="6.88671875" style="4" bestFit="1" customWidth="1"/>
    <col min="30" max="30" width="5.5546875" style="4" bestFit="1" customWidth="1"/>
    <col min="31" max="31" width="8.88671875" style="4"/>
    <col min="32" max="32" width="6" style="4" bestFit="1" customWidth="1"/>
    <col min="33" max="33" width="6.44140625" style="4" bestFit="1" customWidth="1"/>
    <col min="34" max="34" width="6.109375" style="4" bestFit="1" customWidth="1"/>
    <col min="35" max="35" width="7.44140625" style="4" bestFit="1" customWidth="1"/>
    <col min="36" max="36" width="13.5546875" style="4" bestFit="1" customWidth="1"/>
    <col min="37" max="38" width="7.33203125" style="4" bestFit="1" customWidth="1"/>
    <col min="39" max="40" width="13.88671875" style="4" bestFit="1" customWidth="1"/>
    <col min="41" max="41" width="8.21875" style="4" bestFit="1" customWidth="1"/>
    <col min="42" max="42" width="6.88671875" style="4" bestFit="1" customWidth="1"/>
    <col min="43" max="43" width="5.5546875" style="4" bestFit="1" customWidth="1"/>
    <col min="44" max="16384" width="8.88671875" style="4"/>
  </cols>
  <sheetData>
    <row r="1" spans="1:43" s="2" customFormat="1" x14ac:dyDescent="0.3">
      <c r="A1" s="7" t="s">
        <v>34</v>
      </c>
      <c r="B1" s="7" t="s">
        <v>134</v>
      </c>
      <c r="C1" s="7" t="s">
        <v>136</v>
      </c>
      <c r="D1" s="8" t="s">
        <v>37</v>
      </c>
      <c r="F1" s="6" t="s">
        <v>137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 t="s">
        <v>144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 t="s">
        <v>145</v>
      </c>
      <c r="AG1" s="6"/>
      <c r="AH1" s="6"/>
      <c r="AI1" s="6"/>
      <c r="AJ1" s="6"/>
      <c r="AK1" s="6"/>
      <c r="AL1" s="6"/>
      <c r="AM1" s="6"/>
      <c r="AN1" s="6"/>
      <c r="AO1" s="6"/>
    </row>
    <row r="2" spans="1:43" s="3" customFormat="1" x14ac:dyDescent="0.3">
      <c r="A2" s="7"/>
      <c r="B2" s="7"/>
      <c r="C2" s="7"/>
      <c r="D2" s="8"/>
      <c r="F2" s="3" t="s">
        <v>135</v>
      </c>
      <c r="G2" s="3" t="s">
        <v>102</v>
      </c>
      <c r="H2" s="3" t="s">
        <v>138</v>
      </c>
      <c r="I2" s="3" t="s">
        <v>76</v>
      </c>
      <c r="J2" s="3" t="s">
        <v>93</v>
      </c>
      <c r="K2" s="3" t="s">
        <v>139</v>
      </c>
      <c r="L2" s="3" t="s">
        <v>140</v>
      </c>
      <c r="M2" s="3" t="s">
        <v>141</v>
      </c>
      <c r="N2" s="3" t="s">
        <v>142</v>
      </c>
      <c r="O2" s="3" t="s">
        <v>83</v>
      </c>
      <c r="P2" s="3" t="s">
        <v>91</v>
      </c>
      <c r="Q2" s="3" t="s">
        <v>143</v>
      </c>
      <c r="S2" s="3" t="s">
        <v>135</v>
      </c>
      <c r="T2" s="3" t="s">
        <v>102</v>
      </c>
      <c r="U2" s="3" t="s">
        <v>138</v>
      </c>
      <c r="V2" s="3" t="s">
        <v>76</v>
      </c>
      <c r="W2" s="3" t="s">
        <v>93</v>
      </c>
      <c r="X2" s="3" t="s">
        <v>139</v>
      </c>
      <c r="Y2" s="3" t="s">
        <v>140</v>
      </c>
      <c r="Z2" s="3" t="s">
        <v>141</v>
      </c>
      <c r="AA2" s="3" t="s">
        <v>142</v>
      </c>
      <c r="AB2" s="3" t="s">
        <v>83</v>
      </c>
      <c r="AC2" s="3" t="s">
        <v>91</v>
      </c>
      <c r="AD2" s="3" t="s">
        <v>143</v>
      </c>
      <c r="AF2" s="3" t="s">
        <v>135</v>
      </c>
      <c r="AG2" s="3" t="s">
        <v>102</v>
      </c>
      <c r="AH2" s="3" t="s">
        <v>138</v>
      </c>
      <c r="AI2" s="3" t="s">
        <v>76</v>
      </c>
      <c r="AJ2" s="3" t="s">
        <v>93</v>
      </c>
      <c r="AK2" s="3" t="s">
        <v>139</v>
      </c>
      <c r="AL2" s="3" t="s">
        <v>140</v>
      </c>
      <c r="AM2" s="3" t="s">
        <v>141</v>
      </c>
      <c r="AN2" s="3" t="s">
        <v>142</v>
      </c>
      <c r="AO2" s="3" t="s">
        <v>83</v>
      </c>
      <c r="AP2" s="3" t="s">
        <v>91</v>
      </c>
      <c r="AQ2" s="3" t="s">
        <v>143</v>
      </c>
    </row>
    <row r="3" spans="1:43" x14ac:dyDescent="0.3">
      <c r="A3" s="5">
        <f>system!A2</f>
        <v>1</v>
      </c>
      <c r="B3" s="5">
        <f>INDEX(system!A:Q,ROW()-1,MATCH($B$1&amp; "*",system!$1:$1,0))</f>
        <v>1268</v>
      </c>
      <c r="C3" s="5">
        <f>INDEX(system!A:Q,ROW()-1,MATCH($C$1&amp; "*",system!$1:$1,0))</f>
        <v>400</v>
      </c>
      <c r="D3" s="4">
        <f>INDEX(system!A:Q,ROW()-1,MATCH($D$1&amp; "*",system!$1:$1,0))</f>
        <v>0</v>
      </c>
      <c r="F3" s="4">
        <f>liquid!E2</f>
        <v>100.160824853197</v>
      </c>
      <c r="H3" s="4">
        <f>IF(ISNA(VLOOKUP($A3,tot_solids!$A:$A,1,0)),0,VLOOKUP($A3,tot_solids!$A:$AD,5,0))-IFERROR(G3,0)</f>
        <v>0</v>
      </c>
      <c r="I3" s="4">
        <f>IF(ISNA(VLOOKUP(Combine!$A3,apatite!$A:$A,1,0)),0,VLOOKUP(Combine!$A3,apatite!$A:$AD,5,0))</f>
        <v>0</v>
      </c>
      <c r="J3" s="4">
        <f>IF(ISNA(VLOOKUP(Combine!$A3,orthopyroxene!$A:$A,1,0)),0,VLOOKUP(Combine!$A3,orthopyroxene!$A:$AD,5,0))</f>
        <v>0</v>
      </c>
      <c r="K3" s="4">
        <f>IF(ISNA(VLOOKUP(Combine!$A3,spinel1!$A:$A,1,0)),0,VLOOKUP(Combine!$A3,spinel1!$A:$AD,5,0))</f>
        <v>0</v>
      </c>
      <c r="L3" s="4">
        <f>IF(ISNA(VLOOKUP(Combine!$A3,spinel2!$A:$A,1,0)),0,VLOOKUP(Combine!$A3,spinel2!$A:$AD,5,0))</f>
        <v>0</v>
      </c>
      <c r="M3" s="4">
        <f>IF(ISNA(VLOOKUP(Combine!$A3,clinopyroxene1!$A:$A,1,0)),0,VLOOKUP(Combine!$A3,clinopyroxene1!$A:$AD,5,0))</f>
        <v>0</v>
      </c>
      <c r="N3" s="4">
        <f>IF(ISNA(VLOOKUP(Combine!$A3,clinopyroxene2!$A:$A,1,0)),0,VLOOKUP(Combine!$A3,clinopyroxene2!$A:$AD,5,0))</f>
        <v>0</v>
      </c>
      <c r="O3" s="4">
        <f>IF(ISNA(VLOOKUP(Combine!$A3,feldspar!$A:$A,1,0)),0,VLOOKUP(Combine!$A3,feldspar!$A:$AD,5,0))</f>
        <v>0</v>
      </c>
      <c r="P3" s="4">
        <f>IF(ISNA(VLOOKUP(Combine!$A3,olivine!$A:$A,1,0)),0,VLOOKUP(Combine!$A3,olivine!$A:$AD,5,0))</f>
        <v>0</v>
      </c>
      <c r="Q3" s="4">
        <f>SUM(F3:H3)</f>
        <v>100.160824853197</v>
      </c>
      <c r="S3" s="4">
        <f>liquid!F2</f>
        <v>2.7259121852337</v>
      </c>
      <c r="U3" s="4">
        <f>IF(H3=0,0,H3/AH3)</f>
        <v>0</v>
      </c>
      <c r="V3" s="4">
        <f>IF(ISNA(VLOOKUP(Combine!$A3,apatite!$A:$A,1,0)),0,VLOOKUP(Combine!$A3,apatite!$A:$AD,6,0))</f>
        <v>0</v>
      </c>
      <c r="W3" s="4">
        <f>IF(ISNA(VLOOKUP(Combine!$A3,orthopyroxene!$A:$A,1,0)),0,VLOOKUP(Combine!$A3,orthopyroxene!$A:$AD,6,0))</f>
        <v>0</v>
      </c>
      <c r="X3" s="4">
        <f>IF(ISNA(VLOOKUP(Combine!$A3,spinel1!$A:$A,1,0)),0,VLOOKUP(Combine!$A3,spinel1!$A:$AD,6,0))</f>
        <v>0</v>
      </c>
      <c r="Y3" s="4">
        <f>IF(ISNA(VLOOKUP(Combine!$A3,spinel2!$A:$A,1,0)),0,VLOOKUP(Combine!$A3,spinel2!$A:$AD,6,0))</f>
        <v>0</v>
      </c>
      <c r="Z3" s="4">
        <f>IF(ISNA(VLOOKUP(Combine!$A3,clinopyroxene1!$A:$A,1,0)),0,VLOOKUP(Combine!$A3,clinopyroxene1!$A:$AD,6,0))</f>
        <v>0</v>
      </c>
      <c r="AA3" s="4">
        <f>IF(ISNA(VLOOKUP(Combine!$A3,clinopyroxene2!$A:$A,1,0)),0,VLOOKUP(Combine!$A3,clinopyroxene2!$A:$AD,6,0))</f>
        <v>0</v>
      </c>
      <c r="AB3" s="4">
        <f>IF(ISNA(VLOOKUP(Combine!$A3,feldspar!$A:$A,1,0)),0,VLOOKUP(Combine!$A3,feldspar!$A:$AD,6,0))</f>
        <v>0</v>
      </c>
      <c r="AC3" s="4">
        <f>IF(ISNA(VLOOKUP(Combine!$A3,olivine!$A:$A,1,0)),0,VLOOKUP(Combine!$A3,olivine!$A:$AD,6,0))</f>
        <v>0</v>
      </c>
      <c r="AD3" s="4">
        <f>IF(Q3=0,0,Q3/AQ3)</f>
        <v>2.7259121852337</v>
      </c>
      <c r="AF3" s="4">
        <f>IF(F3=0,0,F3/S3)</f>
        <v>36.743966073364149</v>
      </c>
      <c r="AG3" s="4">
        <f>IF(G3=0,0,G3/T3)</f>
        <v>0</v>
      </c>
      <c r="AH3" s="4">
        <f>SUM(AI3:AP3)</f>
        <v>0</v>
      </c>
      <c r="AI3" s="4">
        <f t="shared" ref="AI3:AO3" si="0">IF(I3=0,0,I3/V3)</f>
        <v>0</v>
      </c>
      <c r="AJ3" s="4">
        <f t="shared" si="0"/>
        <v>0</v>
      </c>
      <c r="AK3" s="4">
        <f t="shared" si="0"/>
        <v>0</v>
      </c>
      <c r="AL3" s="4">
        <f t="shared" si="0"/>
        <v>0</v>
      </c>
      <c r="AM3" s="4">
        <f t="shared" si="0"/>
        <v>0</v>
      </c>
      <c r="AN3" s="4">
        <f t="shared" si="0"/>
        <v>0</v>
      </c>
      <c r="AO3" s="4">
        <f t="shared" si="0"/>
        <v>0</v>
      </c>
      <c r="AQ3" s="4">
        <f>SUM(AF3:AH3)</f>
        <v>36.743966073364149</v>
      </c>
    </row>
    <row r="4" spans="1:43" x14ac:dyDescent="0.3">
      <c r="A4" s="5">
        <f>system!A3</f>
        <v>2</v>
      </c>
      <c r="B4" s="5">
        <f>INDEX(system!A:Q,ROW()-1,MATCH($B$1&amp; "*",system!$1:$1,0))</f>
        <v>1263.03125</v>
      </c>
      <c r="C4" s="5">
        <f>INDEX(system!A:Q,ROW()-1,MATCH($C$1&amp; "*",system!$1:$1,0))</f>
        <v>400</v>
      </c>
      <c r="D4" s="4">
        <f>INDEX(system!A:Q,ROW()-1,MATCH($D$1&amp; "*",system!$1:$1,0))</f>
        <v>0</v>
      </c>
      <c r="F4" s="4">
        <f>liquid!E3</f>
        <v>99.662412214694399</v>
      </c>
      <c r="H4" s="4">
        <f>IF(ISNA(VLOOKUP($A4,tot_solids!$A:$A,1,0)),0,VLOOKUP($A4,tot_solids!$A:$AD,5,0))-IFERROR(G4,0)</f>
        <v>0.497908482025398</v>
      </c>
      <c r="I4" s="4">
        <f>IF(ISNA(VLOOKUP(Combine!$A4,apatite!$A:$A,1,0)),0,VLOOKUP(Combine!$A4,apatite!$A:$AD,5,0))</f>
        <v>0</v>
      </c>
      <c r="J4" s="4">
        <f>IF(ISNA(VLOOKUP(Combine!$A4,orthopyroxene!$A:$A,1,0)),0,VLOOKUP(Combine!$A4,orthopyroxene!$A:$AD,5,0))</f>
        <v>0</v>
      </c>
      <c r="K4" s="4">
        <f>IF(ISNA(VLOOKUP(Combine!$A4,spinel1!$A:$A,1,0)),0,VLOOKUP(Combine!$A4,spinel1!$A:$AD,5,0))</f>
        <v>0</v>
      </c>
      <c r="L4" s="4">
        <f>IF(ISNA(VLOOKUP(Combine!$A4,spinel2!$A:$A,1,0)),0,VLOOKUP(Combine!$A4,spinel2!$A:$AD,5,0))</f>
        <v>0</v>
      </c>
      <c r="M4" s="4">
        <f>IF(ISNA(VLOOKUP(Combine!$A4,clinopyroxene1!$A:$A,1,0)),0,VLOOKUP(Combine!$A4,clinopyroxene1!$A:$AD,5,0))</f>
        <v>0</v>
      </c>
      <c r="N4" s="4">
        <f>IF(ISNA(VLOOKUP(Combine!$A4,clinopyroxene2!$A:$A,1,0)),0,VLOOKUP(Combine!$A4,clinopyroxene2!$A:$AD,5,0))</f>
        <v>0</v>
      </c>
      <c r="O4" s="4">
        <f>IF(ISNA(VLOOKUP(Combine!$A4,feldspar!$A:$A,1,0)),0,VLOOKUP(Combine!$A4,feldspar!$A:$AD,5,0))</f>
        <v>0</v>
      </c>
      <c r="P4" s="4">
        <f>IF(ISNA(VLOOKUP(Combine!$A4,olivine!$A:$A,1,0)),0,VLOOKUP(Combine!$A4,olivine!$A:$AD,5,0))</f>
        <v>0.497908482025398</v>
      </c>
      <c r="Q4" s="4">
        <f t="shared" ref="Q4:Q67" si="1">SUM(F4:H4)</f>
        <v>100.16032069671979</v>
      </c>
      <c r="S4" s="4">
        <f>liquid!F3</f>
        <v>2.7255836931207198</v>
      </c>
      <c r="U4" s="4" t="e">
        <f t="shared" ref="U4:U67" si="2">IF(H4=0,0,H4/AH4)</f>
        <v>#DIV/0!</v>
      </c>
      <c r="V4" s="4">
        <f>IF(ISNA(VLOOKUP(Combine!$A4,apatite!$A:$A,1,0)),0,VLOOKUP(Combine!$A4,apatite!$A:$AD,6,0))</f>
        <v>0</v>
      </c>
      <c r="W4" s="4">
        <f>IF(ISNA(VLOOKUP(Combine!$A4,orthopyroxene!$A:$A,1,0)),0,VLOOKUP(Combine!$A4,orthopyroxene!$A:$AD,6,0))</f>
        <v>0</v>
      </c>
      <c r="X4" s="4">
        <f>IF(ISNA(VLOOKUP(Combine!$A4,spinel1!$A:$A,1,0)),0,VLOOKUP(Combine!$A4,spinel1!$A:$AD,6,0))</f>
        <v>0</v>
      </c>
      <c r="Y4" s="4">
        <f>IF(ISNA(VLOOKUP(Combine!$A4,spinel2!$A:$A,1,0)),0,VLOOKUP(Combine!$A4,spinel2!$A:$AD,6,0))</f>
        <v>0</v>
      </c>
      <c r="Z4" s="4">
        <f>IF(ISNA(VLOOKUP(Combine!$A4,clinopyroxene1!$A:$A,1,0)),0,VLOOKUP(Combine!$A4,clinopyroxene1!$A:$AD,6,0))</f>
        <v>0</v>
      </c>
      <c r="AA4" s="4">
        <f>IF(ISNA(VLOOKUP(Combine!$A4,clinopyroxene2!$A:$A,1,0)),0,VLOOKUP(Combine!$A4,clinopyroxene2!$A:$AD,6,0))</f>
        <v>0</v>
      </c>
      <c r="AB4" s="4">
        <f>IF(ISNA(VLOOKUP(Combine!$A4,feldspar!$A:$A,1,0)),0,VLOOKUP(Combine!$A4,feldspar!$A:$AD,6,0))</f>
        <v>0</v>
      </c>
      <c r="AC4" s="4">
        <f>IF(ISNA(VLOOKUP(Combine!$A4,olivine!$A:$A,1,0)),0,VLOOKUP(Combine!$A4,olivine!$A:$AD,6,0))</f>
        <v>3.2457758654321802</v>
      </c>
      <c r="AD4" s="4">
        <f t="shared" ref="AD4:AD67" si="3">IF(Q4=0,0,Q4/AQ4)</f>
        <v>2.7392005744415475</v>
      </c>
      <c r="AF4" s="4">
        <f t="shared" ref="AF4:AF67" si="4">IF(F4=0,0,F4/S4)</f>
        <v>36.56552996931957</v>
      </c>
      <c r="AG4" s="4">
        <f t="shared" ref="AG4:AG67" si="5">IF(G4=0,0,G4/T4)</f>
        <v>0</v>
      </c>
      <c r="AH4" s="4">
        <f t="shared" ref="AH4:AH67" si="6">SUM(AI4:AP4)</f>
        <v>0</v>
      </c>
      <c r="AI4" s="4">
        <f t="shared" ref="AI4:AI67" si="7">IF(I4=0,0,I4/V4)</f>
        <v>0</v>
      </c>
      <c r="AJ4" s="4">
        <f t="shared" ref="AJ4:AJ67" si="8">IF(J4=0,0,J4/W4)</f>
        <v>0</v>
      </c>
      <c r="AK4" s="4">
        <f t="shared" ref="AK4:AK67" si="9">IF(K4=0,0,K4/X4)</f>
        <v>0</v>
      </c>
      <c r="AL4" s="4">
        <f t="shared" ref="AL4:AL67" si="10">IF(L4=0,0,L4/Y4)</f>
        <v>0</v>
      </c>
      <c r="AM4" s="4">
        <f t="shared" ref="AM4:AM67" si="11">IF(M4=0,0,M4/Z4)</f>
        <v>0</v>
      </c>
      <c r="AN4" s="4">
        <f t="shared" ref="AN4:AN67" si="12">IF(N4=0,0,N4/AA4)</f>
        <v>0</v>
      </c>
      <c r="AO4" s="4">
        <f t="shared" ref="AO4:AO67" si="13">IF(O4=0,0,O4/AB4)</f>
        <v>0</v>
      </c>
      <c r="AQ4" s="4">
        <f t="shared" ref="AQ4:AQ67" si="14">SUM(AF4:AH4)</f>
        <v>36.56552996931957</v>
      </c>
    </row>
    <row r="5" spans="1:43" x14ac:dyDescent="0.3">
      <c r="A5" s="5">
        <f>system!A4</f>
        <v>3</v>
      </c>
      <c r="B5" s="5">
        <f>INDEX(system!A:Q,ROW()-1,MATCH($B$1&amp; "*",system!$1:$1,0))</f>
        <v>1258.0625</v>
      </c>
      <c r="C5" s="5">
        <f>INDEX(system!A:Q,ROW()-1,MATCH($C$1&amp; "*",system!$1:$1,0))</f>
        <v>400</v>
      </c>
      <c r="D5" s="4">
        <f>INDEX(system!A:Q,ROW()-1,MATCH($D$1&amp; "*",system!$1:$1,0))</f>
        <v>0</v>
      </c>
      <c r="F5" s="4">
        <f>liquid!E4</f>
        <v>99.165584520290395</v>
      </c>
      <c r="H5" s="4">
        <f>IF(ISNA(VLOOKUP($A5,tot_solids!$A:$A,1,0)),0,VLOOKUP($A5,tot_solids!$A:$AD,5,0))-IFERROR(G5,0)</f>
        <v>0.99421377203204198</v>
      </c>
      <c r="I5" s="4">
        <f>IF(ISNA(VLOOKUP(Combine!$A5,apatite!$A:$A,1,0)),0,VLOOKUP(Combine!$A5,apatite!$A:$AD,5,0))</f>
        <v>0</v>
      </c>
      <c r="J5" s="4">
        <f>IF(ISNA(VLOOKUP(Combine!$A5,orthopyroxene!$A:$A,1,0)),0,VLOOKUP(Combine!$A5,orthopyroxene!$A:$AD,5,0))</f>
        <v>0</v>
      </c>
      <c r="K5" s="4">
        <f>IF(ISNA(VLOOKUP(Combine!$A5,spinel1!$A:$A,1,0)),0,VLOOKUP(Combine!$A5,spinel1!$A:$AD,5,0))</f>
        <v>0</v>
      </c>
      <c r="L5" s="4">
        <f>IF(ISNA(VLOOKUP(Combine!$A5,spinel2!$A:$A,1,0)),0,VLOOKUP(Combine!$A5,spinel2!$A:$AD,5,0))</f>
        <v>0</v>
      </c>
      <c r="M5" s="4">
        <f>IF(ISNA(VLOOKUP(Combine!$A5,clinopyroxene1!$A:$A,1,0)),0,VLOOKUP(Combine!$A5,clinopyroxene1!$A:$AD,5,0))</f>
        <v>0</v>
      </c>
      <c r="N5" s="4">
        <f>IF(ISNA(VLOOKUP(Combine!$A5,clinopyroxene2!$A:$A,1,0)),0,VLOOKUP(Combine!$A5,clinopyroxene2!$A:$AD,5,0))</f>
        <v>0</v>
      </c>
      <c r="O5" s="4">
        <f>IF(ISNA(VLOOKUP(Combine!$A5,feldspar!$A:$A,1,0)),0,VLOOKUP(Combine!$A5,feldspar!$A:$AD,5,0))</f>
        <v>0</v>
      </c>
      <c r="P5" s="4">
        <f>IF(ISNA(VLOOKUP(Combine!$A5,olivine!$A:$A,1,0)),0,VLOOKUP(Combine!$A5,olivine!$A:$AD,5,0))</f>
        <v>0.99421377203204198</v>
      </c>
      <c r="Q5" s="4">
        <f t="shared" si="1"/>
        <v>100.15979829232244</v>
      </c>
      <c r="S5" s="4">
        <f>liquid!F4</f>
        <v>2.7252268306191398</v>
      </c>
      <c r="U5" s="4" t="e">
        <f t="shared" si="2"/>
        <v>#DIV/0!</v>
      </c>
      <c r="V5" s="4">
        <f>IF(ISNA(VLOOKUP(Combine!$A5,apatite!$A:$A,1,0)),0,VLOOKUP(Combine!$A5,apatite!$A:$AD,6,0))</f>
        <v>0</v>
      </c>
      <c r="W5" s="4">
        <f>IF(ISNA(VLOOKUP(Combine!$A5,orthopyroxene!$A:$A,1,0)),0,VLOOKUP(Combine!$A5,orthopyroxene!$A:$AD,6,0))</f>
        <v>0</v>
      </c>
      <c r="X5" s="4">
        <f>IF(ISNA(VLOOKUP(Combine!$A5,spinel1!$A:$A,1,0)),0,VLOOKUP(Combine!$A5,spinel1!$A:$AD,6,0))</f>
        <v>0</v>
      </c>
      <c r="Y5" s="4">
        <f>IF(ISNA(VLOOKUP(Combine!$A5,spinel2!$A:$A,1,0)),0,VLOOKUP(Combine!$A5,spinel2!$A:$AD,6,0))</f>
        <v>0</v>
      </c>
      <c r="Z5" s="4">
        <f>IF(ISNA(VLOOKUP(Combine!$A5,clinopyroxene1!$A:$A,1,0)),0,VLOOKUP(Combine!$A5,clinopyroxene1!$A:$AD,6,0))</f>
        <v>0</v>
      </c>
      <c r="AA5" s="4">
        <f>IF(ISNA(VLOOKUP(Combine!$A5,clinopyroxene2!$A:$A,1,0)),0,VLOOKUP(Combine!$A5,clinopyroxene2!$A:$AD,6,0))</f>
        <v>0</v>
      </c>
      <c r="AB5" s="4">
        <f>IF(ISNA(VLOOKUP(Combine!$A5,feldspar!$A:$A,1,0)),0,VLOOKUP(Combine!$A5,feldspar!$A:$AD,6,0))</f>
        <v>0</v>
      </c>
      <c r="AC5" s="4">
        <f>IF(ISNA(VLOOKUP(Combine!$A5,olivine!$A:$A,1,0)),0,VLOOKUP(Combine!$A5,olivine!$A:$AD,6,0))</f>
        <v>3.2491411231042999</v>
      </c>
      <c r="AD5" s="4">
        <f t="shared" si="3"/>
        <v>2.7525493947931898</v>
      </c>
      <c r="AF5" s="4">
        <f t="shared" si="4"/>
        <v>36.388011231256343</v>
      </c>
      <c r="AG5" s="4">
        <f t="shared" si="5"/>
        <v>0</v>
      </c>
      <c r="AH5" s="4">
        <f t="shared" si="6"/>
        <v>0</v>
      </c>
      <c r="AI5" s="4">
        <f t="shared" si="7"/>
        <v>0</v>
      </c>
      <c r="AJ5" s="4">
        <f t="shared" si="8"/>
        <v>0</v>
      </c>
      <c r="AK5" s="4">
        <f t="shared" si="9"/>
        <v>0</v>
      </c>
      <c r="AL5" s="4">
        <f t="shared" si="10"/>
        <v>0</v>
      </c>
      <c r="AM5" s="4">
        <f t="shared" si="11"/>
        <v>0</v>
      </c>
      <c r="AN5" s="4">
        <f t="shared" si="12"/>
        <v>0</v>
      </c>
      <c r="AO5" s="4">
        <f t="shared" si="13"/>
        <v>0</v>
      </c>
      <c r="AQ5" s="4">
        <f t="shared" si="14"/>
        <v>36.388011231256343</v>
      </c>
    </row>
    <row r="6" spans="1:43" x14ac:dyDescent="0.3">
      <c r="A6" s="5">
        <f>system!A5</f>
        <v>4</v>
      </c>
      <c r="B6" s="5">
        <f>INDEX(system!A:Q,ROW()-1,MATCH($B$1&amp; "*",system!$1:$1,0))</f>
        <v>1253.09375</v>
      </c>
      <c r="C6" s="5">
        <f>INDEX(system!A:Q,ROW()-1,MATCH($C$1&amp; "*",system!$1:$1,0))</f>
        <v>400</v>
      </c>
      <c r="D6" s="4">
        <f>INDEX(system!A:Q,ROW()-1,MATCH($D$1&amp; "*",system!$1:$1,0))</f>
        <v>0</v>
      </c>
      <c r="F6" s="4">
        <f>liquid!E5</f>
        <v>98.675125824760102</v>
      </c>
      <c r="H6" s="4">
        <f>IF(ISNA(VLOOKUP($A6,tot_solids!$A:$A,1,0)),0,VLOOKUP($A6,tot_solids!$A:$AD,5,0))-IFERROR(G6,0)</f>
        <v>1.4841389682305099</v>
      </c>
      <c r="I6" s="4">
        <f>IF(ISNA(VLOOKUP(Combine!$A6,apatite!$A:$A,1,0)),0,VLOOKUP(Combine!$A6,apatite!$A:$AD,5,0))</f>
        <v>0</v>
      </c>
      <c r="J6" s="4">
        <f>IF(ISNA(VLOOKUP(Combine!$A6,orthopyroxene!$A:$A,1,0)),0,VLOOKUP(Combine!$A6,orthopyroxene!$A:$AD,5,0))</f>
        <v>0</v>
      </c>
      <c r="K6" s="4">
        <f>IF(ISNA(VLOOKUP(Combine!$A6,spinel1!$A:$A,1,0)),0,VLOOKUP(Combine!$A6,spinel1!$A:$AD,5,0))</f>
        <v>0</v>
      </c>
      <c r="L6" s="4">
        <f>IF(ISNA(VLOOKUP(Combine!$A6,spinel2!$A:$A,1,0)),0,VLOOKUP(Combine!$A6,spinel2!$A:$AD,5,0))</f>
        <v>0</v>
      </c>
      <c r="M6" s="4">
        <f>IF(ISNA(VLOOKUP(Combine!$A6,clinopyroxene1!$A:$A,1,0)),0,VLOOKUP(Combine!$A6,clinopyroxene1!$A:$AD,5,0))</f>
        <v>0</v>
      </c>
      <c r="N6" s="4">
        <f>IF(ISNA(VLOOKUP(Combine!$A6,clinopyroxene2!$A:$A,1,0)),0,VLOOKUP(Combine!$A6,clinopyroxene2!$A:$AD,5,0))</f>
        <v>0</v>
      </c>
      <c r="O6" s="4">
        <f>IF(ISNA(VLOOKUP(Combine!$A6,feldspar!$A:$A,1,0)),0,VLOOKUP(Combine!$A6,feldspar!$A:$AD,5,0))</f>
        <v>0</v>
      </c>
      <c r="P6" s="4">
        <f>IF(ISNA(VLOOKUP(Combine!$A6,olivine!$A:$A,1,0)),0,VLOOKUP(Combine!$A6,olivine!$A:$AD,5,0))</f>
        <v>1.4841389682305099</v>
      </c>
      <c r="Q6" s="4">
        <f t="shared" si="1"/>
        <v>100.15926479299061</v>
      </c>
      <c r="S6" s="4">
        <f>liquid!F5</f>
        <v>2.7248549070843699</v>
      </c>
      <c r="U6" s="4" t="e">
        <f t="shared" si="2"/>
        <v>#DIV/0!</v>
      </c>
      <c r="V6" s="4">
        <f>IF(ISNA(VLOOKUP(Combine!$A6,apatite!$A:$A,1,0)),0,VLOOKUP(Combine!$A6,apatite!$A:$AD,6,0))</f>
        <v>0</v>
      </c>
      <c r="W6" s="4">
        <f>IF(ISNA(VLOOKUP(Combine!$A6,orthopyroxene!$A:$A,1,0)),0,VLOOKUP(Combine!$A6,orthopyroxene!$A:$AD,6,0))</f>
        <v>0</v>
      </c>
      <c r="X6" s="4">
        <f>IF(ISNA(VLOOKUP(Combine!$A6,spinel1!$A:$A,1,0)),0,VLOOKUP(Combine!$A6,spinel1!$A:$AD,6,0))</f>
        <v>0</v>
      </c>
      <c r="Y6" s="4">
        <f>IF(ISNA(VLOOKUP(Combine!$A6,spinel2!$A:$A,1,0)),0,VLOOKUP(Combine!$A6,spinel2!$A:$AD,6,0))</f>
        <v>0</v>
      </c>
      <c r="Z6" s="4">
        <f>IF(ISNA(VLOOKUP(Combine!$A6,clinopyroxene1!$A:$A,1,0)),0,VLOOKUP(Combine!$A6,clinopyroxene1!$A:$AD,6,0))</f>
        <v>0</v>
      </c>
      <c r="AA6" s="4">
        <f>IF(ISNA(VLOOKUP(Combine!$A6,clinopyroxene2!$A:$A,1,0)),0,VLOOKUP(Combine!$A6,clinopyroxene2!$A:$AD,6,0))</f>
        <v>0</v>
      </c>
      <c r="AB6" s="4">
        <f>IF(ISNA(VLOOKUP(Combine!$A6,feldspar!$A:$A,1,0)),0,VLOOKUP(Combine!$A6,feldspar!$A:$AD,6,0))</f>
        <v>0</v>
      </c>
      <c r="AC6" s="4">
        <f>IF(ISNA(VLOOKUP(Combine!$A6,olivine!$A:$A,1,0)),0,VLOOKUP(Combine!$A6,olivine!$A:$AD,6,0))</f>
        <v>3.25254279573748</v>
      </c>
      <c r="AD6" s="4">
        <f t="shared" si="3"/>
        <v>2.7658385219171495</v>
      </c>
      <c r="AF6" s="4">
        <f t="shared" si="4"/>
        <v>36.212983512705186</v>
      </c>
      <c r="AG6" s="4">
        <f t="shared" si="5"/>
        <v>0</v>
      </c>
      <c r="AH6" s="4">
        <f t="shared" si="6"/>
        <v>0</v>
      </c>
      <c r="AI6" s="4">
        <f t="shared" si="7"/>
        <v>0</v>
      </c>
      <c r="AJ6" s="4">
        <f t="shared" si="8"/>
        <v>0</v>
      </c>
      <c r="AK6" s="4">
        <f t="shared" si="9"/>
        <v>0</v>
      </c>
      <c r="AL6" s="4">
        <f t="shared" si="10"/>
        <v>0</v>
      </c>
      <c r="AM6" s="4">
        <f t="shared" si="11"/>
        <v>0</v>
      </c>
      <c r="AN6" s="4">
        <f t="shared" si="12"/>
        <v>0</v>
      </c>
      <c r="AO6" s="4">
        <f t="shared" si="13"/>
        <v>0</v>
      </c>
      <c r="AQ6" s="4">
        <f t="shared" si="14"/>
        <v>36.212983512705186</v>
      </c>
    </row>
    <row r="7" spans="1:43" x14ac:dyDescent="0.3">
      <c r="A7" s="5">
        <f>system!A6</f>
        <v>5</v>
      </c>
      <c r="B7" s="5">
        <f>INDEX(system!A:Q,ROW()-1,MATCH($B$1&amp; "*",system!$1:$1,0))</f>
        <v>1248.125</v>
      </c>
      <c r="C7" s="5">
        <f>INDEX(system!A:Q,ROW()-1,MATCH($C$1&amp; "*",system!$1:$1,0))</f>
        <v>400</v>
      </c>
      <c r="D7" s="4">
        <f>INDEX(system!A:Q,ROW()-1,MATCH($D$1&amp; "*",system!$1:$1,0))</f>
        <v>0</v>
      </c>
      <c r="F7" s="4">
        <f>liquid!E6</f>
        <v>98.190834095135699</v>
      </c>
      <c r="H7" s="4">
        <f>IF(ISNA(VLOOKUP($A7,tot_solids!$A:$A,1,0)),0,VLOOKUP($A7,tot_solids!$A:$AD,5,0))-IFERROR(G7,0)</f>
        <v>1.96788557235409</v>
      </c>
      <c r="I7" s="4">
        <f>IF(ISNA(VLOOKUP(Combine!$A7,apatite!$A:$A,1,0)),0,VLOOKUP(Combine!$A7,apatite!$A:$AD,5,0))</f>
        <v>0</v>
      </c>
      <c r="J7" s="4">
        <f>IF(ISNA(VLOOKUP(Combine!$A7,orthopyroxene!$A:$A,1,0)),0,VLOOKUP(Combine!$A7,orthopyroxene!$A:$AD,5,0))</f>
        <v>0</v>
      </c>
      <c r="K7" s="4">
        <f>IF(ISNA(VLOOKUP(Combine!$A7,spinel1!$A:$A,1,0)),0,VLOOKUP(Combine!$A7,spinel1!$A:$AD,5,0))</f>
        <v>0</v>
      </c>
      <c r="L7" s="4">
        <f>IF(ISNA(VLOOKUP(Combine!$A7,spinel2!$A:$A,1,0)),0,VLOOKUP(Combine!$A7,spinel2!$A:$AD,5,0))</f>
        <v>0</v>
      </c>
      <c r="M7" s="4">
        <f>IF(ISNA(VLOOKUP(Combine!$A7,clinopyroxene1!$A:$A,1,0)),0,VLOOKUP(Combine!$A7,clinopyroxene1!$A:$AD,5,0))</f>
        <v>0</v>
      </c>
      <c r="N7" s="4">
        <f>IF(ISNA(VLOOKUP(Combine!$A7,clinopyroxene2!$A:$A,1,0)),0,VLOOKUP(Combine!$A7,clinopyroxene2!$A:$AD,5,0))</f>
        <v>0</v>
      </c>
      <c r="O7" s="4">
        <f>IF(ISNA(VLOOKUP(Combine!$A7,feldspar!$A:$A,1,0)),0,VLOOKUP(Combine!$A7,feldspar!$A:$AD,5,0))</f>
        <v>0</v>
      </c>
      <c r="P7" s="4">
        <f>IF(ISNA(VLOOKUP(Combine!$A7,olivine!$A:$A,1,0)),0,VLOOKUP(Combine!$A7,olivine!$A:$AD,5,0))</f>
        <v>1.96788557235409</v>
      </c>
      <c r="Q7" s="4">
        <f t="shared" si="1"/>
        <v>100.15871966748979</v>
      </c>
      <c r="S7" s="4">
        <f>liquid!F6</f>
        <v>2.7244674664690001</v>
      </c>
      <c r="U7" s="4" t="e">
        <f t="shared" si="2"/>
        <v>#DIV/0!</v>
      </c>
      <c r="V7" s="4">
        <f>IF(ISNA(VLOOKUP(Combine!$A7,apatite!$A:$A,1,0)),0,VLOOKUP(Combine!$A7,apatite!$A:$AD,6,0))</f>
        <v>0</v>
      </c>
      <c r="W7" s="4">
        <f>IF(ISNA(VLOOKUP(Combine!$A7,orthopyroxene!$A:$A,1,0)),0,VLOOKUP(Combine!$A7,orthopyroxene!$A:$AD,6,0))</f>
        <v>0</v>
      </c>
      <c r="X7" s="4">
        <f>IF(ISNA(VLOOKUP(Combine!$A7,spinel1!$A:$A,1,0)),0,VLOOKUP(Combine!$A7,spinel1!$A:$AD,6,0))</f>
        <v>0</v>
      </c>
      <c r="Y7" s="4">
        <f>IF(ISNA(VLOOKUP(Combine!$A7,spinel2!$A:$A,1,0)),0,VLOOKUP(Combine!$A7,spinel2!$A:$AD,6,0))</f>
        <v>0</v>
      </c>
      <c r="Z7" s="4">
        <f>IF(ISNA(VLOOKUP(Combine!$A7,clinopyroxene1!$A:$A,1,0)),0,VLOOKUP(Combine!$A7,clinopyroxene1!$A:$AD,6,0))</f>
        <v>0</v>
      </c>
      <c r="AA7" s="4">
        <f>IF(ISNA(VLOOKUP(Combine!$A7,clinopyroxene2!$A:$A,1,0)),0,VLOOKUP(Combine!$A7,clinopyroxene2!$A:$AD,6,0))</f>
        <v>0</v>
      </c>
      <c r="AB7" s="4">
        <f>IF(ISNA(VLOOKUP(Combine!$A7,feldspar!$A:$A,1,0)),0,VLOOKUP(Combine!$A7,feldspar!$A:$AD,6,0))</f>
        <v>0</v>
      </c>
      <c r="AC7" s="4">
        <f>IF(ISNA(VLOOKUP(Combine!$A7,olivine!$A:$A,1,0)),0,VLOOKUP(Combine!$A7,olivine!$A:$AD,6,0))</f>
        <v>3.2559813288357402</v>
      </c>
      <c r="AD7" s="4">
        <f t="shared" si="3"/>
        <v>2.7790697139091005</v>
      </c>
      <c r="AF7" s="4">
        <f t="shared" si="4"/>
        <v>36.040376808901399</v>
      </c>
      <c r="AG7" s="4">
        <f t="shared" si="5"/>
        <v>0</v>
      </c>
      <c r="AH7" s="4">
        <f t="shared" si="6"/>
        <v>0</v>
      </c>
      <c r="AI7" s="4">
        <f t="shared" si="7"/>
        <v>0</v>
      </c>
      <c r="AJ7" s="4">
        <f t="shared" si="8"/>
        <v>0</v>
      </c>
      <c r="AK7" s="4">
        <f t="shared" si="9"/>
        <v>0</v>
      </c>
      <c r="AL7" s="4">
        <f t="shared" si="10"/>
        <v>0</v>
      </c>
      <c r="AM7" s="4">
        <f t="shared" si="11"/>
        <v>0</v>
      </c>
      <c r="AN7" s="4">
        <f t="shared" si="12"/>
        <v>0</v>
      </c>
      <c r="AO7" s="4">
        <f t="shared" si="13"/>
        <v>0</v>
      </c>
      <c r="AQ7" s="4">
        <f t="shared" si="14"/>
        <v>36.040376808901399</v>
      </c>
    </row>
    <row r="8" spans="1:43" x14ac:dyDescent="0.3">
      <c r="A8" s="5">
        <f>system!A7</f>
        <v>6</v>
      </c>
      <c r="B8" s="5">
        <f>INDEX(system!A:Q,ROW()-1,MATCH($B$1&amp; "*",system!$1:$1,0))</f>
        <v>1243.15625</v>
      </c>
      <c r="C8" s="5">
        <f>INDEX(system!A:Q,ROW()-1,MATCH($C$1&amp; "*",system!$1:$1,0))</f>
        <v>400</v>
      </c>
      <c r="D8" s="4">
        <f>INDEX(system!A:Q,ROW()-1,MATCH($D$1&amp; "*",system!$1:$1,0))</f>
        <v>0</v>
      </c>
      <c r="F8" s="4">
        <f>liquid!E7</f>
        <v>97.712511360076206</v>
      </c>
      <c r="H8" s="4">
        <f>IF(ISNA(VLOOKUP($A8,tot_solids!$A:$A,1,0)),0,VLOOKUP($A8,tot_solids!$A:$AD,5,0))-IFERROR(G8,0)</f>
        <v>2.44565100498891</v>
      </c>
      <c r="I8" s="4">
        <f>IF(ISNA(VLOOKUP(Combine!$A8,apatite!$A:$A,1,0)),0,VLOOKUP(Combine!$A8,apatite!$A:$AD,5,0))</f>
        <v>0</v>
      </c>
      <c r="J8" s="4">
        <f>IF(ISNA(VLOOKUP(Combine!$A8,orthopyroxene!$A:$A,1,0)),0,VLOOKUP(Combine!$A8,orthopyroxene!$A:$AD,5,0))</f>
        <v>0</v>
      </c>
      <c r="K8" s="4">
        <f>IF(ISNA(VLOOKUP(Combine!$A8,spinel1!$A:$A,1,0)),0,VLOOKUP(Combine!$A8,spinel1!$A:$AD,5,0))</f>
        <v>0</v>
      </c>
      <c r="L8" s="4">
        <f>IF(ISNA(VLOOKUP(Combine!$A8,spinel2!$A:$A,1,0)),0,VLOOKUP(Combine!$A8,spinel2!$A:$AD,5,0))</f>
        <v>0</v>
      </c>
      <c r="M8" s="4">
        <f>IF(ISNA(VLOOKUP(Combine!$A8,clinopyroxene1!$A:$A,1,0)),0,VLOOKUP(Combine!$A8,clinopyroxene1!$A:$AD,5,0))</f>
        <v>0</v>
      </c>
      <c r="N8" s="4">
        <f>IF(ISNA(VLOOKUP(Combine!$A8,clinopyroxene2!$A:$A,1,0)),0,VLOOKUP(Combine!$A8,clinopyroxene2!$A:$AD,5,0))</f>
        <v>0</v>
      </c>
      <c r="O8" s="4">
        <f>IF(ISNA(VLOOKUP(Combine!$A8,feldspar!$A:$A,1,0)),0,VLOOKUP(Combine!$A8,feldspar!$A:$AD,5,0))</f>
        <v>0</v>
      </c>
      <c r="P8" s="4">
        <f>IF(ISNA(VLOOKUP(Combine!$A8,olivine!$A:$A,1,0)),0,VLOOKUP(Combine!$A8,olivine!$A:$AD,5,0))</f>
        <v>2.44565100498891</v>
      </c>
      <c r="Q8" s="4">
        <f t="shared" si="1"/>
        <v>100.15816236506511</v>
      </c>
      <c r="S8" s="4">
        <f>liquid!F7</f>
        <v>2.72406404026535</v>
      </c>
      <c r="U8" s="4" t="e">
        <f t="shared" si="2"/>
        <v>#DIV/0!</v>
      </c>
      <c r="V8" s="4">
        <f>IF(ISNA(VLOOKUP(Combine!$A8,apatite!$A:$A,1,0)),0,VLOOKUP(Combine!$A8,apatite!$A:$AD,6,0))</f>
        <v>0</v>
      </c>
      <c r="W8" s="4">
        <f>IF(ISNA(VLOOKUP(Combine!$A8,orthopyroxene!$A:$A,1,0)),0,VLOOKUP(Combine!$A8,orthopyroxene!$A:$AD,6,0))</f>
        <v>0</v>
      </c>
      <c r="X8" s="4">
        <f>IF(ISNA(VLOOKUP(Combine!$A8,spinel1!$A:$A,1,0)),0,VLOOKUP(Combine!$A8,spinel1!$A:$AD,6,0))</f>
        <v>0</v>
      </c>
      <c r="Y8" s="4">
        <f>IF(ISNA(VLOOKUP(Combine!$A8,spinel2!$A:$A,1,0)),0,VLOOKUP(Combine!$A8,spinel2!$A:$AD,6,0))</f>
        <v>0</v>
      </c>
      <c r="Z8" s="4">
        <f>IF(ISNA(VLOOKUP(Combine!$A8,clinopyroxene1!$A:$A,1,0)),0,VLOOKUP(Combine!$A8,clinopyroxene1!$A:$AD,6,0))</f>
        <v>0</v>
      </c>
      <c r="AA8" s="4">
        <f>IF(ISNA(VLOOKUP(Combine!$A8,clinopyroxene2!$A:$A,1,0)),0,VLOOKUP(Combine!$A8,clinopyroxene2!$A:$AD,6,0))</f>
        <v>0</v>
      </c>
      <c r="AB8" s="4">
        <f>IF(ISNA(VLOOKUP(Combine!$A8,feldspar!$A:$A,1,0)),0,VLOOKUP(Combine!$A8,feldspar!$A:$AD,6,0))</f>
        <v>0</v>
      </c>
      <c r="AC8" s="4">
        <f>IF(ISNA(VLOOKUP(Combine!$A8,olivine!$A:$A,1,0)),0,VLOOKUP(Combine!$A8,olivine!$A:$AD,6,0))</f>
        <v>3.25945715208079</v>
      </c>
      <c r="AD8" s="4">
        <f t="shared" si="3"/>
        <v>2.7922447662030843</v>
      </c>
      <c r="AF8" s="4">
        <f t="shared" si="4"/>
        <v>35.870122697467153</v>
      </c>
      <c r="AG8" s="4">
        <f t="shared" si="5"/>
        <v>0</v>
      </c>
      <c r="AH8" s="4">
        <f t="shared" si="6"/>
        <v>0</v>
      </c>
      <c r="AI8" s="4">
        <f t="shared" si="7"/>
        <v>0</v>
      </c>
      <c r="AJ8" s="4">
        <f t="shared" si="8"/>
        <v>0</v>
      </c>
      <c r="AK8" s="4">
        <f t="shared" si="9"/>
        <v>0</v>
      </c>
      <c r="AL8" s="4">
        <f t="shared" si="10"/>
        <v>0</v>
      </c>
      <c r="AM8" s="4">
        <f t="shared" si="11"/>
        <v>0</v>
      </c>
      <c r="AN8" s="4">
        <f t="shared" si="12"/>
        <v>0</v>
      </c>
      <c r="AO8" s="4">
        <f t="shared" si="13"/>
        <v>0</v>
      </c>
      <c r="AQ8" s="4">
        <f t="shared" si="14"/>
        <v>35.870122697467153</v>
      </c>
    </row>
    <row r="9" spans="1:43" x14ac:dyDescent="0.3">
      <c r="A9" s="5">
        <f>system!A8</f>
        <v>7</v>
      </c>
      <c r="B9" s="5">
        <f>INDEX(system!A:Q,ROW()-1,MATCH($B$1&amp; "*",system!$1:$1,0))</f>
        <v>1238.1875</v>
      </c>
      <c r="C9" s="5">
        <f>INDEX(system!A:Q,ROW()-1,MATCH($C$1&amp; "*",system!$1:$1,0))</f>
        <v>400</v>
      </c>
      <c r="D9" s="4">
        <f>INDEX(system!A:Q,ROW()-1,MATCH($D$1&amp; "*",system!$1:$1,0))</f>
        <v>0</v>
      </c>
      <c r="F9" s="4">
        <f>liquid!E8</f>
        <v>97.239963621090396</v>
      </c>
      <c r="H9" s="4">
        <f>IF(ISNA(VLOOKUP($A9,tot_solids!$A:$A,1,0)),0,VLOOKUP($A9,tot_solids!$A:$AD,5,0))-IFERROR(G9,0)</f>
        <v>2.9176286939937199</v>
      </c>
      <c r="I9" s="4">
        <f>IF(ISNA(VLOOKUP(Combine!$A9,apatite!$A:$A,1,0)),0,VLOOKUP(Combine!$A9,apatite!$A:$AD,5,0))</f>
        <v>0</v>
      </c>
      <c r="J9" s="4">
        <f>IF(ISNA(VLOOKUP(Combine!$A9,orthopyroxene!$A:$A,1,0)),0,VLOOKUP(Combine!$A9,orthopyroxene!$A:$AD,5,0))</f>
        <v>0</v>
      </c>
      <c r="K9" s="4">
        <f>IF(ISNA(VLOOKUP(Combine!$A9,spinel1!$A:$A,1,0)),0,VLOOKUP(Combine!$A9,spinel1!$A:$AD,5,0))</f>
        <v>0</v>
      </c>
      <c r="L9" s="4">
        <f>IF(ISNA(VLOOKUP(Combine!$A9,spinel2!$A:$A,1,0)),0,VLOOKUP(Combine!$A9,spinel2!$A:$AD,5,0))</f>
        <v>0</v>
      </c>
      <c r="M9" s="4">
        <f>IF(ISNA(VLOOKUP(Combine!$A9,clinopyroxene1!$A:$A,1,0)),0,VLOOKUP(Combine!$A9,clinopyroxene1!$A:$AD,5,0))</f>
        <v>0</v>
      </c>
      <c r="N9" s="4">
        <f>IF(ISNA(VLOOKUP(Combine!$A9,clinopyroxene2!$A:$A,1,0)),0,VLOOKUP(Combine!$A9,clinopyroxene2!$A:$AD,5,0))</f>
        <v>0</v>
      </c>
      <c r="O9" s="4">
        <f>IF(ISNA(VLOOKUP(Combine!$A9,feldspar!$A:$A,1,0)),0,VLOOKUP(Combine!$A9,feldspar!$A:$AD,5,0))</f>
        <v>0</v>
      </c>
      <c r="P9" s="4">
        <f>IF(ISNA(VLOOKUP(Combine!$A9,olivine!$A:$A,1,0)),0,VLOOKUP(Combine!$A9,olivine!$A:$AD,5,0))</f>
        <v>2.9176286939937199</v>
      </c>
      <c r="Q9" s="4">
        <f t="shared" si="1"/>
        <v>100.15759231508412</v>
      </c>
      <c r="S9" s="4">
        <f>liquid!F8</f>
        <v>2.7236441477465498</v>
      </c>
      <c r="U9" s="4" t="e">
        <f t="shared" si="2"/>
        <v>#DIV/0!</v>
      </c>
      <c r="V9" s="4">
        <f>IF(ISNA(VLOOKUP(Combine!$A9,apatite!$A:$A,1,0)),0,VLOOKUP(Combine!$A9,apatite!$A:$AD,6,0))</f>
        <v>0</v>
      </c>
      <c r="W9" s="4">
        <f>IF(ISNA(VLOOKUP(Combine!$A9,orthopyroxene!$A:$A,1,0)),0,VLOOKUP(Combine!$A9,orthopyroxene!$A:$AD,6,0))</f>
        <v>0</v>
      </c>
      <c r="X9" s="4">
        <f>IF(ISNA(VLOOKUP(Combine!$A9,spinel1!$A:$A,1,0)),0,VLOOKUP(Combine!$A9,spinel1!$A:$AD,6,0))</f>
        <v>0</v>
      </c>
      <c r="Y9" s="4">
        <f>IF(ISNA(VLOOKUP(Combine!$A9,spinel2!$A:$A,1,0)),0,VLOOKUP(Combine!$A9,spinel2!$A:$AD,6,0))</f>
        <v>0</v>
      </c>
      <c r="Z9" s="4">
        <f>IF(ISNA(VLOOKUP(Combine!$A9,clinopyroxene1!$A:$A,1,0)),0,VLOOKUP(Combine!$A9,clinopyroxene1!$A:$AD,6,0))</f>
        <v>0</v>
      </c>
      <c r="AA9" s="4">
        <f>IF(ISNA(VLOOKUP(Combine!$A9,clinopyroxene2!$A:$A,1,0)),0,VLOOKUP(Combine!$A9,clinopyroxene2!$A:$AD,6,0))</f>
        <v>0</v>
      </c>
      <c r="AB9" s="4">
        <f>IF(ISNA(VLOOKUP(Combine!$A9,feldspar!$A:$A,1,0)),0,VLOOKUP(Combine!$A9,feldspar!$A:$AD,6,0))</f>
        <v>0</v>
      </c>
      <c r="AC9" s="4">
        <f>IF(ISNA(VLOOKUP(Combine!$A9,olivine!$A:$A,1,0)),0,VLOOKUP(Combine!$A9,olivine!$A:$AD,6,0))</f>
        <v>3.2629706765982198</v>
      </c>
      <c r="AD9" s="4">
        <f t="shared" si="3"/>
        <v>2.8053655102581447</v>
      </c>
      <c r="AF9" s="4">
        <f t="shared" si="4"/>
        <v>35.702154299982034</v>
      </c>
      <c r="AG9" s="4">
        <f t="shared" si="5"/>
        <v>0</v>
      </c>
      <c r="AH9" s="4">
        <f t="shared" si="6"/>
        <v>0</v>
      </c>
      <c r="AI9" s="4">
        <f t="shared" si="7"/>
        <v>0</v>
      </c>
      <c r="AJ9" s="4">
        <f t="shared" si="8"/>
        <v>0</v>
      </c>
      <c r="AK9" s="4">
        <f t="shared" si="9"/>
        <v>0</v>
      </c>
      <c r="AL9" s="4">
        <f t="shared" si="10"/>
        <v>0</v>
      </c>
      <c r="AM9" s="4">
        <f t="shared" si="11"/>
        <v>0</v>
      </c>
      <c r="AN9" s="4">
        <f t="shared" si="12"/>
        <v>0</v>
      </c>
      <c r="AO9" s="4">
        <f t="shared" si="13"/>
        <v>0</v>
      </c>
      <c r="AQ9" s="4">
        <f t="shared" si="14"/>
        <v>35.702154299982034</v>
      </c>
    </row>
    <row r="10" spans="1:43" x14ac:dyDescent="0.3">
      <c r="A10" s="5">
        <f>system!A9</f>
        <v>8</v>
      </c>
      <c r="B10" s="5">
        <f>INDEX(system!A:Q,ROW()-1,MATCH($B$1&amp; "*",system!$1:$1,0))</f>
        <v>1233.21875</v>
      </c>
      <c r="C10" s="5">
        <f>INDEX(system!A:Q,ROW()-1,MATCH($C$1&amp; "*",system!$1:$1,0))</f>
        <v>400</v>
      </c>
      <c r="D10" s="4">
        <f>INDEX(system!A:Q,ROW()-1,MATCH($D$1&amp; "*",system!$1:$1,0))</f>
        <v>0</v>
      </c>
      <c r="F10" s="4">
        <f>liquid!E9</f>
        <v>96.773000782896801</v>
      </c>
      <c r="H10" s="4">
        <f>IF(ISNA(VLOOKUP($A10,tot_solids!$A:$A,1,0)),0,VLOOKUP($A10,tot_solids!$A:$AD,5,0))-IFERROR(G10,0)</f>
        <v>3.3840081438728702</v>
      </c>
      <c r="I10" s="4">
        <f>IF(ISNA(VLOOKUP(Combine!$A10,apatite!$A:$A,1,0)),0,VLOOKUP(Combine!$A10,apatite!$A:$AD,5,0))</f>
        <v>0</v>
      </c>
      <c r="J10" s="4">
        <f>IF(ISNA(VLOOKUP(Combine!$A10,orthopyroxene!$A:$A,1,0)),0,VLOOKUP(Combine!$A10,orthopyroxene!$A:$AD,5,0))</f>
        <v>0</v>
      </c>
      <c r="K10" s="4">
        <f>IF(ISNA(VLOOKUP(Combine!$A10,spinel1!$A:$A,1,0)),0,VLOOKUP(Combine!$A10,spinel1!$A:$AD,5,0))</f>
        <v>0</v>
      </c>
      <c r="L10" s="4">
        <f>IF(ISNA(VLOOKUP(Combine!$A10,spinel2!$A:$A,1,0)),0,VLOOKUP(Combine!$A10,spinel2!$A:$AD,5,0))</f>
        <v>0</v>
      </c>
      <c r="M10" s="4">
        <f>IF(ISNA(VLOOKUP(Combine!$A10,clinopyroxene1!$A:$A,1,0)),0,VLOOKUP(Combine!$A10,clinopyroxene1!$A:$AD,5,0))</f>
        <v>0</v>
      </c>
      <c r="N10" s="4">
        <f>IF(ISNA(VLOOKUP(Combine!$A10,clinopyroxene2!$A:$A,1,0)),0,VLOOKUP(Combine!$A10,clinopyroxene2!$A:$AD,5,0))</f>
        <v>0</v>
      </c>
      <c r="O10" s="4">
        <f>IF(ISNA(VLOOKUP(Combine!$A10,feldspar!$A:$A,1,0)),0,VLOOKUP(Combine!$A10,feldspar!$A:$AD,5,0))</f>
        <v>0</v>
      </c>
      <c r="P10" s="4">
        <f>IF(ISNA(VLOOKUP(Combine!$A10,olivine!$A:$A,1,0)),0,VLOOKUP(Combine!$A10,olivine!$A:$AD,5,0))</f>
        <v>3.3840081438728702</v>
      </c>
      <c r="Q10" s="4">
        <f t="shared" si="1"/>
        <v>100.15700892676968</v>
      </c>
      <c r="S10" s="4">
        <f>liquid!F9</f>
        <v>2.7232072963079701</v>
      </c>
      <c r="U10" s="4" t="e">
        <f t="shared" si="2"/>
        <v>#DIV/0!</v>
      </c>
      <c r="V10" s="4">
        <f>IF(ISNA(VLOOKUP(Combine!$A10,apatite!$A:$A,1,0)),0,VLOOKUP(Combine!$A10,apatite!$A:$AD,6,0))</f>
        <v>0</v>
      </c>
      <c r="W10" s="4">
        <f>IF(ISNA(VLOOKUP(Combine!$A10,orthopyroxene!$A:$A,1,0)),0,VLOOKUP(Combine!$A10,orthopyroxene!$A:$AD,6,0))</f>
        <v>0</v>
      </c>
      <c r="X10" s="4">
        <f>IF(ISNA(VLOOKUP(Combine!$A10,spinel1!$A:$A,1,0)),0,VLOOKUP(Combine!$A10,spinel1!$A:$AD,6,0))</f>
        <v>0</v>
      </c>
      <c r="Y10" s="4">
        <f>IF(ISNA(VLOOKUP(Combine!$A10,spinel2!$A:$A,1,0)),0,VLOOKUP(Combine!$A10,spinel2!$A:$AD,6,0))</f>
        <v>0</v>
      </c>
      <c r="Z10" s="4">
        <f>IF(ISNA(VLOOKUP(Combine!$A10,clinopyroxene1!$A:$A,1,0)),0,VLOOKUP(Combine!$A10,clinopyroxene1!$A:$AD,6,0))</f>
        <v>0</v>
      </c>
      <c r="AA10" s="4">
        <f>IF(ISNA(VLOOKUP(Combine!$A10,clinopyroxene2!$A:$A,1,0)),0,VLOOKUP(Combine!$A10,clinopyroxene2!$A:$AD,6,0))</f>
        <v>0</v>
      </c>
      <c r="AB10" s="4">
        <f>IF(ISNA(VLOOKUP(Combine!$A10,feldspar!$A:$A,1,0)),0,VLOOKUP(Combine!$A10,feldspar!$A:$AD,6,0))</f>
        <v>0</v>
      </c>
      <c r="AC10" s="4">
        <f>IF(ISNA(VLOOKUP(Combine!$A10,olivine!$A:$A,1,0)),0,VLOOKUP(Combine!$A10,olivine!$A:$AD,6,0))</f>
        <v>3.2665222920360701</v>
      </c>
      <c r="AD10" s="4">
        <f t="shared" si="3"/>
        <v>2.8184338119022754</v>
      </c>
      <c r="AF10" s="4">
        <f t="shared" si="4"/>
        <v>35.536406249387724</v>
      </c>
      <c r="AG10" s="4">
        <f t="shared" si="5"/>
        <v>0</v>
      </c>
      <c r="AH10" s="4">
        <f t="shared" si="6"/>
        <v>0</v>
      </c>
      <c r="AI10" s="4">
        <f t="shared" si="7"/>
        <v>0</v>
      </c>
      <c r="AJ10" s="4">
        <f t="shared" si="8"/>
        <v>0</v>
      </c>
      <c r="AK10" s="4">
        <f t="shared" si="9"/>
        <v>0</v>
      </c>
      <c r="AL10" s="4">
        <f t="shared" si="10"/>
        <v>0</v>
      </c>
      <c r="AM10" s="4">
        <f t="shared" si="11"/>
        <v>0</v>
      </c>
      <c r="AN10" s="4">
        <f t="shared" si="12"/>
        <v>0</v>
      </c>
      <c r="AO10" s="4">
        <f t="shared" si="13"/>
        <v>0</v>
      </c>
      <c r="AQ10" s="4">
        <f t="shared" si="14"/>
        <v>35.536406249387724</v>
      </c>
    </row>
    <row r="11" spans="1:43" x14ac:dyDescent="0.3">
      <c r="A11" s="5">
        <f>system!A10</f>
        <v>9</v>
      </c>
      <c r="B11" s="5">
        <f>INDEX(system!A:Q,ROW()-1,MATCH($B$1&amp; "*",system!$1:$1,0))</f>
        <v>1228.25</v>
      </c>
      <c r="C11" s="5">
        <f>INDEX(system!A:Q,ROW()-1,MATCH($C$1&amp; "*",system!$1:$1,0))</f>
        <v>400</v>
      </c>
      <c r="D11" s="4">
        <f>INDEX(system!A:Q,ROW()-1,MATCH($D$1&amp; "*",system!$1:$1,0))</f>
        <v>0</v>
      </c>
      <c r="F11" s="4">
        <f>liquid!E10</f>
        <v>96.311436602374599</v>
      </c>
      <c r="H11" s="4">
        <f>IF(ISNA(VLOOKUP($A11,tot_solids!$A:$A,1,0)),0,VLOOKUP($A11,tot_solids!$A:$AD,5,0))-IFERROR(G11,0)</f>
        <v>3.8449749866148202</v>
      </c>
      <c r="I11" s="4">
        <f>IF(ISNA(VLOOKUP(Combine!$A11,apatite!$A:$A,1,0)),0,VLOOKUP(Combine!$A11,apatite!$A:$AD,5,0))</f>
        <v>0</v>
      </c>
      <c r="J11" s="4">
        <f>IF(ISNA(VLOOKUP(Combine!$A11,orthopyroxene!$A:$A,1,0)),0,VLOOKUP(Combine!$A11,orthopyroxene!$A:$AD,5,0))</f>
        <v>0</v>
      </c>
      <c r="K11" s="4">
        <f>IF(ISNA(VLOOKUP(Combine!$A11,spinel1!$A:$A,1,0)),0,VLOOKUP(Combine!$A11,spinel1!$A:$AD,5,0))</f>
        <v>0</v>
      </c>
      <c r="L11" s="4">
        <f>IF(ISNA(VLOOKUP(Combine!$A11,spinel2!$A:$A,1,0)),0,VLOOKUP(Combine!$A11,spinel2!$A:$AD,5,0))</f>
        <v>0</v>
      </c>
      <c r="M11" s="4">
        <f>IF(ISNA(VLOOKUP(Combine!$A11,clinopyroxene1!$A:$A,1,0)),0,VLOOKUP(Combine!$A11,clinopyroxene1!$A:$AD,5,0))</f>
        <v>0</v>
      </c>
      <c r="N11" s="4">
        <f>IF(ISNA(VLOOKUP(Combine!$A11,clinopyroxene2!$A:$A,1,0)),0,VLOOKUP(Combine!$A11,clinopyroxene2!$A:$AD,5,0))</f>
        <v>0</v>
      </c>
      <c r="O11" s="4">
        <f>IF(ISNA(VLOOKUP(Combine!$A11,feldspar!$A:$A,1,0)),0,VLOOKUP(Combine!$A11,feldspar!$A:$AD,5,0))</f>
        <v>0</v>
      </c>
      <c r="P11" s="4">
        <f>IF(ISNA(VLOOKUP(Combine!$A11,olivine!$A:$A,1,0)),0,VLOOKUP(Combine!$A11,olivine!$A:$AD,5,0))</f>
        <v>3.8449749866148202</v>
      </c>
      <c r="Q11" s="4">
        <f t="shared" si="1"/>
        <v>100.15641158898941</v>
      </c>
      <c r="S11" s="4">
        <f>liquid!F10</f>
        <v>2.72275298191835</v>
      </c>
      <c r="U11" s="4" t="e">
        <f t="shared" si="2"/>
        <v>#DIV/0!</v>
      </c>
      <c r="V11" s="4">
        <f>IF(ISNA(VLOOKUP(Combine!$A11,apatite!$A:$A,1,0)),0,VLOOKUP(Combine!$A11,apatite!$A:$AD,6,0))</f>
        <v>0</v>
      </c>
      <c r="W11" s="4">
        <f>IF(ISNA(VLOOKUP(Combine!$A11,orthopyroxene!$A:$A,1,0)),0,VLOOKUP(Combine!$A11,orthopyroxene!$A:$AD,6,0))</f>
        <v>0</v>
      </c>
      <c r="X11" s="4">
        <f>IF(ISNA(VLOOKUP(Combine!$A11,spinel1!$A:$A,1,0)),0,VLOOKUP(Combine!$A11,spinel1!$A:$AD,6,0))</f>
        <v>0</v>
      </c>
      <c r="Y11" s="4">
        <f>IF(ISNA(VLOOKUP(Combine!$A11,spinel2!$A:$A,1,0)),0,VLOOKUP(Combine!$A11,spinel2!$A:$AD,6,0))</f>
        <v>0</v>
      </c>
      <c r="Z11" s="4">
        <f>IF(ISNA(VLOOKUP(Combine!$A11,clinopyroxene1!$A:$A,1,0)),0,VLOOKUP(Combine!$A11,clinopyroxene1!$A:$AD,6,0))</f>
        <v>0</v>
      </c>
      <c r="AA11" s="4">
        <f>IF(ISNA(VLOOKUP(Combine!$A11,clinopyroxene2!$A:$A,1,0)),0,VLOOKUP(Combine!$A11,clinopyroxene2!$A:$AD,6,0))</f>
        <v>0</v>
      </c>
      <c r="AB11" s="4">
        <f>IF(ISNA(VLOOKUP(Combine!$A11,feldspar!$A:$A,1,0)),0,VLOOKUP(Combine!$A11,feldspar!$A:$AD,6,0))</f>
        <v>0</v>
      </c>
      <c r="AC11" s="4">
        <f>IF(ISNA(VLOOKUP(Combine!$A11,olivine!$A:$A,1,0)),0,VLOOKUP(Combine!$A11,olivine!$A:$AD,6,0))</f>
        <v>3.27011236336415</v>
      </c>
      <c r="AD11" s="4">
        <f t="shared" si="3"/>
        <v>2.8314515693293991</v>
      </c>
      <c r="AF11" s="4">
        <f t="shared" si="4"/>
        <v>35.372814662943519</v>
      </c>
      <c r="AG11" s="4">
        <f t="shared" si="5"/>
        <v>0</v>
      </c>
      <c r="AH11" s="4">
        <f t="shared" si="6"/>
        <v>0</v>
      </c>
      <c r="AI11" s="4">
        <f t="shared" si="7"/>
        <v>0</v>
      </c>
      <c r="AJ11" s="4">
        <f t="shared" si="8"/>
        <v>0</v>
      </c>
      <c r="AK11" s="4">
        <f t="shared" si="9"/>
        <v>0</v>
      </c>
      <c r="AL11" s="4">
        <f t="shared" si="10"/>
        <v>0</v>
      </c>
      <c r="AM11" s="4">
        <f t="shared" si="11"/>
        <v>0</v>
      </c>
      <c r="AN11" s="4">
        <f t="shared" si="12"/>
        <v>0</v>
      </c>
      <c r="AO11" s="4">
        <f t="shared" si="13"/>
        <v>0</v>
      </c>
      <c r="AQ11" s="4">
        <f t="shared" si="14"/>
        <v>35.372814662943519</v>
      </c>
    </row>
    <row r="12" spans="1:43" x14ac:dyDescent="0.3">
      <c r="A12" s="5">
        <f>system!A11</f>
        <v>10</v>
      </c>
      <c r="B12" s="5">
        <f>INDEX(system!A:Q,ROW()-1,MATCH($B$1&amp; "*",system!$1:$1,0))</f>
        <v>1223.28125</v>
      </c>
      <c r="C12" s="5">
        <f>INDEX(system!A:Q,ROW()-1,MATCH($C$1&amp; "*",system!$1:$1,0))</f>
        <v>400</v>
      </c>
      <c r="D12" s="4">
        <f>INDEX(system!A:Q,ROW()-1,MATCH($D$1&amp; "*",system!$1:$1,0))</f>
        <v>0</v>
      </c>
      <c r="F12" s="4">
        <f>liquid!E11</f>
        <v>95.855088657884494</v>
      </c>
      <c r="H12" s="4">
        <f>IF(ISNA(VLOOKUP($A12,tot_solids!$A:$A,1,0)),0,VLOOKUP($A12,tot_solids!$A:$AD,5,0))-IFERROR(G12,0)</f>
        <v>4.3007110122644203</v>
      </c>
      <c r="I12" s="4">
        <f>IF(ISNA(VLOOKUP(Combine!$A12,apatite!$A:$A,1,0)),0,VLOOKUP(Combine!$A12,apatite!$A:$AD,5,0))</f>
        <v>0</v>
      </c>
      <c r="J12" s="4">
        <f>IF(ISNA(VLOOKUP(Combine!$A12,orthopyroxene!$A:$A,1,0)),0,VLOOKUP(Combine!$A12,orthopyroxene!$A:$AD,5,0))</f>
        <v>0</v>
      </c>
      <c r="K12" s="4">
        <f>IF(ISNA(VLOOKUP(Combine!$A12,spinel1!$A:$A,1,0)),0,VLOOKUP(Combine!$A12,spinel1!$A:$AD,5,0))</f>
        <v>0</v>
      </c>
      <c r="L12" s="4">
        <f>IF(ISNA(VLOOKUP(Combine!$A12,spinel2!$A:$A,1,0)),0,VLOOKUP(Combine!$A12,spinel2!$A:$AD,5,0))</f>
        <v>0</v>
      </c>
      <c r="M12" s="4">
        <f>IF(ISNA(VLOOKUP(Combine!$A12,clinopyroxene1!$A:$A,1,0)),0,VLOOKUP(Combine!$A12,clinopyroxene1!$A:$AD,5,0))</f>
        <v>0</v>
      </c>
      <c r="N12" s="4">
        <f>IF(ISNA(VLOOKUP(Combine!$A12,clinopyroxene2!$A:$A,1,0)),0,VLOOKUP(Combine!$A12,clinopyroxene2!$A:$AD,5,0))</f>
        <v>0</v>
      </c>
      <c r="O12" s="4">
        <f>IF(ISNA(VLOOKUP(Combine!$A12,feldspar!$A:$A,1,0)),0,VLOOKUP(Combine!$A12,feldspar!$A:$AD,5,0))</f>
        <v>0</v>
      </c>
      <c r="P12" s="4">
        <f>IF(ISNA(VLOOKUP(Combine!$A12,olivine!$A:$A,1,0)),0,VLOOKUP(Combine!$A12,olivine!$A:$AD,5,0))</f>
        <v>4.3007110122644203</v>
      </c>
      <c r="Q12" s="4">
        <f t="shared" si="1"/>
        <v>100.15579967014891</v>
      </c>
      <c r="S12" s="4">
        <f>liquid!F11</f>
        <v>2.7222806896980898</v>
      </c>
      <c r="U12" s="4" t="e">
        <f t="shared" si="2"/>
        <v>#DIV/0!</v>
      </c>
      <c r="V12" s="4">
        <f>IF(ISNA(VLOOKUP(Combine!$A12,apatite!$A:$A,1,0)),0,VLOOKUP(Combine!$A12,apatite!$A:$AD,6,0))</f>
        <v>0</v>
      </c>
      <c r="W12" s="4">
        <f>IF(ISNA(VLOOKUP(Combine!$A12,orthopyroxene!$A:$A,1,0)),0,VLOOKUP(Combine!$A12,orthopyroxene!$A:$AD,6,0))</f>
        <v>0</v>
      </c>
      <c r="X12" s="4">
        <f>IF(ISNA(VLOOKUP(Combine!$A12,spinel1!$A:$A,1,0)),0,VLOOKUP(Combine!$A12,spinel1!$A:$AD,6,0))</f>
        <v>0</v>
      </c>
      <c r="Y12" s="4">
        <f>IF(ISNA(VLOOKUP(Combine!$A12,spinel2!$A:$A,1,0)),0,VLOOKUP(Combine!$A12,spinel2!$A:$AD,6,0))</f>
        <v>0</v>
      </c>
      <c r="Z12" s="4">
        <f>IF(ISNA(VLOOKUP(Combine!$A12,clinopyroxene1!$A:$A,1,0)),0,VLOOKUP(Combine!$A12,clinopyroxene1!$A:$AD,6,0))</f>
        <v>0</v>
      </c>
      <c r="AA12" s="4">
        <f>IF(ISNA(VLOOKUP(Combine!$A12,clinopyroxene2!$A:$A,1,0)),0,VLOOKUP(Combine!$A12,clinopyroxene2!$A:$AD,6,0))</f>
        <v>0</v>
      </c>
      <c r="AB12" s="4">
        <f>IF(ISNA(VLOOKUP(Combine!$A12,feldspar!$A:$A,1,0)),0,VLOOKUP(Combine!$A12,feldspar!$A:$AD,6,0))</f>
        <v>0</v>
      </c>
      <c r="AC12" s="4">
        <f>IF(ISNA(VLOOKUP(Combine!$A12,olivine!$A:$A,1,0)),0,VLOOKUP(Combine!$A12,olivine!$A:$AD,6,0))</f>
        <v>3.2737412273834399</v>
      </c>
      <c r="AD12" s="4">
        <f t="shared" si="3"/>
        <v>2.8444207106879542</v>
      </c>
      <c r="AF12" s="4">
        <f t="shared" si="4"/>
        <v>35.211317121202207</v>
      </c>
      <c r="AG12" s="4">
        <f t="shared" si="5"/>
        <v>0</v>
      </c>
      <c r="AH12" s="4">
        <f t="shared" si="6"/>
        <v>0</v>
      </c>
      <c r="AI12" s="4">
        <f t="shared" si="7"/>
        <v>0</v>
      </c>
      <c r="AJ12" s="4">
        <f t="shared" si="8"/>
        <v>0</v>
      </c>
      <c r="AK12" s="4">
        <f t="shared" si="9"/>
        <v>0</v>
      </c>
      <c r="AL12" s="4">
        <f t="shared" si="10"/>
        <v>0</v>
      </c>
      <c r="AM12" s="4">
        <f t="shared" si="11"/>
        <v>0</v>
      </c>
      <c r="AN12" s="4">
        <f t="shared" si="12"/>
        <v>0</v>
      </c>
      <c r="AO12" s="4">
        <f t="shared" si="13"/>
        <v>0</v>
      </c>
      <c r="AQ12" s="4">
        <f t="shared" si="14"/>
        <v>35.211317121202207</v>
      </c>
    </row>
    <row r="13" spans="1:43" x14ac:dyDescent="0.3">
      <c r="A13" s="5">
        <f>system!A12</f>
        <v>11</v>
      </c>
      <c r="B13" s="5">
        <f>INDEX(system!A:Q,ROW()-1,MATCH($B$1&amp; "*",system!$1:$1,0))</f>
        <v>1218.3125</v>
      </c>
      <c r="C13" s="5">
        <f>INDEX(system!A:Q,ROW()-1,MATCH($C$1&amp; "*",system!$1:$1,0))</f>
        <v>400</v>
      </c>
      <c r="D13" s="4">
        <f>INDEX(system!A:Q,ROW()-1,MATCH($D$1&amp; "*",system!$1:$1,0))</f>
        <v>0</v>
      </c>
      <c r="F13" s="4">
        <f>liquid!E12</f>
        <v>95.403778337545006</v>
      </c>
      <c r="H13" s="4">
        <f>IF(ISNA(VLOOKUP($A13,tot_solids!$A:$A,1,0)),0,VLOOKUP($A13,tot_solids!$A:$AD,5,0))-IFERROR(G13,0)</f>
        <v>4.7513941806237998</v>
      </c>
      <c r="I13" s="4">
        <f>IF(ISNA(VLOOKUP(Combine!$A13,apatite!$A:$A,1,0)),0,VLOOKUP(Combine!$A13,apatite!$A:$AD,5,0))</f>
        <v>0</v>
      </c>
      <c r="J13" s="4">
        <f>IF(ISNA(VLOOKUP(Combine!$A13,orthopyroxene!$A:$A,1,0)),0,VLOOKUP(Combine!$A13,orthopyroxene!$A:$AD,5,0))</f>
        <v>0</v>
      </c>
      <c r="K13" s="4">
        <f>IF(ISNA(VLOOKUP(Combine!$A13,spinel1!$A:$A,1,0)),0,VLOOKUP(Combine!$A13,spinel1!$A:$AD,5,0))</f>
        <v>0</v>
      </c>
      <c r="L13" s="4">
        <f>IF(ISNA(VLOOKUP(Combine!$A13,spinel2!$A:$A,1,0)),0,VLOOKUP(Combine!$A13,spinel2!$A:$AD,5,0))</f>
        <v>0</v>
      </c>
      <c r="M13" s="4">
        <f>IF(ISNA(VLOOKUP(Combine!$A13,clinopyroxene1!$A:$A,1,0)),0,VLOOKUP(Combine!$A13,clinopyroxene1!$A:$AD,5,0))</f>
        <v>0</v>
      </c>
      <c r="N13" s="4">
        <f>IF(ISNA(VLOOKUP(Combine!$A13,clinopyroxene2!$A:$A,1,0)),0,VLOOKUP(Combine!$A13,clinopyroxene2!$A:$AD,5,0))</f>
        <v>0</v>
      </c>
      <c r="O13" s="4">
        <f>IF(ISNA(VLOOKUP(Combine!$A13,feldspar!$A:$A,1,0)),0,VLOOKUP(Combine!$A13,feldspar!$A:$AD,5,0))</f>
        <v>0</v>
      </c>
      <c r="P13" s="4">
        <f>IF(ISNA(VLOOKUP(Combine!$A13,olivine!$A:$A,1,0)),0,VLOOKUP(Combine!$A13,olivine!$A:$AD,5,0))</f>
        <v>4.7513941806237998</v>
      </c>
      <c r="Q13" s="4">
        <f t="shared" si="1"/>
        <v>100.15517251816881</v>
      </c>
      <c r="S13" s="4">
        <f>liquid!F12</f>
        <v>2.7217898946306498</v>
      </c>
      <c r="U13" s="4" t="e">
        <f t="shared" si="2"/>
        <v>#DIV/0!</v>
      </c>
      <c r="V13" s="4">
        <f>IF(ISNA(VLOOKUP(Combine!$A13,apatite!$A:$A,1,0)),0,VLOOKUP(Combine!$A13,apatite!$A:$AD,6,0))</f>
        <v>0</v>
      </c>
      <c r="W13" s="4">
        <f>IF(ISNA(VLOOKUP(Combine!$A13,orthopyroxene!$A:$A,1,0)),0,VLOOKUP(Combine!$A13,orthopyroxene!$A:$AD,6,0))</f>
        <v>0</v>
      </c>
      <c r="X13" s="4">
        <f>IF(ISNA(VLOOKUP(Combine!$A13,spinel1!$A:$A,1,0)),0,VLOOKUP(Combine!$A13,spinel1!$A:$AD,6,0))</f>
        <v>0</v>
      </c>
      <c r="Y13" s="4">
        <f>IF(ISNA(VLOOKUP(Combine!$A13,spinel2!$A:$A,1,0)),0,VLOOKUP(Combine!$A13,spinel2!$A:$AD,6,0))</f>
        <v>0</v>
      </c>
      <c r="Z13" s="4">
        <f>IF(ISNA(VLOOKUP(Combine!$A13,clinopyroxene1!$A:$A,1,0)),0,VLOOKUP(Combine!$A13,clinopyroxene1!$A:$AD,6,0))</f>
        <v>0</v>
      </c>
      <c r="AA13" s="4">
        <f>IF(ISNA(VLOOKUP(Combine!$A13,clinopyroxene2!$A:$A,1,0)),0,VLOOKUP(Combine!$A13,clinopyroxene2!$A:$AD,6,0))</f>
        <v>0</v>
      </c>
      <c r="AB13" s="4">
        <f>IF(ISNA(VLOOKUP(Combine!$A13,feldspar!$A:$A,1,0)),0,VLOOKUP(Combine!$A13,feldspar!$A:$AD,6,0))</f>
        <v>0</v>
      </c>
      <c r="AC13" s="4">
        <f>IF(ISNA(VLOOKUP(Combine!$A13,olivine!$A:$A,1,0)),0,VLOOKUP(Combine!$A13,olivine!$A:$AD,6,0))</f>
        <v>3.2774091889838202</v>
      </c>
      <c r="AD13" s="4">
        <f t="shared" si="3"/>
        <v>2.8573431912775962</v>
      </c>
      <c r="AF13" s="4">
        <f t="shared" si="4"/>
        <v>35.051852652458841</v>
      </c>
      <c r="AG13" s="4">
        <f t="shared" si="5"/>
        <v>0</v>
      </c>
      <c r="AH13" s="4">
        <f t="shared" si="6"/>
        <v>0</v>
      </c>
      <c r="AI13" s="4">
        <f t="shared" si="7"/>
        <v>0</v>
      </c>
      <c r="AJ13" s="4">
        <f t="shared" si="8"/>
        <v>0</v>
      </c>
      <c r="AK13" s="4">
        <f t="shared" si="9"/>
        <v>0</v>
      </c>
      <c r="AL13" s="4">
        <f t="shared" si="10"/>
        <v>0</v>
      </c>
      <c r="AM13" s="4">
        <f t="shared" si="11"/>
        <v>0</v>
      </c>
      <c r="AN13" s="4">
        <f t="shared" si="12"/>
        <v>0</v>
      </c>
      <c r="AO13" s="4">
        <f t="shared" si="13"/>
        <v>0</v>
      </c>
      <c r="AQ13" s="4">
        <f t="shared" si="14"/>
        <v>35.051852652458841</v>
      </c>
    </row>
    <row r="14" spans="1:43" x14ac:dyDescent="0.3">
      <c r="A14" s="5">
        <f>system!A13</f>
        <v>12</v>
      </c>
      <c r="B14" s="5">
        <f>INDEX(system!A:Q,ROW()-1,MATCH($B$1&amp; "*",system!$1:$1,0))</f>
        <v>1213.34375</v>
      </c>
      <c r="C14" s="5">
        <f>INDEX(system!A:Q,ROW()-1,MATCH($C$1&amp; "*",system!$1:$1,0))</f>
        <v>400</v>
      </c>
      <c r="D14" s="4">
        <f>INDEX(system!A:Q,ROW()-1,MATCH($D$1&amp; "*",system!$1:$1,0))</f>
        <v>0</v>
      </c>
      <c r="F14" s="4">
        <f>liquid!E13</f>
        <v>94.957330853734902</v>
      </c>
      <c r="H14" s="4">
        <f>IF(ISNA(VLOOKUP($A14,tot_solids!$A:$A,1,0)),0,VLOOKUP($A14,tot_solids!$A:$AD,5,0))-IFERROR(G14,0)</f>
        <v>5.1971986068362499</v>
      </c>
      <c r="I14" s="4">
        <f>IF(ISNA(VLOOKUP(Combine!$A14,apatite!$A:$A,1,0)),0,VLOOKUP(Combine!$A14,apatite!$A:$AD,5,0))</f>
        <v>0</v>
      </c>
      <c r="J14" s="4">
        <f>IF(ISNA(VLOOKUP(Combine!$A14,orthopyroxene!$A:$A,1,0)),0,VLOOKUP(Combine!$A14,orthopyroxene!$A:$AD,5,0))</f>
        <v>0</v>
      </c>
      <c r="K14" s="4">
        <f>IF(ISNA(VLOOKUP(Combine!$A14,spinel1!$A:$A,1,0)),0,VLOOKUP(Combine!$A14,spinel1!$A:$AD,5,0))</f>
        <v>0</v>
      </c>
      <c r="L14" s="4">
        <f>IF(ISNA(VLOOKUP(Combine!$A14,spinel2!$A:$A,1,0)),0,VLOOKUP(Combine!$A14,spinel2!$A:$AD,5,0))</f>
        <v>0</v>
      </c>
      <c r="M14" s="4">
        <f>IF(ISNA(VLOOKUP(Combine!$A14,clinopyroxene1!$A:$A,1,0)),0,VLOOKUP(Combine!$A14,clinopyroxene1!$A:$AD,5,0))</f>
        <v>0</v>
      </c>
      <c r="N14" s="4">
        <f>IF(ISNA(VLOOKUP(Combine!$A14,clinopyroxene2!$A:$A,1,0)),0,VLOOKUP(Combine!$A14,clinopyroxene2!$A:$AD,5,0))</f>
        <v>0</v>
      </c>
      <c r="O14" s="4">
        <f>IF(ISNA(VLOOKUP(Combine!$A14,feldspar!$A:$A,1,0)),0,VLOOKUP(Combine!$A14,feldspar!$A:$AD,5,0))</f>
        <v>0</v>
      </c>
      <c r="P14" s="4">
        <f>IF(ISNA(VLOOKUP(Combine!$A14,olivine!$A:$A,1,0)),0,VLOOKUP(Combine!$A14,olivine!$A:$AD,5,0))</f>
        <v>5.1971986068362499</v>
      </c>
      <c r="Q14" s="4">
        <f t="shared" si="1"/>
        <v>100.15452946057115</v>
      </c>
      <c r="S14" s="4">
        <f>liquid!F13</f>
        <v>2.7212800624473998</v>
      </c>
      <c r="U14" s="4" t="e">
        <f t="shared" si="2"/>
        <v>#DIV/0!</v>
      </c>
      <c r="V14" s="4">
        <f>IF(ISNA(VLOOKUP(Combine!$A14,apatite!$A:$A,1,0)),0,VLOOKUP(Combine!$A14,apatite!$A:$AD,6,0))</f>
        <v>0</v>
      </c>
      <c r="W14" s="4">
        <f>IF(ISNA(VLOOKUP(Combine!$A14,orthopyroxene!$A:$A,1,0)),0,VLOOKUP(Combine!$A14,orthopyroxene!$A:$AD,6,0))</f>
        <v>0</v>
      </c>
      <c r="X14" s="4">
        <f>IF(ISNA(VLOOKUP(Combine!$A14,spinel1!$A:$A,1,0)),0,VLOOKUP(Combine!$A14,spinel1!$A:$AD,6,0))</f>
        <v>0</v>
      </c>
      <c r="Y14" s="4">
        <f>IF(ISNA(VLOOKUP(Combine!$A14,spinel2!$A:$A,1,0)),0,VLOOKUP(Combine!$A14,spinel2!$A:$AD,6,0))</f>
        <v>0</v>
      </c>
      <c r="Z14" s="4">
        <f>IF(ISNA(VLOOKUP(Combine!$A14,clinopyroxene1!$A:$A,1,0)),0,VLOOKUP(Combine!$A14,clinopyroxene1!$A:$AD,6,0))</f>
        <v>0</v>
      </c>
      <c r="AA14" s="4">
        <f>IF(ISNA(VLOOKUP(Combine!$A14,clinopyroxene2!$A:$A,1,0)),0,VLOOKUP(Combine!$A14,clinopyroxene2!$A:$AD,6,0))</f>
        <v>0</v>
      </c>
      <c r="AB14" s="4">
        <f>IF(ISNA(VLOOKUP(Combine!$A14,feldspar!$A:$A,1,0)),0,VLOOKUP(Combine!$A14,feldspar!$A:$AD,6,0))</f>
        <v>0</v>
      </c>
      <c r="AC14" s="4">
        <f>IF(ISNA(VLOOKUP(Combine!$A14,olivine!$A:$A,1,0)),0,VLOOKUP(Combine!$A14,olivine!$A:$AD,6,0))</f>
        <v>3.2811165170054499</v>
      </c>
      <c r="AD14" s="4">
        <f t="shared" si="3"/>
        <v>2.8702209901483666</v>
      </c>
      <c r="AF14" s="4">
        <f t="shared" si="4"/>
        <v>34.894361724876802</v>
      </c>
      <c r="AG14" s="4">
        <f t="shared" si="5"/>
        <v>0</v>
      </c>
      <c r="AH14" s="4">
        <f t="shared" si="6"/>
        <v>0</v>
      </c>
      <c r="AI14" s="4">
        <f t="shared" si="7"/>
        <v>0</v>
      </c>
      <c r="AJ14" s="4">
        <f t="shared" si="8"/>
        <v>0</v>
      </c>
      <c r="AK14" s="4">
        <f t="shared" si="9"/>
        <v>0</v>
      </c>
      <c r="AL14" s="4">
        <f t="shared" si="10"/>
        <v>0</v>
      </c>
      <c r="AM14" s="4">
        <f t="shared" si="11"/>
        <v>0</v>
      </c>
      <c r="AN14" s="4">
        <f t="shared" si="12"/>
        <v>0</v>
      </c>
      <c r="AO14" s="4">
        <f t="shared" si="13"/>
        <v>0</v>
      </c>
      <c r="AQ14" s="4">
        <f t="shared" si="14"/>
        <v>34.894361724876802</v>
      </c>
    </row>
    <row r="15" spans="1:43" x14ac:dyDescent="0.3">
      <c r="A15" s="5">
        <f>system!A14</f>
        <v>13</v>
      </c>
      <c r="B15" s="5">
        <f>INDEX(system!A:Q,ROW()-1,MATCH($B$1&amp; "*",system!$1:$1,0))</f>
        <v>1208.375</v>
      </c>
      <c r="C15" s="5">
        <f>INDEX(system!A:Q,ROW()-1,MATCH($C$1&amp; "*",system!$1:$1,0))</f>
        <v>400</v>
      </c>
      <c r="D15" s="4">
        <f>INDEX(system!A:Q,ROW()-1,MATCH($D$1&amp; "*",system!$1:$1,0))</f>
        <v>0</v>
      </c>
      <c r="F15" s="4">
        <f>liquid!E14</f>
        <v>93.004079941899207</v>
      </c>
      <c r="H15" s="4">
        <f>IF(ISNA(VLOOKUP($A15,tot_solids!$A:$A,1,0)),0,VLOOKUP($A15,tot_solids!$A:$AD,5,0))-IFERROR(G15,0)</f>
        <v>7.1488901193422798</v>
      </c>
      <c r="I15" s="4">
        <f>IF(ISNA(VLOOKUP(Combine!$A15,apatite!$A:$A,1,0)),0,VLOOKUP(Combine!$A15,apatite!$A:$AD,5,0))</f>
        <v>0</v>
      </c>
      <c r="J15" s="4">
        <f>IF(ISNA(VLOOKUP(Combine!$A15,orthopyroxene!$A:$A,1,0)),0,VLOOKUP(Combine!$A15,orthopyroxene!$A:$AD,5,0))</f>
        <v>0</v>
      </c>
      <c r="K15" s="4">
        <f>IF(ISNA(VLOOKUP(Combine!$A15,spinel1!$A:$A,1,0)),0,VLOOKUP(Combine!$A15,spinel1!$A:$AD,5,0))</f>
        <v>0</v>
      </c>
      <c r="L15" s="4">
        <f>IF(ISNA(VLOOKUP(Combine!$A15,spinel2!$A:$A,1,0)),0,VLOOKUP(Combine!$A15,spinel2!$A:$AD,5,0))</f>
        <v>0</v>
      </c>
      <c r="M15" s="4">
        <f>IF(ISNA(VLOOKUP(Combine!$A15,clinopyroxene1!$A:$A,1,0)),0,VLOOKUP(Combine!$A15,clinopyroxene1!$A:$AD,5,0))</f>
        <v>0</v>
      </c>
      <c r="N15" s="4">
        <f>IF(ISNA(VLOOKUP(Combine!$A15,clinopyroxene2!$A:$A,1,0)),0,VLOOKUP(Combine!$A15,clinopyroxene2!$A:$AD,5,0))</f>
        <v>0</v>
      </c>
      <c r="O15" s="4">
        <f>IF(ISNA(VLOOKUP(Combine!$A15,feldspar!$A:$A,1,0)),0,VLOOKUP(Combine!$A15,feldspar!$A:$AD,5,0))</f>
        <v>1.20722588989791</v>
      </c>
      <c r="P15" s="4">
        <f>IF(ISNA(VLOOKUP(Combine!$A15,olivine!$A:$A,1,0)),0,VLOOKUP(Combine!$A15,olivine!$A:$AD,5,0))</f>
        <v>5.9416642294443696</v>
      </c>
      <c r="Q15" s="4">
        <f t="shared" si="1"/>
        <v>100.15297006124149</v>
      </c>
      <c r="S15" s="4">
        <f>liquid!F14</f>
        <v>2.72114460631387</v>
      </c>
      <c r="U15" s="4">
        <f t="shared" si="2"/>
        <v>15.882831488072174</v>
      </c>
      <c r="V15" s="4">
        <f>IF(ISNA(VLOOKUP(Combine!$A15,apatite!$A:$A,1,0)),0,VLOOKUP(Combine!$A15,apatite!$A:$AD,6,0))</f>
        <v>0</v>
      </c>
      <c r="W15" s="4">
        <f>IF(ISNA(VLOOKUP(Combine!$A15,orthopyroxene!$A:$A,1,0)),0,VLOOKUP(Combine!$A15,orthopyroxene!$A:$AD,6,0))</f>
        <v>0</v>
      </c>
      <c r="X15" s="4">
        <f>IF(ISNA(VLOOKUP(Combine!$A15,spinel1!$A:$A,1,0)),0,VLOOKUP(Combine!$A15,spinel1!$A:$AD,6,0))</f>
        <v>0</v>
      </c>
      <c r="Y15" s="4">
        <f>IF(ISNA(VLOOKUP(Combine!$A15,spinel2!$A:$A,1,0)),0,VLOOKUP(Combine!$A15,spinel2!$A:$AD,6,0))</f>
        <v>0</v>
      </c>
      <c r="Z15" s="4">
        <f>IF(ISNA(VLOOKUP(Combine!$A15,clinopyroxene1!$A:$A,1,0)),0,VLOOKUP(Combine!$A15,clinopyroxene1!$A:$AD,6,0))</f>
        <v>0</v>
      </c>
      <c r="AA15" s="4">
        <f>IF(ISNA(VLOOKUP(Combine!$A15,clinopyroxene2!$A:$A,1,0)),0,VLOOKUP(Combine!$A15,clinopyroxene2!$A:$AD,6,0))</f>
        <v>0</v>
      </c>
      <c r="AB15" s="4">
        <f>IF(ISNA(VLOOKUP(Combine!$A15,feldspar!$A:$A,1,0)),0,VLOOKUP(Combine!$A15,feldspar!$A:$AD,6,0))</f>
        <v>2.68211779132095</v>
      </c>
      <c r="AC15" s="4">
        <f>IF(ISNA(VLOOKUP(Combine!$A15,olivine!$A:$A,1,0)),0,VLOOKUP(Combine!$A15,olivine!$A:$AD,6,0))</f>
        <v>3.2860564820154501</v>
      </c>
      <c r="AD15" s="4">
        <f t="shared" si="3"/>
        <v>2.8922209178811396</v>
      </c>
      <c r="AF15" s="4">
        <f t="shared" si="4"/>
        <v>34.178293842268396</v>
      </c>
      <c r="AG15" s="4">
        <f t="shared" si="5"/>
        <v>0</v>
      </c>
      <c r="AH15" s="4">
        <f t="shared" si="6"/>
        <v>0.45010174191616997</v>
      </c>
      <c r="AI15" s="4">
        <f t="shared" si="7"/>
        <v>0</v>
      </c>
      <c r="AJ15" s="4">
        <f t="shared" si="8"/>
        <v>0</v>
      </c>
      <c r="AK15" s="4">
        <f t="shared" si="9"/>
        <v>0</v>
      </c>
      <c r="AL15" s="4">
        <f t="shared" si="10"/>
        <v>0</v>
      </c>
      <c r="AM15" s="4">
        <f t="shared" si="11"/>
        <v>0</v>
      </c>
      <c r="AN15" s="4">
        <f t="shared" si="12"/>
        <v>0</v>
      </c>
      <c r="AO15" s="4">
        <f t="shared" si="13"/>
        <v>0.45010174191616997</v>
      </c>
      <c r="AQ15" s="4">
        <f t="shared" si="14"/>
        <v>34.628395584184567</v>
      </c>
    </row>
    <row r="16" spans="1:43" x14ac:dyDescent="0.3">
      <c r="A16" s="5">
        <f>system!A15</f>
        <v>14</v>
      </c>
      <c r="B16" s="5">
        <f>INDEX(system!A:Q,ROW()-1,MATCH($B$1&amp; "*",system!$1:$1,0))</f>
        <v>1203.40625</v>
      </c>
      <c r="C16" s="5">
        <f>INDEX(system!A:Q,ROW()-1,MATCH($C$1&amp; "*",system!$1:$1,0))</f>
        <v>400</v>
      </c>
      <c r="D16" s="4">
        <f>INDEX(system!A:Q,ROW()-1,MATCH($D$1&amp; "*",system!$1:$1,0))</f>
        <v>0</v>
      </c>
      <c r="F16" s="4">
        <f>liquid!E15</f>
        <v>88.187088753543406</v>
      </c>
      <c r="H16" s="4">
        <f>IF(ISNA(VLOOKUP($A16,tot_solids!$A:$A,1,0)),0,VLOOKUP($A16,tot_solids!$A:$AD,5,0))-IFERROR(G16,0)</f>
        <v>11.962502033081099</v>
      </c>
      <c r="I16" s="4">
        <f>IF(ISNA(VLOOKUP(Combine!$A16,apatite!$A:$A,1,0)),0,VLOOKUP(Combine!$A16,apatite!$A:$AD,5,0))</f>
        <v>0</v>
      </c>
      <c r="J16" s="4">
        <f>IF(ISNA(VLOOKUP(Combine!$A16,orthopyroxene!$A:$A,1,0)),0,VLOOKUP(Combine!$A16,orthopyroxene!$A:$AD,5,0))</f>
        <v>0</v>
      </c>
      <c r="K16" s="4">
        <f>IF(ISNA(VLOOKUP(Combine!$A16,spinel1!$A:$A,1,0)),0,VLOOKUP(Combine!$A16,spinel1!$A:$AD,5,0))</f>
        <v>0</v>
      </c>
      <c r="L16" s="4">
        <f>IF(ISNA(VLOOKUP(Combine!$A16,spinel2!$A:$A,1,0)),0,VLOOKUP(Combine!$A16,spinel2!$A:$AD,5,0))</f>
        <v>0</v>
      </c>
      <c r="M16" s="4">
        <f>IF(ISNA(VLOOKUP(Combine!$A16,clinopyroxene1!$A:$A,1,0)),0,VLOOKUP(Combine!$A16,clinopyroxene1!$A:$AD,5,0))</f>
        <v>0</v>
      </c>
      <c r="N16" s="4">
        <f>IF(ISNA(VLOOKUP(Combine!$A16,clinopyroxene2!$A:$A,1,0)),0,VLOOKUP(Combine!$A16,clinopyroxene2!$A:$AD,5,0))</f>
        <v>0</v>
      </c>
      <c r="O16" s="4">
        <f>IF(ISNA(VLOOKUP(Combine!$A16,feldspar!$A:$A,1,0)),0,VLOOKUP(Combine!$A16,feldspar!$A:$AD,5,0))</f>
        <v>4.7192718596888996</v>
      </c>
      <c r="P16" s="4">
        <f>IF(ISNA(VLOOKUP(Combine!$A16,olivine!$A:$A,1,0)),0,VLOOKUP(Combine!$A16,olivine!$A:$AD,5,0))</f>
        <v>7.2432301733922797</v>
      </c>
      <c r="Q16" s="4">
        <f t="shared" si="1"/>
        <v>100.1495907866245</v>
      </c>
      <c r="S16" s="4">
        <f>liquid!F15</f>
        <v>2.7218291976253099</v>
      </c>
      <c r="U16" s="4">
        <f t="shared" si="2"/>
        <v>6.7959898805319634</v>
      </c>
      <c r="V16" s="4">
        <f>IF(ISNA(VLOOKUP(Combine!$A16,apatite!$A:$A,1,0)),0,VLOOKUP(Combine!$A16,apatite!$A:$AD,6,0))</f>
        <v>0</v>
      </c>
      <c r="W16" s="4">
        <f>IF(ISNA(VLOOKUP(Combine!$A16,orthopyroxene!$A:$A,1,0)),0,VLOOKUP(Combine!$A16,orthopyroxene!$A:$AD,6,0))</f>
        <v>0</v>
      </c>
      <c r="X16" s="4">
        <f>IF(ISNA(VLOOKUP(Combine!$A16,spinel1!$A:$A,1,0)),0,VLOOKUP(Combine!$A16,spinel1!$A:$AD,6,0))</f>
        <v>0</v>
      </c>
      <c r="Y16" s="4">
        <f>IF(ISNA(VLOOKUP(Combine!$A16,spinel2!$A:$A,1,0)),0,VLOOKUP(Combine!$A16,spinel2!$A:$AD,6,0))</f>
        <v>0</v>
      </c>
      <c r="Z16" s="4">
        <f>IF(ISNA(VLOOKUP(Combine!$A16,clinopyroxene1!$A:$A,1,0)),0,VLOOKUP(Combine!$A16,clinopyroxene1!$A:$AD,6,0))</f>
        <v>0</v>
      </c>
      <c r="AA16" s="4">
        <f>IF(ISNA(VLOOKUP(Combine!$A16,clinopyroxene2!$A:$A,1,0)),0,VLOOKUP(Combine!$A16,clinopyroxene2!$A:$AD,6,0))</f>
        <v>0</v>
      </c>
      <c r="AB16" s="4">
        <f>IF(ISNA(VLOOKUP(Combine!$A16,feldspar!$A:$A,1,0)),0,VLOOKUP(Combine!$A16,feldspar!$A:$AD,6,0))</f>
        <v>2.68105482559023</v>
      </c>
      <c r="AC16" s="4">
        <f>IF(ISNA(VLOOKUP(Combine!$A16,olivine!$A:$A,1,0)),0,VLOOKUP(Combine!$A16,olivine!$A:$AD,6,0))</f>
        <v>3.2934804168184701</v>
      </c>
      <c r="AD16" s="4">
        <f t="shared" si="3"/>
        <v>2.9317654799975754</v>
      </c>
      <c r="AF16" s="4">
        <f t="shared" si="4"/>
        <v>32.399934878530665</v>
      </c>
      <c r="AG16" s="4">
        <f t="shared" si="5"/>
        <v>0</v>
      </c>
      <c r="AH16" s="4">
        <f t="shared" si="6"/>
        <v>1.7602295240829173</v>
      </c>
      <c r="AI16" s="4">
        <f t="shared" si="7"/>
        <v>0</v>
      </c>
      <c r="AJ16" s="4">
        <f t="shared" si="8"/>
        <v>0</v>
      </c>
      <c r="AK16" s="4">
        <f t="shared" si="9"/>
        <v>0</v>
      </c>
      <c r="AL16" s="4">
        <f t="shared" si="10"/>
        <v>0</v>
      </c>
      <c r="AM16" s="4">
        <f t="shared" si="11"/>
        <v>0</v>
      </c>
      <c r="AN16" s="4">
        <f t="shared" si="12"/>
        <v>0</v>
      </c>
      <c r="AO16" s="4">
        <f t="shared" si="13"/>
        <v>1.7602295240829173</v>
      </c>
      <c r="AQ16" s="4">
        <f t="shared" si="14"/>
        <v>34.160164402613582</v>
      </c>
    </row>
    <row r="17" spans="1:43" x14ac:dyDescent="0.3">
      <c r="A17" s="5">
        <f>system!A16</f>
        <v>15</v>
      </c>
      <c r="B17" s="5">
        <f>INDEX(system!A:Q,ROW()-1,MATCH($B$1&amp; "*",system!$1:$1,0))</f>
        <v>1198.4375</v>
      </c>
      <c r="C17" s="5">
        <f>INDEX(system!A:Q,ROW()-1,MATCH($C$1&amp; "*",system!$1:$1,0))</f>
        <v>400</v>
      </c>
      <c r="D17" s="4">
        <f>INDEX(system!A:Q,ROW()-1,MATCH($D$1&amp; "*",system!$1:$1,0))</f>
        <v>0</v>
      </c>
      <c r="F17" s="4">
        <f>liquid!E16</f>
        <v>83.765385382189393</v>
      </c>
      <c r="H17" s="4">
        <f>IF(ISNA(VLOOKUP($A17,tot_solids!$A:$A,1,0)),0,VLOOKUP($A17,tot_solids!$A:$AD,5,0))-IFERROR(G17,0)</f>
        <v>16.380914211303001</v>
      </c>
      <c r="I17" s="4">
        <f>IF(ISNA(VLOOKUP(Combine!$A17,apatite!$A:$A,1,0)),0,VLOOKUP(Combine!$A17,apatite!$A:$AD,5,0))</f>
        <v>0</v>
      </c>
      <c r="J17" s="4">
        <f>IF(ISNA(VLOOKUP(Combine!$A17,orthopyroxene!$A:$A,1,0)),0,VLOOKUP(Combine!$A17,orthopyroxene!$A:$AD,5,0))</f>
        <v>0</v>
      </c>
      <c r="K17" s="4">
        <f>IF(ISNA(VLOOKUP(Combine!$A17,spinel1!$A:$A,1,0)),0,VLOOKUP(Combine!$A17,spinel1!$A:$AD,5,0))</f>
        <v>0</v>
      </c>
      <c r="L17" s="4">
        <f>IF(ISNA(VLOOKUP(Combine!$A17,spinel2!$A:$A,1,0)),0,VLOOKUP(Combine!$A17,spinel2!$A:$AD,5,0))</f>
        <v>0</v>
      </c>
      <c r="M17" s="4">
        <f>IF(ISNA(VLOOKUP(Combine!$A17,clinopyroxene1!$A:$A,1,0)),0,VLOOKUP(Combine!$A17,clinopyroxene1!$A:$AD,5,0))</f>
        <v>0</v>
      </c>
      <c r="N17" s="4">
        <f>IF(ISNA(VLOOKUP(Combine!$A17,clinopyroxene2!$A:$A,1,0)),0,VLOOKUP(Combine!$A17,clinopyroxene2!$A:$AD,5,0))</f>
        <v>0</v>
      </c>
      <c r="O17" s="4">
        <f>IF(ISNA(VLOOKUP(Combine!$A17,feldspar!$A:$A,1,0)),0,VLOOKUP(Combine!$A17,feldspar!$A:$AD,5,0))</f>
        <v>7.93718047962735</v>
      </c>
      <c r="P17" s="4">
        <f>IF(ISNA(VLOOKUP(Combine!$A17,olivine!$A:$A,1,0)),0,VLOOKUP(Combine!$A17,olivine!$A:$AD,5,0))</f>
        <v>8.4437337316757404</v>
      </c>
      <c r="Q17" s="4">
        <f t="shared" si="1"/>
        <v>100.14629959349239</v>
      </c>
      <c r="S17" s="4">
        <f>liquid!F16</f>
        <v>2.7225107408486702</v>
      </c>
      <c r="U17" s="4">
        <f t="shared" si="2"/>
        <v>5.5311255917210023</v>
      </c>
      <c r="V17" s="4">
        <f>IF(ISNA(VLOOKUP(Combine!$A17,apatite!$A:$A,1,0)),0,VLOOKUP(Combine!$A17,apatite!$A:$AD,6,0))</f>
        <v>0</v>
      </c>
      <c r="W17" s="4">
        <f>IF(ISNA(VLOOKUP(Combine!$A17,orthopyroxene!$A:$A,1,0)),0,VLOOKUP(Combine!$A17,orthopyroxene!$A:$AD,6,0))</f>
        <v>0</v>
      </c>
      <c r="X17" s="4">
        <f>IF(ISNA(VLOOKUP(Combine!$A17,spinel1!$A:$A,1,0)),0,VLOOKUP(Combine!$A17,spinel1!$A:$AD,6,0))</f>
        <v>0</v>
      </c>
      <c r="Y17" s="4">
        <f>IF(ISNA(VLOOKUP(Combine!$A17,spinel2!$A:$A,1,0)),0,VLOOKUP(Combine!$A17,spinel2!$A:$AD,6,0))</f>
        <v>0</v>
      </c>
      <c r="Z17" s="4">
        <f>IF(ISNA(VLOOKUP(Combine!$A17,clinopyroxene1!$A:$A,1,0)),0,VLOOKUP(Combine!$A17,clinopyroxene1!$A:$AD,6,0))</f>
        <v>0</v>
      </c>
      <c r="AA17" s="4">
        <f>IF(ISNA(VLOOKUP(Combine!$A17,clinopyroxene2!$A:$A,1,0)),0,VLOOKUP(Combine!$A17,clinopyroxene2!$A:$AD,6,0))</f>
        <v>0</v>
      </c>
      <c r="AB17" s="4">
        <f>IF(ISNA(VLOOKUP(Combine!$A17,feldspar!$A:$A,1,0)),0,VLOOKUP(Combine!$A17,feldspar!$A:$AD,6,0))</f>
        <v>2.6800422437157199</v>
      </c>
      <c r="AC17" s="4">
        <f>IF(ISNA(VLOOKUP(Combine!$A17,olivine!$A:$A,1,0)),0,VLOOKUP(Combine!$A17,olivine!$A:$AD,6,0))</f>
        <v>3.30087158896277</v>
      </c>
      <c r="AD17" s="4">
        <f t="shared" si="3"/>
        <v>2.9691201666427371</v>
      </c>
      <c r="AF17" s="4">
        <f t="shared" si="4"/>
        <v>30.767696937011078</v>
      </c>
      <c r="AG17" s="4">
        <f t="shared" si="5"/>
        <v>0</v>
      </c>
      <c r="AH17" s="4">
        <f t="shared" si="6"/>
        <v>2.9615878250571601</v>
      </c>
      <c r="AI17" s="4">
        <f t="shared" si="7"/>
        <v>0</v>
      </c>
      <c r="AJ17" s="4">
        <f t="shared" si="8"/>
        <v>0</v>
      </c>
      <c r="AK17" s="4">
        <f t="shared" si="9"/>
        <v>0</v>
      </c>
      <c r="AL17" s="4">
        <f t="shared" si="10"/>
        <v>0</v>
      </c>
      <c r="AM17" s="4">
        <f t="shared" si="11"/>
        <v>0</v>
      </c>
      <c r="AN17" s="4">
        <f t="shared" si="12"/>
        <v>0</v>
      </c>
      <c r="AO17" s="4">
        <f t="shared" si="13"/>
        <v>2.9615878250571601</v>
      </c>
      <c r="AQ17" s="4">
        <f t="shared" si="14"/>
        <v>33.729284762068239</v>
      </c>
    </row>
    <row r="18" spans="1:43" x14ac:dyDescent="0.3">
      <c r="A18" s="5">
        <f>system!A17</f>
        <v>16</v>
      </c>
      <c r="B18" s="5">
        <f>INDEX(system!A:Q,ROW()-1,MATCH($B$1&amp; "*",system!$1:$1,0))</f>
        <v>1193.46875</v>
      </c>
      <c r="C18" s="5">
        <f>INDEX(system!A:Q,ROW()-1,MATCH($C$1&amp; "*",system!$1:$1,0))</f>
        <v>400</v>
      </c>
      <c r="D18" s="4">
        <f>INDEX(system!A:Q,ROW()-1,MATCH($D$1&amp; "*",system!$1:$1,0))</f>
        <v>0</v>
      </c>
      <c r="F18" s="4">
        <f>liquid!E17</f>
        <v>79.269605943864903</v>
      </c>
      <c r="H18" s="4">
        <f>IF(ISNA(VLOOKUP($A18,tot_solids!$A:$A,1,0)),0,VLOOKUP($A18,tot_solids!$A:$AD,5,0))-IFERROR(G18,0)</f>
        <v>20.874284781487599</v>
      </c>
      <c r="I18" s="4">
        <f>IF(ISNA(VLOOKUP(Combine!$A18,apatite!$A:$A,1,0)),0,VLOOKUP(Combine!$A18,apatite!$A:$AD,5,0))</f>
        <v>0</v>
      </c>
      <c r="J18" s="4">
        <f>IF(ISNA(VLOOKUP(Combine!$A18,orthopyroxene!$A:$A,1,0)),0,VLOOKUP(Combine!$A18,orthopyroxene!$A:$AD,5,0))</f>
        <v>0</v>
      </c>
      <c r="K18" s="4">
        <f>IF(ISNA(VLOOKUP(Combine!$A18,spinel1!$A:$A,1,0)),0,VLOOKUP(Combine!$A18,spinel1!$A:$AD,5,0))</f>
        <v>0</v>
      </c>
      <c r="L18" s="4">
        <f>IF(ISNA(VLOOKUP(Combine!$A18,spinel2!$A:$A,1,0)),0,VLOOKUP(Combine!$A18,spinel2!$A:$AD,5,0))</f>
        <v>0</v>
      </c>
      <c r="M18" s="4">
        <f>IF(ISNA(VLOOKUP(Combine!$A18,clinopyroxene1!$A:$A,1,0)),0,VLOOKUP(Combine!$A18,clinopyroxene1!$A:$AD,5,0))</f>
        <v>1.00668220312641</v>
      </c>
      <c r="N18" s="4">
        <f>IF(ISNA(VLOOKUP(Combine!$A18,clinopyroxene2!$A:$A,1,0)),0,VLOOKUP(Combine!$A18,clinopyroxene2!$A:$AD,5,0))</f>
        <v>0</v>
      </c>
      <c r="O18" s="4">
        <f>IF(ISNA(VLOOKUP(Combine!$A18,feldspar!$A:$A,1,0)),0,VLOOKUP(Combine!$A18,feldspar!$A:$AD,5,0))</f>
        <v>10.5691815147231</v>
      </c>
      <c r="P18" s="4">
        <f>IF(ISNA(VLOOKUP(Combine!$A18,olivine!$A:$A,1,0)),0,VLOOKUP(Combine!$A18,olivine!$A:$AD,5,0))</f>
        <v>9.2984210636380809</v>
      </c>
      <c r="Q18" s="4">
        <f t="shared" si="1"/>
        <v>100.14389072535251</v>
      </c>
      <c r="S18" s="4">
        <f>liquid!F17</f>
        <v>2.72262883104331</v>
      </c>
      <c r="U18" s="4">
        <f t="shared" si="2"/>
        <v>4.9063414295747458</v>
      </c>
      <c r="V18" s="4">
        <f>IF(ISNA(VLOOKUP(Combine!$A18,apatite!$A:$A,1,0)),0,VLOOKUP(Combine!$A18,apatite!$A:$AD,6,0))</f>
        <v>0</v>
      </c>
      <c r="W18" s="4">
        <f>IF(ISNA(VLOOKUP(Combine!$A18,orthopyroxene!$A:$A,1,0)),0,VLOOKUP(Combine!$A18,orthopyroxene!$A:$AD,6,0))</f>
        <v>0</v>
      </c>
      <c r="X18" s="4">
        <f>IF(ISNA(VLOOKUP(Combine!$A18,spinel1!$A:$A,1,0)),0,VLOOKUP(Combine!$A18,spinel1!$A:$AD,6,0))</f>
        <v>0</v>
      </c>
      <c r="Y18" s="4">
        <f>IF(ISNA(VLOOKUP(Combine!$A18,spinel2!$A:$A,1,0)),0,VLOOKUP(Combine!$A18,spinel2!$A:$AD,6,0))</f>
        <v>0</v>
      </c>
      <c r="Z18" s="4">
        <f>IF(ISNA(VLOOKUP(Combine!$A18,clinopyroxene1!$A:$A,1,0)),0,VLOOKUP(Combine!$A18,clinopyroxene1!$A:$AD,6,0))</f>
        <v>3.25339848363337</v>
      </c>
      <c r="AA18" s="4">
        <f>IF(ISNA(VLOOKUP(Combine!$A18,clinopyroxene2!$A:$A,1,0)),0,VLOOKUP(Combine!$A18,clinopyroxene2!$A:$AD,6,0))</f>
        <v>0</v>
      </c>
      <c r="AB18" s="4">
        <f>IF(ISNA(VLOOKUP(Combine!$A18,feldspar!$A:$A,1,0)),0,VLOOKUP(Combine!$A18,feldspar!$A:$AD,6,0))</f>
        <v>2.67904708273013</v>
      </c>
      <c r="AC18" s="4">
        <f>IF(ISNA(VLOOKUP(Combine!$A18,olivine!$A:$A,1,0)),0,VLOOKUP(Combine!$A18,olivine!$A:$AD,6,0))</f>
        <v>3.3086717299315498</v>
      </c>
      <c r="AD18" s="4">
        <f t="shared" si="3"/>
        <v>3.0010470567735936</v>
      </c>
      <c r="AF18" s="4">
        <f t="shared" si="4"/>
        <v>29.115098260929248</v>
      </c>
      <c r="AG18" s="4">
        <f t="shared" si="5"/>
        <v>0</v>
      </c>
      <c r="AH18" s="4">
        <f t="shared" si="6"/>
        <v>4.2545520080727171</v>
      </c>
      <c r="AI18" s="4">
        <f t="shared" si="7"/>
        <v>0</v>
      </c>
      <c r="AJ18" s="4">
        <f t="shared" si="8"/>
        <v>0</v>
      </c>
      <c r="AK18" s="4">
        <f t="shared" si="9"/>
        <v>0</v>
      </c>
      <c r="AL18" s="4">
        <f t="shared" si="10"/>
        <v>0</v>
      </c>
      <c r="AM18" s="4">
        <f t="shared" si="11"/>
        <v>0.30942480860879823</v>
      </c>
      <c r="AN18" s="4">
        <f t="shared" si="12"/>
        <v>0</v>
      </c>
      <c r="AO18" s="4">
        <f t="shared" si="13"/>
        <v>3.945127199463919</v>
      </c>
      <c r="AQ18" s="4">
        <f t="shared" si="14"/>
        <v>33.369650269001966</v>
      </c>
    </row>
    <row r="19" spans="1:43" x14ac:dyDescent="0.3">
      <c r="A19" s="5">
        <f>system!A18</f>
        <v>17</v>
      </c>
      <c r="B19" s="5">
        <f>INDEX(system!A:Q,ROW()-1,MATCH($B$1&amp; "*",system!$1:$1,0))</f>
        <v>1188.5</v>
      </c>
      <c r="C19" s="5">
        <f>INDEX(system!A:Q,ROW()-1,MATCH($C$1&amp; "*",system!$1:$1,0))</f>
        <v>400</v>
      </c>
      <c r="D19" s="4">
        <f>INDEX(system!A:Q,ROW()-1,MATCH($D$1&amp; "*",system!$1:$1,0))</f>
        <v>0</v>
      </c>
      <c r="F19" s="4">
        <f>liquid!E18</f>
        <v>74.977279077655098</v>
      </c>
      <c r="H19" s="4">
        <f>IF(ISNA(VLOOKUP($A19,tot_solids!$A:$A,1,0)),0,VLOOKUP($A19,tot_solids!$A:$AD,5,0))-IFERROR(G19,0)</f>
        <v>25.164620853035899</v>
      </c>
      <c r="I19" s="4">
        <f>IF(ISNA(VLOOKUP(Combine!$A19,apatite!$A:$A,1,0)),0,VLOOKUP(Combine!$A19,apatite!$A:$AD,5,0))</f>
        <v>0</v>
      </c>
      <c r="J19" s="4">
        <f>IF(ISNA(VLOOKUP(Combine!$A19,orthopyroxene!$A:$A,1,0)),0,VLOOKUP(Combine!$A19,orthopyroxene!$A:$AD,5,0))</f>
        <v>0</v>
      </c>
      <c r="K19" s="4">
        <f>IF(ISNA(VLOOKUP(Combine!$A19,spinel1!$A:$A,1,0)),0,VLOOKUP(Combine!$A19,spinel1!$A:$AD,5,0))</f>
        <v>0</v>
      </c>
      <c r="L19" s="4">
        <f>IF(ISNA(VLOOKUP(Combine!$A19,spinel2!$A:$A,1,0)),0,VLOOKUP(Combine!$A19,spinel2!$A:$AD,5,0))</f>
        <v>0</v>
      </c>
      <c r="M19" s="4">
        <f>IF(ISNA(VLOOKUP(Combine!$A19,clinopyroxene1!$A:$A,1,0)),0,VLOOKUP(Combine!$A19,clinopyroxene1!$A:$AD,5,0))</f>
        <v>2.34092958163912</v>
      </c>
      <c r="N19" s="4">
        <f>IF(ISNA(VLOOKUP(Combine!$A19,clinopyroxene2!$A:$A,1,0)),0,VLOOKUP(Combine!$A19,clinopyroxene2!$A:$AD,5,0))</f>
        <v>0</v>
      </c>
      <c r="O19" s="4">
        <f>IF(ISNA(VLOOKUP(Combine!$A19,feldspar!$A:$A,1,0)),0,VLOOKUP(Combine!$A19,feldspar!$A:$AD,5,0))</f>
        <v>12.8405359561763</v>
      </c>
      <c r="P19" s="4">
        <f>IF(ISNA(VLOOKUP(Combine!$A19,olivine!$A:$A,1,0)),0,VLOOKUP(Combine!$A19,olivine!$A:$AD,5,0))</f>
        <v>9.9831553152204293</v>
      </c>
      <c r="Q19" s="4">
        <f t="shared" si="1"/>
        <v>100.141899930691</v>
      </c>
      <c r="S19" s="4">
        <f>liquid!F18</f>
        <v>2.7223816711753899</v>
      </c>
      <c r="U19" s="4">
        <f t="shared" si="2"/>
        <v>4.5643826350685055</v>
      </c>
      <c r="V19" s="4">
        <f>IF(ISNA(VLOOKUP(Combine!$A19,apatite!$A:$A,1,0)),0,VLOOKUP(Combine!$A19,apatite!$A:$AD,6,0))</f>
        <v>0</v>
      </c>
      <c r="W19" s="4">
        <f>IF(ISNA(VLOOKUP(Combine!$A19,orthopyroxene!$A:$A,1,0)),0,VLOOKUP(Combine!$A19,orthopyroxene!$A:$AD,6,0))</f>
        <v>0</v>
      </c>
      <c r="X19" s="4">
        <f>IF(ISNA(VLOOKUP(Combine!$A19,spinel1!$A:$A,1,0)),0,VLOOKUP(Combine!$A19,spinel1!$A:$AD,6,0))</f>
        <v>0</v>
      </c>
      <c r="Y19" s="4">
        <f>IF(ISNA(VLOOKUP(Combine!$A19,spinel2!$A:$A,1,0)),0,VLOOKUP(Combine!$A19,spinel2!$A:$AD,6,0))</f>
        <v>0</v>
      </c>
      <c r="Z19" s="4">
        <f>IF(ISNA(VLOOKUP(Combine!$A19,clinopyroxene1!$A:$A,1,0)),0,VLOOKUP(Combine!$A19,clinopyroxene1!$A:$AD,6,0))</f>
        <v>3.25770704021659</v>
      </c>
      <c r="AA19" s="4">
        <f>IF(ISNA(VLOOKUP(Combine!$A19,clinopyroxene2!$A:$A,1,0)),0,VLOOKUP(Combine!$A19,clinopyroxene2!$A:$AD,6,0))</f>
        <v>0</v>
      </c>
      <c r="AB19" s="4">
        <f>IF(ISNA(VLOOKUP(Combine!$A19,feldspar!$A:$A,1,0)),0,VLOOKUP(Combine!$A19,feldspar!$A:$AD,6,0))</f>
        <v>2.6780818696259998</v>
      </c>
      <c r="AC19" s="4">
        <f>IF(ISNA(VLOOKUP(Combine!$A19,olivine!$A:$A,1,0)),0,VLOOKUP(Combine!$A19,olivine!$A:$AD,6,0))</f>
        <v>3.3166446151384799</v>
      </c>
      <c r="AD19" s="4">
        <f t="shared" si="3"/>
        <v>3.0296161724842787</v>
      </c>
      <c r="AF19" s="4">
        <f t="shared" si="4"/>
        <v>27.541060782004021</v>
      </c>
      <c r="AG19" s="4">
        <f t="shared" si="5"/>
        <v>0</v>
      </c>
      <c r="AH19" s="4">
        <f t="shared" si="6"/>
        <v>5.5132583889208071</v>
      </c>
      <c r="AI19" s="4">
        <f t="shared" si="7"/>
        <v>0</v>
      </c>
      <c r="AJ19" s="4">
        <f t="shared" si="8"/>
        <v>0</v>
      </c>
      <c r="AK19" s="4">
        <f t="shared" si="9"/>
        <v>0</v>
      </c>
      <c r="AL19" s="4">
        <f t="shared" si="10"/>
        <v>0</v>
      </c>
      <c r="AM19" s="4">
        <f t="shared" si="11"/>
        <v>0.71858198197081657</v>
      </c>
      <c r="AN19" s="4">
        <f t="shared" si="12"/>
        <v>0</v>
      </c>
      <c r="AO19" s="4">
        <f t="shared" si="13"/>
        <v>4.7946764069499901</v>
      </c>
      <c r="AQ19" s="4">
        <f t="shared" si="14"/>
        <v>33.054319170924828</v>
      </c>
    </row>
    <row r="20" spans="1:43" x14ac:dyDescent="0.3">
      <c r="A20" s="5">
        <f>system!A19</f>
        <v>18</v>
      </c>
      <c r="B20" s="5">
        <f>INDEX(system!A:Q,ROW()-1,MATCH($B$1&amp; "*",system!$1:$1,0))</f>
        <v>1183.53125</v>
      </c>
      <c r="C20" s="5">
        <f>INDEX(system!A:Q,ROW()-1,MATCH($C$1&amp; "*",system!$1:$1,0))</f>
        <v>400</v>
      </c>
      <c r="D20" s="4">
        <f>INDEX(system!A:Q,ROW()-1,MATCH($D$1&amp; "*",system!$1:$1,0))</f>
        <v>0</v>
      </c>
      <c r="F20" s="4">
        <f>liquid!E19</f>
        <v>71.036170902648294</v>
      </c>
      <c r="H20" s="4">
        <f>IF(ISNA(VLOOKUP($A20,tot_solids!$A:$A,1,0)),0,VLOOKUP($A20,tot_solids!$A:$AD,5,0))-IFERROR(G20,0)</f>
        <v>29.103799713056102</v>
      </c>
      <c r="I20" s="4">
        <f>IF(ISNA(VLOOKUP(Combine!$A20,apatite!$A:$A,1,0)),0,VLOOKUP(Combine!$A20,apatite!$A:$AD,5,0))</f>
        <v>0</v>
      </c>
      <c r="J20" s="4">
        <f>IF(ISNA(VLOOKUP(Combine!$A20,orthopyroxene!$A:$A,1,0)),0,VLOOKUP(Combine!$A20,orthopyroxene!$A:$AD,5,0))</f>
        <v>0</v>
      </c>
      <c r="K20" s="4">
        <f>IF(ISNA(VLOOKUP(Combine!$A20,spinel1!$A:$A,1,0)),0,VLOOKUP(Combine!$A20,spinel1!$A:$AD,5,0))</f>
        <v>0</v>
      </c>
      <c r="L20" s="4">
        <f>IF(ISNA(VLOOKUP(Combine!$A20,spinel2!$A:$A,1,0)),0,VLOOKUP(Combine!$A20,spinel2!$A:$AD,5,0))</f>
        <v>0</v>
      </c>
      <c r="M20" s="4">
        <f>IF(ISNA(VLOOKUP(Combine!$A20,clinopyroxene1!$A:$A,1,0)),0,VLOOKUP(Combine!$A20,clinopyroxene1!$A:$AD,5,0))</f>
        <v>3.5559954120838402</v>
      </c>
      <c r="N20" s="4">
        <f>IF(ISNA(VLOOKUP(Combine!$A20,clinopyroxene2!$A:$A,1,0)),0,VLOOKUP(Combine!$A20,clinopyroxene2!$A:$AD,5,0))</f>
        <v>0</v>
      </c>
      <c r="O20" s="4">
        <f>IF(ISNA(VLOOKUP(Combine!$A20,feldspar!$A:$A,1,0)),0,VLOOKUP(Combine!$A20,feldspar!$A:$AD,5,0))</f>
        <v>14.923083549399401</v>
      </c>
      <c r="P20" s="4">
        <f>IF(ISNA(VLOOKUP(Combine!$A20,olivine!$A:$A,1,0)),0,VLOOKUP(Combine!$A20,olivine!$A:$AD,5,0))</f>
        <v>10.6247207515728</v>
      </c>
      <c r="Q20" s="4">
        <f t="shared" si="1"/>
        <v>100.1399706157044</v>
      </c>
      <c r="S20" s="4">
        <f>liquid!F19</f>
        <v>2.7219644762165198</v>
      </c>
      <c r="U20" s="4">
        <f t="shared" si="2"/>
        <v>4.3670990446485822</v>
      </c>
      <c r="V20" s="4">
        <f>IF(ISNA(VLOOKUP(Combine!$A20,apatite!$A:$A,1,0)),0,VLOOKUP(Combine!$A20,apatite!$A:$AD,6,0))</f>
        <v>0</v>
      </c>
      <c r="W20" s="4">
        <f>IF(ISNA(VLOOKUP(Combine!$A20,orthopyroxene!$A:$A,1,0)),0,VLOOKUP(Combine!$A20,orthopyroxene!$A:$AD,6,0))</f>
        <v>0</v>
      </c>
      <c r="X20" s="4">
        <f>IF(ISNA(VLOOKUP(Combine!$A20,spinel1!$A:$A,1,0)),0,VLOOKUP(Combine!$A20,spinel1!$A:$AD,6,0))</f>
        <v>0</v>
      </c>
      <c r="Y20" s="4">
        <f>IF(ISNA(VLOOKUP(Combine!$A20,spinel2!$A:$A,1,0)),0,VLOOKUP(Combine!$A20,spinel2!$A:$AD,6,0))</f>
        <v>0</v>
      </c>
      <c r="Z20" s="4">
        <f>IF(ISNA(VLOOKUP(Combine!$A20,clinopyroxene1!$A:$A,1,0)),0,VLOOKUP(Combine!$A20,clinopyroxene1!$A:$AD,6,0))</f>
        <v>3.26206101464187</v>
      </c>
      <c r="AA20" s="4">
        <f>IF(ISNA(VLOOKUP(Combine!$A20,clinopyroxene2!$A:$A,1,0)),0,VLOOKUP(Combine!$A20,clinopyroxene2!$A:$AD,6,0))</f>
        <v>0</v>
      </c>
      <c r="AB20" s="4">
        <f>IF(ISNA(VLOOKUP(Combine!$A20,feldspar!$A:$A,1,0)),0,VLOOKUP(Combine!$A20,feldspar!$A:$AD,6,0))</f>
        <v>2.6771582298932701</v>
      </c>
      <c r="AC20" s="4">
        <f>IF(ISNA(VLOOKUP(Combine!$A20,olivine!$A:$A,1,0)),0,VLOOKUP(Combine!$A20,olivine!$A:$AD,6,0))</f>
        <v>3.3246038215114901</v>
      </c>
      <c r="AD20" s="4">
        <f t="shared" si="3"/>
        <v>3.0566148707987875</v>
      </c>
      <c r="AF20" s="4">
        <f t="shared" si="4"/>
        <v>26.097390881965975</v>
      </c>
      <c r="AG20" s="4">
        <f t="shared" si="5"/>
        <v>0</v>
      </c>
      <c r="AH20" s="4">
        <f t="shared" si="6"/>
        <v>6.6643324127763321</v>
      </c>
      <c r="AI20" s="4">
        <f t="shared" si="7"/>
        <v>0</v>
      </c>
      <c r="AJ20" s="4">
        <f t="shared" si="8"/>
        <v>0</v>
      </c>
      <c r="AK20" s="4">
        <f t="shared" si="9"/>
        <v>0</v>
      </c>
      <c r="AL20" s="4">
        <f t="shared" si="10"/>
        <v>0</v>
      </c>
      <c r="AM20" s="4">
        <f t="shared" si="11"/>
        <v>1.0901069587977159</v>
      </c>
      <c r="AN20" s="4">
        <f t="shared" si="12"/>
        <v>0</v>
      </c>
      <c r="AO20" s="4">
        <f t="shared" si="13"/>
        <v>5.5742254539786158</v>
      </c>
      <c r="AQ20" s="4">
        <f t="shared" si="14"/>
        <v>32.76172329474231</v>
      </c>
    </row>
    <row r="21" spans="1:43" x14ac:dyDescent="0.3">
      <c r="A21" s="5">
        <f>system!A20</f>
        <v>19</v>
      </c>
      <c r="B21" s="5">
        <f>INDEX(system!A:Q,ROW()-1,MATCH($B$1&amp; "*",system!$1:$1,0))</f>
        <v>1178.5625</v>
      </c>
      <c r="C21" s="5">
        <f>INDEX(system!A:Q,ROW()-1,MATCH($C$1&amp; "*",system!$1:$1,0))</f>
        <v>400</v>
      </c>
      <c r="D21" s="4">
        <f>INDEX(system!A:Q,ROW()-1,MATCH($D$1&amp; "*",system!$1:$1,0))</f>
        <v>0</v>
      </c>
      <c r="F21" s="4">
        <f>liquid!E20</f>
        <v>67.401639917344298</v>
      </c>
      <c r="H21" s="4">
        <f>IF(ISNA(VLOOKUP($A21,tot_solids!$A:$A,1,0)),0,VLOOKUP($A21,tot_solids!$A:$AD,5,0))-IFERROR(G21,0)</f>
        <v>32.736459218583903</v>
      </c>
      <c r="I21" s="4">
        <f>IF(ISNA(VLOOKUP(Combine!$A21,apatite!$A:$A,1,0)),0,VLOOKUP(Combine!$A21,apatite!$A:$AD,5,0))</f>
        <v>0</v>
      </c>
      <c r="J21" s="4">
        <f>IF(ISNA(VLOOKUP(Combine!$A21,orthopyroxene!$A:$A,1,0)),0,VLOOKUP(Combine!$A21,orthopyroxene!$A:$AD,5,0))</f>
        <v>0</v>
      </c>
      <c r="K21" s="4">
        <f>IF(ISNA(VLOOKUP(Combine!$A21,spinel1!$A:$A,1,0)),0,VLOOKUP(Combine!$A21,spinel1!$A:$AD,5,0))</f>
        <v>0</v>
      </c>
      <c r="L21" s="4">
        <f>IF(ISNA(VLOOKUP(Combine!$A21,spinel2!$A:$A,1,0)),0,VLOOKUP(Combine!$A21,spinel2!$A:$AD,5,0))</f>
        <v>0</v>
      </c>
      <c r="M21" s="4">
        <f>IF(ISNA(VLOOKUP(Combine!$A21,clinopyroxene1!$A:$A,1,0)),0,VLOOKUP(Combine!$A21,clinopyroxene1!$A:$AD,5,0))</f>
        <v>4.6650598343271898</v>
      </c>
      <c r="N21" s="4">
        <f>IF(ISNA(VLOOKUP(Combine!$A21,clinopyroxene2!$A:$A,1,0)),0,VLOOKUP(Combine!$A21,clinopyroxene2!$A:$AD,5,0))</f>
        <v>0</v>
      </c>
      <c r="O21" s="4">
        <f>IF(ISNA(VLOOKUP(Combine!$A21,feldspar!$A:$A,1,0)),0,VLOOKUP(Combine!$A21,feldspar!$A:$AD,5,0))</f>
        <v>16.839128687983202</v>
      </c>
      <c r="P21" s="4">
        <f>IF(ISNA(VLOOKUP(Combine!$A21,olivine!$A:$A,1,0)),0,VLOOKUP(Combine!$A21,olivine!$A:$AD,5,0))</f>
        <v>11.232270696273501</v>
      </c>
      <c r="Q21" s="4">
        <f t="shared" si="1"/>
        <v>100.1380991359282</v>
      </c>
      <c r="S21" s="4">
        <f>liquid!F20</f>
        <v>2.7213447193404599</v>
      </c>
      <c r="U21" s="4">
        <f t="shared" si="2"/>
        <v>4.240379069448287</v>
      </c>
      <c r="V21" s="4">
        <f>IF(ISNA(VLOOKUP(Combine!$A21,apatite!$A:$A,1,0)),0,VLOOKUP(Combine!$A21,apatite!$A:$AD,6,0))</f>
        <v>0</v>
      </c>
      <c r="W21" s="4">
        <f>IF(ISNA(VLOOKUP(Combine!$A21,orthopyroxene!$A:$A,1,0)),0,VLOOKUP(Combine!$A21,orthopyroxene!$A:$AD,6,0))</f>
        <v>0</v>
      </c>
      <c r="X21" s="4">
        <f>IF(ISNA(VLOOKUP(Combine!$A21,spinel1!$A:$A,1,0)),0,VLOOKUP(Combine!$A21,spinel1!$A:$AD,6,0))</f>
        <v>0</v>
      </c>
      <c r="Y21" s="4">
        <f>IF(ISNA(VLOOKUP(Combine!$A21,spinel2!$A:$A,1,0)),0,VLOOKUP(Combine!$A21,spinel2!$A:$AD,6,0))</f>
        <v>0</v>
      </c>
      <c r="Z21" s="4">
        <f>IF(ISNA(VLOOKUP(Combine!$A21,clinopyroxene1!$A:$A,1,0)),0,VLOOKUP(Combine!$A21,clinopyroxene1!$A:$AD,6,0))</f>
        <v>3.2664669654364502</v>
      </c>
      <c r="AA21" s="4">
        <f>IF(ISNA(VLOOKUP(Combine!$A21,clinopyroxene2!$A:$A,1,0)),0,VLOOKUP(Combine!$A21,clinopyroxene2!$A:$AD,6,0))</f>
        <v>0</v>
      </c>
      <c r="AB21" s="4">
        <f>IF(ISNA(VLOOKUP(Combine!$A21,feldspar!$A:$A,1,0)),0,VLOOKUP(Combine!$A21,feldspar!$A:$AD,6,0))</f>
        <v>2.6762734776321402</v>
      </c>
      <c r="AC21" s="4">
        <f>IF(ISNA(VLOOKUP(Combine!$A21,olivine!$A:$A,1,0)),0,VLOOKUP(Combine!$A21,olivine!$A:$AD,6,0))</f>
        <v>3.33255710213469</v>
      </c>
      <c r="AD21" s="4">
        <f t="shared" si="3"/>
        <v>3.0823157967040915</v>
      </c>
      <c r="AF21" s="4">
        <f t="shared" si="4"/>
        <v>24.767769933123223</v>
      </c>
      <c r="AG21" s="4">
        <f t="shared" si="5"/>
        <v>0</v>
      </c>
      <c r="AH21" s="4">
        <f t="shared" si="6"/>
        <v>7.7201728153146512</v>
      </c>
      <c r="AI21" s="4">
        <f t="shared" si="7"/>
        <v>0</v>
      </c>
      <c r="AJ21" s="4">
        <f t="shared" si="8"/>
        <v>0</v>
      </c>
      <c r="AK21" s="4">
        <f t="shared" si="9"/>
        <v>0</v>
      </c>
      <c r="AL21" s="4">
        <f t="shared" si="10"/>
        <v>0</v>
      </c>
      <c r="AM21" s="4">
        <f t="shared" si="11"/>
        <v>1.4281668492869224</v>
      </c>
      <c r="AN21" s="4">
        <f t="shared" si="12"/>
        <v>0</v>
      </c>
      <c r="AO21" s="4">
        <f t="shared" si="13"/>
        <v>6.2920059660277285</v>
      </c>
      <c r="AQ21" s="4">
        <f t="shared" si="14"/>
        <v>32.487942748437874</v>
      </c>
    </row>
    <row r="22" spans="1:43" x14ac:dyDescent="0.3">
      <c r="A22" s="5">
        <f>system!A21</f>
        <v>20</v>
      </c>
      <c r="B22" s="5">
        <f>INDEX(system!A:Q,ROW()-1,MATCH($B$1&amp; "*",system!$1:$1,0))</f>
        <v>1173.59375</v>
      </c>
      <c r="C22" s="5">
        <f>INDEX(system!A:Q,ROW()-1,MATCH($C$1&amp; "*",system!$1:$1,0))</f>
        <v>400</v>
      </c>
      <c r="D22" s="4">
        <f>INDEX(system!A:Q,ROW()-1,MATCH($D$1&amp; "*",system!$1:$1,0))</f>
        <v>0</v>
      </c>
      <c r="F22" s="4">
        <f>liquid!E21</f>
        <v>63.939154163997102</v>
      </c>
      <c r="H22" s="4">
        <f>IF(ISNA(VLOOKUP($A22,tot_solids!$A:$A,1,0)),0,VLOOKUP($A22,tot_solids!$A:$AD,5,0))-IFERROR(G22,0)</f>
        <v>36.197499460648203</v>
      </c>
      <c r="I22" s="4">
        <f>IF(ISNA(VLOOKUP(Combine!$A22,apatite!$A:$A,1,0)),0,VLOOKUP(Combine!$A22,apatite!$A:$AD,5,0))</f>
        <v>0</v>
      </c>
      <c r="J22" s="4">
        <f>IF(ISNA(VLOOKUP(Combine!$A22,orthopyroxene!$A:$A,1,0)),0,VLOOKUP(Combine!$A22,orthopyroxene!$A:$AD,5,0))</f>
        <v>0</v>
      </c>
      <c r="K22" s="4">
        <f>IF(ISNA(VLOOKUP(Combine!$A22,spinel1!$A:$A,1,0)),0,VLOOKUP(Combine!$A22,spinel1!$A:$AD,5,0))</f>
        <v>0</v>
      </c>
      <c r="L22" s="4">
        <f>IF(ISNA(VLOOKUP(Combine!$A22,spinel2!$A:$A,1,0)),0,VLOOKUP(Combine!$A22,spinel2!$A:$AD,5,0))</f>
        <v>0</v>
      </c>
      <c r="M22" s="4">
        <f>IF(ISNA(VLOOKUP(Combine!$A22,clinopyroxene1!$A:$A,1,0)),0,VLOOKUP(Combine!$A22,clinopyroxene1!$A:$AD,5,0))</f>
        <v>5.4530597728431101</v>
      </c>
      <c r="N22" s="4">
        <f>IF(ISNA(VLOOKUP(Combine!$A22,clinopyroxene2!$A:$A,1,0)),0,VLOOKUP(Combine!$A22,clinopyroxene2!$A:$AD,5,0))</f>
        <v>0.52798028839912803</v>
      </c>
      <c r="O22" s="4">
        <f>IF(ISNA(VLOOKUP(Combine!$A22,feldspar!$A:$A,1,0)),0,VLOOKUP(Combine!$A22,feldspar!$A:$AD,5,0))</f>
        <v>18.590022479621702</v>
      </c>
      <c r="P22" s="4">
        <f>IF(ISNA(VLOOKUP(Combine!$A22,olivine!$A:$A,1,0)),0,VLOOKUP(Combine!$A22,olivine!$A:$AD,5,0))</f>
        <v>11.6264369197843</v>
      </c>
      <c r="Q22" s="4">
        <f t="shared" si="1"/>
        <v>100.13665362464531</v>
      </c>
      <c r="S22" s="4">
        <f>liquid!F21</f>
        <v>2.7207497685660398</v>
      </c>
      <c r="U22" s="4">
        <f t="shared" si="2"/>
        <v>4.1244838567740105</v>
      </c>
      <c r="V22" s="4">
        <f>IF(ISNA(VLOOKUP(Combine!$A22,apatite!$A:$A,1,0)),0,VLOOKUP(Combine!$A22,apatite!$A:$AD,6,0))</f>
        <v>0</v>
      </c>
      <c r="W22" s="4">
        <f>IF(ISNA(VLOOKUP(Combine!$A22,orthopyroxene!$A:$A,1,0)),0,VLOOKUP(Combine!$A22,orthopyroxene!$A:$AD,6,0))</f>
        <v>0</v>
      </c>
      <c r="X22" s="4">
        <f>IF(ISNA(VLOOKUP(Combine!$A22,spinel1!$A:$A,1,0)),0,VLOOKUP(Combine!$A22,spinel1!$A:$AD,6,0))</f>
        <v>0</v>
      </c>
      <c r="Y22" s="4">
        <f>IF(ISNA(VLOOKUP(Combine!$A22,spinel2!$A:$A,1,0)),0,VLOOKUP(Combine!$A22,spinel2!$A:$AD,6,0))</f>
        <v>0</v>
      </c>
      <c r="Z22" s="4">
        <f>IF(ISNA(VLOOKUP(Combine!$A22,clinopyroxene1!$A:$A,1,0)),0,VLOOKUP(Combine!$A22,clinopyroxene1!$A:$AD,6,0))</f>
        <v>3.27091492846117</v>
      </c>
      <c r="AA22" s="4">
        <f>IF(ISNA(VLOOKUP(Combine!$A22,clinopyroxene2!$A:$A,1,0)),0,VLOOKUP(Combine!$A22,clinopyroxene2!$A:$AD,6,0))</f>
        <v>3.27959108811931</v>
      </c>
      <c r="AB22" s="4">
        <f>IF(ISNA(VLOOKUP(Combine!$A22,feldspar!$A:$A,1,0)),0,VLOOKUP(Combine!$A22,feldspar!$A:$AD,6,0))</f>
        <v>2.67554561152498</v>
      </c>
      <c r="AC22" s="4">
        <f>IF(ISNA(VLOOKUP(Combine!$A22,olivine!$A:$A,1,0)),0,VLOOKUP(Combine!$A22,olivine!$A:$AD,6,0))</f>
        <v>3.3401912284011699</v>
      </c>
      <c r="AD22" s="4">
        <f t="shared" si="3"/>
        <v>3.1024330655965429</v>
      </c>
      <c r="AF22" s="4">
        <f t="shared" si="4"/>
        <v>23.500564036690509</v>
      </c>
      <c r="AG22" s="4">
        <f t="shared" si="5"/>
        <v>0</v>
      </c>
      <c r="AH22" s="4">
        <f t="shared" si="6"/>
        <v>8.7762495181543247</v>
      </c>
      <c r="AI22" s="4">
        <f t="shared" si="7"/>
        <v>0</v>
      </c>
      <c r="AJ22" s="4">
        <f t="shared" si="8"/>
        <v>0</v>
      </c>
      <c r="AK22" s="4">
        <f t="shared" si="9"/>
        <v>0</v>
      </c>
      <c r="AL22" s="4">
        <f t="shared" si="10"/>
        <v>0</v>
      </c>
      <c r="AM22" s="4">
        <f t="shared" si="11"/>
        <v>1.6671359213272321</v>
      </c>
      <c r="AN22" s="4">
        <f t="shared" si="12"/>
        <v>0.16098967042318063</v>
      </c>
      <c r="AO22" s="4">
        <f t="shared" si="13"/>
        <v>6.9481239264039125</v>
      </c>
      <c r="AQ22" s="4">
        <f t="shared" si="14"/>
        <v>32.276813554844836</v>
      </c>
    </row>
    <row r="23" spans="1:43" x14ac:dyDescent="0.3">
      <c r="A23" s="5">
        <f>system!A22</f>
        <v>21</v>
      </c>
      <c r="B23" s="5">
        <f>INDEX(system!A:Q,ROW()-1,MATCH($B$1&amp; "*",system!$1:$1,0))</f>
        <v>1168.625</v>
      </c>
      <c r="C23" s="5">
        <f>INDEX(system!A:Q,ROW()-1,MATCH($C$1&amp; "*",system!$1:$1,0))</f>
        <v>400</v>
      </c>
      <c r="D23" s="4">
        <f>INDEX(system!A:Q,ROW()-1,MATCH($D$1&amp; "*",system!$1:$1,0))</f>
        <v>0</v>
      </c>
      <c r="F23" s="4">
        <f>liquid!E22</f>
        <v>60.7284425586137</v>
      </c>
      <c r="H23" s="4">
        <f>IF(ISNA(VLOOKUP($A23,tot_solids!$A:$A,1,0)),0,VLOOKUP($A23,tot_solids!$A:$AD,5,0))-IFERROR(G23,0)</f>
        <v>39.406862166210402</v>
      </c>
      <c r="I23" s="4">
        <f>IF(ISNA(VLOOKUP(Combine!$A23,apatite!$A:$A,1,0)),0,VLOOKUP(Combine!$A23,apatite!$A:$AD,5,0))</f>
        <v>0</v>
      </c>
      <c r="J23" s="4">
        <f>IF(ISNA(VLOOKUP(Combine!$A23,orthopyroxene!$A:$A,1,0)),0,VLOOKUP(Combine!$A23,orthopyroxene!$A:$AD,5,0))</f>
        <v>0</v>
      </c>
      <c r="K23" s="4">
        <f>IF(ISNA(VLOOKUP(Combine!$A23,spinel1!$A:$A,1,0)),0,VLOOKUP(Combine!$A23,spinel1!$A:$AD,5,0))</f>
        <v>0</v>
      </c>
      <c r="L23" s="4">
        <f>IF(ISNA(VLOOKUP(Combine!$A23,spinel2!$A:$A,1,0)),0,VLOOKUP(Combine!$A23,spinel2!$A:$AD,5,0))</f>
        <v>0</v>
      </c>
      <c r="M23" s="4">
        <f>IF(ISNA(VLOOKUP(Combine!$A23,clinopyroxene1!$A:$A,1,0)),0,VLOOKUP(Combine!$A23,clinopyroxene1!$A:$AD,5,0))</f>
        <v>6.1676058530737903</v>
      </c>
      <c r="N23" s="4">
        <f>IF(ISNA(VLOOKUP(Combine!$A23,clinopyroxene2!$A:$A,1,0)),0,VLOOKUP(Combine!$A23,clinopyroxene2!$A:$AD,5,0))</f>
        <v>1.0342411634678701</v>
      </c>
      <c r="O23" s="4">
        <f>IF(ISNA(VLOOKUP(Combine!$A23,feldspar!$A:$A,1,0)),0,VLOOKUP(Combine!$A23,feldspar!$A:$AD,5,0))</f>
        <v>20.1971701858815</v>
      </c>
      <c r="P23" s="4">
        <f>IF(ISNA(VLOOKUP(Combine!$A23,olivine!$A:$A,1,0)),0,VLOOKUP(Combine!$A23,olivine!$A:$AD,5,0))</f>
        <v>12.0078449637872</v>
      </c>
      <c r="Q23" s="4">
        <f t="shared" si="1"/>
        <v>100.1353047248241</v>
      </c>
      <c r="S23" s="4">
        <f>liquid!F22</f>
        <v>2.7198467492006402</v>
      </c>
      <c r="U23" s="4">
        <f t="shared" si="2"/>
        <v>4.0423026113224099</v>
      </c>
      <c r="V23" s="4">
        <f>IF(ISNA(VLOOKUP(Combine!$A23,apatite!$A:$A,1,0)),0,VLOOKUP(Combine!$A23,apatite!$A:$AD,6,0))</f>
        <v>0</v>
      </c>
      <c r="W23" s="4">
        <f>IF(ISNA(VLOOKUP(Combine!$A23,orthopyroxene!$A:$A,1,0)),0,VLOOKUP(Combine!$A23,orthopyroxene!$A:$AD,6,0))</f>
        <v>0</v>
      </c>
      <c r="X23" s="4">
        <f>IF(ISNA(VLOOKUP(Combine!$A23,spinel1!$A:$A,1,0)),0,VLOOKUP(Combine!$A23,spinel1!$A:$AD,6,0))</f>
        <v>0</v>
      </c>
      <c r="Y23" s="4">
        <f>IF(ISNA(VLOOKUP(Combine!$A23,spinel2!$A:$A,1,0)),0,VLOOKUP(Combine!$A23,spinel2!$A:$AD,6,0))</f>
        <v>0</v>
      </c>
      <c r="Z23" s="4">
        <f>IF(ISNA(VLOOKUP(Combine!$A23,clinopyroxene1!$A:$A,1,0)),0,VLOOKUP(Combine!$A23,clinopyroxene1!$A:$AD,6,0))</f>
        <v>3.2755014598606</v>
      </c>
      <c r="AA23" s="4">
        <f>IF(ISNA(VLOOKUP(Combine!$A23,clinopyroxene2!$A:$A,1,0)),0,VLOOKUP(Combine!$A23,clinopyroxene2!$A:$AD,6,0))</f>
        <v>3.2843348537222998</v>
      </c>
      <c r="AB23" s="4">
        <f>IF(ISNA(VLOOKUP(Combine!$A23,feldspar!$A:$A,1,0)),0,VLOOKUP(Combine!$A23,feldspar!$A:$AD,6,0))</f>
        <v>2.67485043397541</v>
      </c>
      <c r="AC23" s="4">
        <f>IF(ISNA(VLOOKUP(Combine!$A23,olivine!$A:$A,1,0)),0,VLOOKUP(Combine!$A23,olivine!$A:$AD,6,0))</f>
        <v>3.3478262072882701</v>
      </c>
      <c r="AD23" s="4">
        <f t="shared" si="3"/>
        <v>3.1217644418469543</v>
      </c>
      <c r="AF23" s="4">
        <f t="shared" si="4"/>
        <v>22.327891296251057</v>
      </c>
      <c r="AG23" s="4">
        <f t="shared" si="5"/>
        <v>0</v>
      </c>
      <c r="AH23" s="4">
        <f t="shared" si="6"/>
        <v>9.7486175467993306</v>
      </c>
      <c r="AI23" s="4">
        <f t="shared" si="7"/>
        <v>0</v>
      </c>
      <c r="AJ23" s="4">
        <f t="shared" si="8"/>
        <v>0</v>
      </c>
      <c r="AK23" s="4">
        <f t="shared" si="9"/>
        <v>0</v>
      </c>
      <c r="AL23" s="4">
        <f t="shared" si="10"/>
        <v>0</v>
      </c>
      <c r="AM23" s="4">
        <f t="shared" si="11"/>
        <v>1.8829501157774704</v>
      </c>
      <c r="AN23" s="4">
        <f t="shared" si="12"/>
        <v>0.31490125384009282</v>
      </c>
      <c r="AO23" s="4">
        <f t="shared" si="13"/>
        <v>7.5507661771817682</v>
      </c>
      <c r="AQ23" s="4">
        <f t="shared" si="14"/>
        <v>32.076508843050391</v>
      </c>
    </row>
    <row r="24" spans="1:43" x14ac:dyDescent="0.3">
      <c r="A24" s="5">
        <f>system!A23</f>
        <v>22</v>
      </c>
      <c r="B24" s="5">
        <f>INDEX(system!A:Q,ROW()-1,MATCH($B$1&amp; "*",system!$1:$1,0))</f>
        <v>1163.65625</v>
      </c>
      <c r="C24" s="5">
        <f>INDEX(system!A:Q,ROW()-1,MATCH($C$1&amp; "*",system!$1:$1,0))</f>
        <v>400</v>
      </c>
      <c r="D24" s="4">
        <f>INDEX(system!A:Q,ROW()-1,MATCH($D$1&amp; "*",system!$1:$1,0))</f>
        <v>0</v>
      </c>
      <c r="F24" s="4">
        <f>liquid!E23</f>
        <v>57.743922771744799</v>
      </c>
      <c r="H24" s="4">
        <f>IF(ISNA(VLOOKUP($A24,tot_solids!$A:$A,1,0)),0,VLOOKUP($A24,tot_solids!$A:$AD,5,0))-IFERROR(G24,0)</f>
        <v>42.390095403196497</v>
      </c>
      <c r="I24" s="4">
        <f>IF(ISNA(VLOOKUP(Combine!$A24,apatite!$A:$A,1,0)),0,VLOOKUP(Combine!$A24,apatite!$A:$AD,5,0))</f>
        <v>0</v>
      </c>
      <c r="J24" s="4">
        <f>IF(ISNA(VLOOKUP(Combine!$A24,orthopyroxene!$A:$A,1,0)),0,VLOOKUP(Combine!$A24,orthopyroxene!$A:$AD,5,0))</f>
        <v>0</v>
      </c>
      <c r="K24" s="4">
        <f>IF(ISNA(VLOOKUP(Combine!$A24,spinel1!$A:$A,1,0)),0,VLOOKUP(Combine!$A24,spinel1!$A:$AD,5,0))</f>
        <v>0</v>
      </c>
      <c r="L24" s="4">
        <f>IF(ISNA(VLOOKUP(Combine!$A24,spinel2!$A:$A,1,0)),0,VLOOKUP(Combine!$A24,spinel2!$A:$AD,5,0))</f>
        <v>0</v>
      </c>
      <c r="M24" s="4">
        <f>IF(ISNA(VLOOKUP(Combine!$A24,clinopyroxene1!$A:$A,1,0)),0,VLOOKUP(Combine!$A24,clinopyroxene1!$A:$AD,5,0))</f>
        <v>6.83786370865172</v>
      </c>
      <c r="N24" s="4">
        <f>IF(ISNA(VLOOKUP(Combine!$A24,clinopyroxene2!$A:$A,1,0)),0,VLOOKUP(Combine!$A24,clinopyroxene2!$A:$AD,5,0))</f>
        <v>1.4793917789848501</v>
      </c>
      <c r="O24" s="4">
        <f>IF(ISNA(VLOOKUP(Combine!$A24,feldspar!$A:$A,1,0)),0,VLOOKUP(Combine!$A24,feldspar!$A:$AD,5,0))</f>
        <v>21.6781378260726</v>
      </c>
      <c r="P24" s="4">
        <f>IF(ISNA(VLOOKUP(Combine!$A24,olivine!$A:$A,1,0)),0,VLOOKUP(Combine!$A24,olivine!$A:$AD,5,0))</f>
        <v>12.3947020894873</v>
      </c>
      <c r="Q24" s="4">
        <f t="shared" si="1"/>
        <v>100.1340181749413</v>
      </c>
      <c r="S24" s="4">
        <f>liquid!F23</f>
        <v>2.71856416355529</v>
      </c>
      <c r="U24" s="4">
        <f t="shared" si="2"/>
        <v>3.9837285882482623</v>
      </c>
      <c r="V24" s="4">
        <f>IF(ISNA(VLOOKUP(Combine!$A24,apatite!$A:$A,1,0)),0,VLOOKUP(Combine!$A24,apatite!$A:$AD,6,0))</f>
        <v>0</v>
      </c>
      <c r="W24" s="4">
        <f>IF(ISNA(VLOOKUP(Combine!$A24,orthopyroxene!$A:$A,1,0)),0,VLOOKUP(Combine!$A24,orthopyroxene!$A:$AD,6,0))</f>
        <v>0</v>
      </c>
      <c r="X24" s="4">
        <f>IF(ISNA(VLOOKUP(Combine!$A24,spinel1!$A:$A,1,0)),0,VLOOKUP(Combine!$A24,spinel1!$A:$AD,6,0))</f>
        <v>0</v>
      </c>
      <c r="Y24" s="4">
        <f>IF(ISNA(VLOOKUP(Combine!$A24,spinel2!$A:$A,1,0)),0,VLOOKUP(Combine!$A24,spinel2!$A:$AD,6,0))</f>
        <v>0</v>
      </c>
      <c r="Z24" s="4">
        <f>IF(ISNA(VLOOKUP(Combine!$A24,clinopyroxene1!$A:$A,1,0)),0,VLOOKUP(Combine!$A24,clinopyroxene1!$A:$AD,6,0))</f>
        <v>3.2802684976207499</v>
      </c>
      <c r="AA24" s="4">
        <f>IF(ISNA(VLOOKUP(Combine!$A24,clinopyroxene2!$A:$A,1,0)),0,VLOOKUP(Combine!$A24,clinopyroxene2!$A:$AD,6,0))</f>
        <v>3.2890949170830601</v>
      </c>
      <c r="AB24" s="4">
        <f>IF(ISNA(VLOOKUP(Combine!$A24,feldspar!$A:$A,1,0)),0,VLOOKUP(Combine!$A24,feldspar!$A:$AD,6,0))</f>
        <v>2.6741745337593601</v>
      </c>
      <c r="AC24" s="4">
        <f>IF(ISNA(VLOOKUP(Combine!$A24,olivine!$A:$A,1,0)),0,VLOOKUP(Combine!$A24,olivine!$A:$AD,6,0))</f>
        <v>3.3555015955602601</v>
      </c>
      <c r="AD24" s="4">
        <f t="shared" si="3"/>
        <v>3.1408282742338329</v>
      </c>
      <c r="AF24" s="4">
        <f t="shared" si="4"/>
        <v>21.24059587993256</v>
      </c>
      <c r="AG24" s="4">
        <f t="shared" si="5"/>
        <v>0</v>
      </c>
      <c r="AH24" s="4">
        <f t="shared" si="6"/>
        <v>10.64080909734777</v>
      </c>
      <c r="AI24" s="4">
        <f t="shared" si="7"/>
        <v>0</v>
      </c>
      <c r="AJ24" s="4">
        <f t="shared" si="8"/>
        <v>0</v>
      </c>
      <c r="AK24" s="4">
        <f t="shared" si="9"/>
        <v>0</v>
      </c>
      <c r="AL24" s="4">
        <f t="shared" si="10"/>
        <v>0</v>
      </c>
      <c r="AM24" s="4">
        <f t="shared" si="11"/>
        <v>2.0845439065769682</v>
      </c>
      <c r="AN24" s="4">
        <f t="shared" si="12"/>
        <v>0.44978689161602287</v>
      </c>
      <c r="AO24" s="4">
        <f t="shared" si="13"/>
        <v>8.1064782991547784</v>
      </c>
      <c r="AQ24" s="4">
        <f t="shared" si="14"/>
        <v>31.881404977280329</v>
      </c>
    </row>
    <row r="25" spans="1:43" x14ac:dyDescent="0.3">
      <c r="A25" s="5">
        <f>system!A24</f>
        <v>23</v>
      </c>
      <c r="B25" s="5">
        <f>INDEX(system!A:Q,ROW()-1,MATCH($B$1&amp; "*",system!$1:$1,0))</f>
        <v>1158.6875</v>
      </c>
      <c r="C25" s="5">
        <f>INDEX(system!A:Q,ROW()-1,MATCH($C$1&amp; "*",system!$1:$1,0))</f>
        <v>400</v>
      </c>
      <c r="D25" s="4">
        <f>INDEX(system!A:Q,ROW()-1,MATCH($D$1&amp; "*",system!$1:$1,0))</f>
        <v>0</v>
      </c>
      <c r="F25" s="4">
        <f>liquid!E24</f>
        <v>54.9541061072267</v>
      </c>
      <c r="H25" s="4">
        <f>IF(ISNA(VLOOKUP($A25,tot_solids!$A:$A,1,0)),0,VLOOKUP($A25,tot_solids!$A:$AD,5,0))-IFERROR(G25,0)</f>
        <v>45.178691718560202</v>
      </c>
      <c r="I25" s="4">
        <f>IF(ISNA(VLOOKUP(Combine!$A25,apatite!$A:$A,1,0)),0,VLOOKUP(Combine!$A25,apatite!$A:$AD,5,0))</f>
        <v>0</v>
      </c>
      <c r="J25" s="4">
        <f>IF(ISNA(VLOOKUP(Combine!$A25,orthopyroxene!$A:$A,1,0)),0,VLOOKUP(Combine!$A25,orthopyroxene!$A:$AD,5,0))</f>
        <v>0</v>
      </c>
      <c r="K25" s="4">
        <f>IF(ISNA(VLOOKUP(Combine!$A25,spinel1!$A:$A,1,0)),0,VLOOKUP(Combine!$A25,spinel1!$A:$AD,5,0))</f>
        <v>0</v>
      </c>
      <c r="L25" s="4">
        <f>IF(ISNA(VLOOKUP(Combine!$A25,spinel2!$A:$A,1,0)),0,VLOOKUP(Combine!$A25,spinel2!$A:$AD,5,0))</f>
        <v>0</v>
      </c>
      <c r="M25" s="4">
        <f>IF(ISNA(VLOOKUP(Combine!$A25,clinopyroxene1!$A:$A,1,0)),0,VLOOKUP(Combine!$A25,clinopyroxene1!$A:$AD,5,0))</f>
        <v>7.4684081602175301</v>
      </c>
      <c r="N25" s="4">
        <f>IF(ISNA(VLOOKUP(Combine!$A25,clinopyroxene2!$A:$A,1,0)),0,VLOOKUP(Combine!$A25,clinopyroxene2!$A:$AD,5,0))</f>
        <v>1.87791635579371</v>
      </c>
      <c r="O25" s="4">
        <f>IF(ISNA(VLOOKUP(Combine!$A25,feldspar!$A:$A,1,0)),0,VLOOKUP(Combine!$A25,feldspar!$A:$AD,5,0))</f>
        <v>23.0466739194264</v>
      </c>
      <c r="P25" s="4">
        <f>IF(ISNA(VLOOKUP(Combine!$A25,olivine!$A:$A,1,0)),0,VLOOKUP(Combine!$A25,olivine!$A:$AD,5,0))</f>
        <v>12.7856932831225</v>
      </c>
      <c r="Q25" s="4">
        <f t="shared" si="1"/>
        <v>100.13279782578689</v>
      </c>
      <c r="S25" s="4">
        <f>liquid!F24</f>
        <v>2.71684864978215</v>
      </c>
      <c r="U25" s="4">
        <f t="shared" si="2"/>
        <v>3.9409915398928703</v>
      </c>
      <c r="V25" s="4">
        <f>IF(ISNA(VLOOKUP(Combine!$A25,apatite!$A:$A,1,0)),0,VLOOKUP(Combine!$A25,apatite!$A:$AD,6,0))</f>
        <v>0</v>
      </c>
      <c r="W25" s="4">
        <f>IF(ISNA(VLOOKUP(Combine!$A25,orthopyroxene!$A:$A,1,0)),0,VLOOKUP(Combine!$A25,orthopyroxene!$A:$AD,6,0))</f>
        <v>0</v>
      </c>
      <c r="X25" s="4">
        <f>IF(ISNA(VLOOKUP(Combine!$A25,spinel1!$A:$A,1,0)),0,VLOOKUP(Combine!$A25,spinel1!$A:$AD,6,0))</f>
        <v>0</v>
      </c>
      <c r="Y25" s="4">
        <f>IF(ISNA(VLOOKUP(Combine!$A25,spinel2!$A:$A,1,0)),0,VLOOKUP(Combine!$A25,spinel2!$A:$AD,6,0))</f>
        <v>0</v>
      </c>
      <c r="Z25" s="4">
        <f>IF(ISNA(VLOOKUP(Combine!$A25,clinopyroxene1!$A:$A,1,0)),0,VLOOKUP(Combine!$A25,clinopyroxene1!$A:$AD,6,0))</f>
        <v>3.2852636276147198</v>
      </c>
      <c r="AA25" s="4">
        <f>IF(ISNA(VLOOKUP(Combine!$A25,clinopyroxene2!$A:$A,1,0)),0,VLOOKUP(Combine!$A25,clinopyroxene2!$A:$AD,6,0))</f>
        <v>3.2938738113537398</v>
      </c>
      <c r="AB25" s="4">
        <f>IF(ISNA(VLOOKUP(Combine!$A25,feldspar!$A:$A,1,0)),0,VLOOKUP(Combine!$A25,feldspar!$A:$AD,6,0))</f>
        <v>2.6735168720223701</v>
      </c>
      <c r="AC25" s="4">
        <f>IF(ISNA(VLOOKUP(Combine!$A25,olivine!$A:$A,1,0)),0,VLOOKUP(Combine!$A25,olivine!$A:$AD,6,0))</f>
        <v>3.36322565227688</v>
      </c>
      <c r="AD25" s="4">
        <f t="shared" si="3"/>
        <v>3.1596665448960302</v>
      </c>
      <c r="AF25" s="4">
        <f t="shared" si="4"/>
        <v>20.227150346278282</v>
      </c>
      <c r="AG25" s="4">
        <f t="shared" si="5"/>
        <v>0</v>
      </c>
      <c r="AH25" s="4">
        <f t="shared" si="6"/>
        <v>11.46378804959026</v>
      </c>
      <c r="AI25" s="4">
        <f t="shared" si="7"/>
        <v>0</v>
      </c>
      <c r="AJ25" s="4">
        <f t="shared" si="8"/>
        <v>0</v>
      </c>
      <c r="AK25" s="4">
        <f t="shared" si="9"/>
        <v>0</v>
      </c>
      <c r="AL25" s="4">
        <f t="shared" si="10"/>
        <v>0</v>
      </c>
      <c r="AM25" s="4">
        <f t="shared" si="11"/>
        <v>2.2733055872414112</v>
      </c>
      <c r="AN25" s="4">
        <f t="shared" si="12"/>
        <v>0.57012395232648894</v>
      </c>
      <c r="AO25" s="4">
        <f t="shared" si="13"/>
        <v>8.6203585100223599</v>
      </c>
      <c r="AQ25" s="4">
        <f t="shared" si="14"/>
        <v>31.690938395868542</v>
      </c>
    </row>
    <row r="26" spans="1:43" x14ac:dyDescent="0.3">
      <c r="A26" s="5">
        <f>system!A25</f>
        <v>24</v>
      </c>
      <c r="B26" s="5">
        <f>INDEX(system!A:Q,ROW()-1,MATCH($B$1&amp; "*",system!$1:$1,0))</f>
        <v>1153.71875</v>
      </c>
      <c r="C26" s="5">
        <f>INDEX(system!A:Q,ROW()-1,MATCH($C$1&amp; "*",system!$1:$1,0))</f>
        <v>400</v>
      </c>
      <c r="D26" s="4">
        <f>INDEX(system!A:Q,ROW()-1,MATCH($D$1&amp; "*",system!$1:$1,0))</f>
        <v>0</v>
      </c>
      <c r="F26" s="4">
        <f>liquid!E25</f>
        <v>52.331133672716398</v>
      </c>
      <c r="H26" s="4">
        <f>IF(ISNA(VLOOKUP($A26,tot_solids!$A:$A,1,0)),0,VLOOKUP($A26,tot_solids!$A:$AD,5,0))-IFERROR(G26,0)</f>
        <v>47.800516454100503</v>
      </c>
      <c r="I26" s="4">
        <f>IF(ISNA(VLOOKUP(Combine!$A26,apatite!$A:$A,1,0)),0,VLOOKUP(Combine!$A26,apatite!$A:$AD,5,0))</f>
        <v>0</v>
      </c>
      <c r="J26" s="4">
        <f>IF(ISNA(VLOOKUP(Combine!$A26,orthopyroxene!$A:$A,1,0)),0,VLOOKUP(Combine!$A26,orthopyroxene!$A:$AD,5,0))</f>
        <v>0</v>
      </c>
      <c r="K26" s="4">
        <f>IF(ISNA(VLOOKUP(Combine!$A26,spinel1!$A:$A,1,0)),0,VLOOKUP(Combine!$A26,spinel1!$A:$AD,5,0))</f>
        <v>0</v>
      </c>
      <c r="L26" s="4">
        <f>IF(ISNA(VLOOKUP(Combine!$A26,spinel2!$A:$A,1,0)),0,VLOOKUP(Combine!$A26,spinel2!$A:$AD,5,0))</f>
        <v>0</v>
      </c>
      <c r="M26" s="4">
        <f>IF(ISNA(VLOOKUP(Combine!$A26,clinopyroxene1!$A:$A,1,0)),0,VLOOKUP(Combine!$A26,clinopyroxene1!$A:$AD,5,0))</f>
        <v>8.0628808850981795</v>
      </c>
      <c r="N26" s="4">
        <f>IF(ISNA(VLOOKUP(Combine!$A26,clinopyroxene2!$A:$A,1,0)),0,VLOOKUP(Combine!$A26,clinopyroxene2!$A:$AD,5,0))</f>
        <v>2.2438014518245</v>
      </c>
      <c r="O26" s="4">
        <f>IF(ISNA(VLOOKUP(Combine!$A26,feldspar!$A:$A,1,0)),0,VLOOKUP(Combine!$A26,feldspar!$A:$AD,5,0))</f>
        <v>24.314384270900099</v>
      </c>
      <c r="P26" s="4">
        <f>IF(ISNA(VLOOKUP(Combine!$A26,olivine!$A:$A,1,0)),0,VLOOKUP(Combine!$A26,olivine!$A:$AD,5,0))</f>
        <v>13.179449846277601</v>
      </c>
      <c r="Q26" s="4">
        <f t="shared" si="1"/>
        <v>100.13165012681691</v>
      </c>
      <c r="S26" s="4">
        <f>liquid!F25</f>
        <v>2.7146333352698702</v>
      </c>
      <c r="U26" s="4">
        <f t="shared" si="2"/>
        <v>3.9093464428828653</v>
      </c>
      <c r="V26" s="4">
        <f>IF(ISNA(VLOOKUP(Combine!$A26,apatite!$A:$A,1,0)),0,VLOOKUP(Combine!$A26,apatite!$A:$AD,6,0))</f>
        <v>0</v>
      </c>
      <c r="W26" s="4">
        <f>IF(ISNA(VLOOKUP(Combine!$A26,orthopyroxene!$A:$A,1,0)),0,VLOOKUP(Combine!$A26,orthopyroxene!$A:$AD,6,0))</f>
        <v>0</v>
      </c>
      <c r="X26" s="4">
        <f>IF(ISNA(VLOOKUP(Combine!$A26,spinel1!$A:$A,1,0)),0,VLOOKUP(Combine!$A26,spinel1!$A:$AD,6,0))</f>
        <v>0</v>
      </c>
      <c r="Y26" s="4">
        <f>IF(ISNA(VLOOKUP(Combine!$A26,spinel2!$A:$A,1,0)),0,VLOOKUP(Combine!$A26,spinel2!$A:$AD,6,0))</f>
        <v>0</v>
      </c>
      <c r="Z26" s="4">
        <f>IF(ISNA(VLOOKUP(Combine!$A26,clinopyroxene1!$A:$A,1,0)),0,VLOOKUP(Combine!$A26,clinopyroxene1!$A:$AD,6,0))</f>
        <v>3.2905485026691199</v>
      </c>
      <c r="AA26" s="4">
        <f>IF(ISNA(VLOOKUP(Combine!$A26,clinopyroxene2!$A:$A,1,0)),0,VLOOKUP(Combine!$A26,clinopyroxene2!$A:$AD,6,0))</f>
        <v>3.29867290953193</v>
      </c>
      <c r="AB26" s="4">
        <f>IF(ISNA(VLOOKUP(Combine!$A26,feldspar!$A:$A,1,0)),0,VLOOKUP(Combine!$A26,feldspar!$A:$AD,6,0))</f>
        <v>2.67287633487246</v>
      </c>
      <c r="AC26" s="4">
        <f>IF(ISNA(VLOOKUP(Combine!$A26,olivine!$A:$A,1,0)),0,VLOOKUP(Combine!$A26,olivine!$A:$AD,6,0))</f>
        <v>3.3710082582338199</v>
      </c>
      <c r="AD26" s="4">
        <f t="shared" si="3"/>
        <v>3.1783121246968777</v>
      </c>
      <c r="AF26" s="4">
        <f t="shared" si="4"/>
        <v>19.277422476473788</v>
      </c>
      <c r="AG26" s="4">
        <f t="shared" si="5"/>
        <v>0</v>
      </c>
      <c r="AH26" s="4">
        <f t="shared" si="6"/>
        <v>12.227239809130607</v>
      </c>
      <c r="AI26" s="4">
        <f t="shared" si="7"/>
        <v>0</v>
      </c>
      <c r="AJ26" s="4">
        <f t="shared" si="8"/>
        <v>0</v>
      </c>
      <c r="AK26" s="4">
        <f t="shared" si="9"/>
        <v>0</v>
      </c>
      <c r="AL26" s="4">
        <f t="shared" si="10"/>
        <v>0</v>
      </c>
      <c r="AM26" s="4">
        <f t="shared" si="11"/>
        <v>2.4503151613045651</v>
      </c>
      <c r="AN26" s="4">
        <f t="shared" si="12"/>
        <v>0.68021338076314075</v>
      </c>
      <c r="AO26" s="4">
        <f t="shared" si="13"/>
        <v>9.0967112670629007</v>
      </c>
      <c r="AQ26" s="4">
        <f t="shared" si="14"/>
        <v>31.504662285604397</v>
      </c>
    </row>
    <row r="27" spans="1:43" x14ac:dyDescent="0.3">
      <c r="A27" s="5">
        <f>system!A26</f>
        <v>25</v>
      </c>
      <c r="B27" s="5">
        <f>INDEX(system!A:Q,ROW()-1,MATCH($B$1&amp; "*",system!$1:$1,0))</f>
        <v>1148.75</v>
      </c>
      <c r="C27" s="5">
        <f>INDEX(system!A:Q,ROW()-1,MATCH($C$1&amp; "*",system!$1:$1,0))</f>
        <v>400</v>
      </c>
      <c r="D27" s="4">
        <f>INDEX(system!A:Q,ROW()-1,MATCH($D$1&amp; "*",system!$1:$1,0))</f>
        <v>0</v>
      </c>
      <c r="F27" s="4">
        <f>liquid!E26</f>
        <v>49.849620997341198</v>
      </c>
      <c r="H27" s="4">
        <f>IF(ISNA(VLOOKUP($A27,tot_solids!$A:$A,1,0)),0,VLOOKUP($A27,tot_solids!$A:$AD,5,0))-IFERROR(G27,0)</f>
        <v>50.280963208365698</v>
      </c>
      <c r="I27" s="4">
        <f>IF(ISNA(VLOOKUP(Combine!$A27,apatite!$A:$A,1,0)),0,VLOOKUP(Combine!$A27,apatite!$A:$AD,5,0))</f>
        <v>0</v>
      </c>
      <c r="J27" s="4">
        <f>IF(ISNA(VLOOKUP(Combine!$A27,orthopyroxene!$A:$A,1,0)),0,VLOOKUP(Combine!$A27,orthopyroxene!$A:$AD,5,0))</f>
        <v>0</v>
      </c>
      <c r="K27" s="4">
        <f>IF(ISNA(VLOOKUP(Combine!$A27,spinel1!$A:$A,1,0)),0,VLOOKUP(Combine!$A27,spinel1!$A:$AD,5,0))</f>
        <v>0</v>
      </c>
      <c r="L27" s="4">
        <f>IF(ISNA(VLOOKUP(Combine!$A27,spinel2!$A:$A,1,0)),0,VLOOKUP(Combine!$A27,spinel2!$A:$AD,5,0))</f>
        <v>0</v>
      </c>
      <c r="M27" s="4">
        <f>IF(ISNA(VLOOKUP(Combine!$A27,clinopyroxene1!$A:$A,1,0)),0,VLOOKUP(Combine!$A27,clinopyroxene1!$A:$AD,5,0))</f>
        <v>8.62398230472043</v>
      </c>
      <c r="N27" s="4">
        <f>IF(ISNA(VLOOKUP(Combine!$A27,clinopyroxene2!$A:$A,1,0)),0,VLOOKUP(Combine!$A27,clinopyroxene2!$A:$AD,5,0))</f>
        <v>2.5912198281577301</v>
      </c>
      <c r="O27" s="4">
        <f>IF(ISNA(VLOOKUP(Combine!$A27,feldspar!$A:$A,1,0)),0,VLOOKUP(Combine!$A27,feldspar!$A:$AD,5,0))</f>
        <v>25.491257966928298</v>
      </c>
      <c r="P27" s="4">
        <f>IF(ISNA(VLOOKUP(Combine!$A27,olivine!$A:$A,1,0)),0,VLOOKUP(Combine!$A27,olivine!$A:$AD,5,0))</f>
        <v>13.574503108559201</v>
      </c>
      <c r="Q27" s="4">
        <f t="shared" si="1"/>
        <v>100.1305842057069</v>
      </c>
      <c r="S27" s="4">
        <f>liquid!F26</f>
        <v>2.7118329458939998</v>
      </c>
      <c r="U27" s="4">
        <f t="shared" si="2"/>
        <v>3.8857100032704244</v>
      </c>
      <c r="V27" s="4">
        <f>IF(ISNA(VLOOKUP(Combine!$A27,apatite!$A:$A,1,0)),0,VLOOKUP(Combine!$A27,apatite!$A:$AD,6,0))</f>
        <v>0</v>
      </c>
      <c r="W27" s="4">
        <f>IF(ISNA(VLOOKUP(Combine!$A27,orthopyroxene!$A:$A,1,0)),0,VLOOKUP(Combine!$A27,orthopyroxene!$A:$AD,6,0))</f>
        <v>0</v>
      </c>
      <c r="X27" s="4">
        <f>IF(ISNA(VLOOKUP(Combine!$A27,spinel1!$A:$A,1,0)),0,VLOOKUP(Combine!$A27,spinel1!$A:$AD,6,0))</f>
        <v>0</v>
      </c>
      <c r="Y27" s="4">
        <f>IF(ISNA(VLOOKUP(Combine!$A27,spinel2!$A:$A,1,0)),0,VLOOKUP(Combine!$A27,spinel2!$A:$AD,6,0))</f>
        <v>0</v>
      </c>
      <c r="Z27" s="4">
        <f>IF(ISNA(VLOOKUP(Combine!$A27,clinopyroxene1!$A:$A,1,0)),0,VLOOKUP(Combine!$A27,clinopyroxene1!$A:$AD,6,0))</f>
        <v>3.2962045148422399</v>
      </c>
      <c r="AA27" s="4">
        <f>IF(ISNA(VLOOKUP(Combine!$A27,clinopyroxene2!$A:$A,1,0)),0,VLOOKUP(Combine!$A27,clinopyroxene2!$A:$AD,6,0))</f>
        <v>3.30349186153052</v>
      </c>
      <c r="AB27" s="4">
        <f>IF(ISNA(VLOOKUP(Combine!$A27,feldspar!$A:$A,1,0)),0,VLOOKUP(Combine!$A27,feldspar!$A:$AD,6,0))</f>
        <v>2.6722517334673999</v>
      </c>
      <c r="AC27" s="4">
        <f>IF(ISNA(VLOOKUP(Combine!$A27,olivine!$A:$A,1,0)),0,VLOOKUP(Combine!$A27,olivine!$A:$AD,6,0))</f>
        <v>3.3788618796658501</v>
      </c>
      <c r="AD27" s="4">
        <f t="shared" si="3"/>
        <v>3.1967898618948585</v>
      </c>
      <c r="AF27" s="4">
        <f t="shared" si="4"/>
        <v>18.382260999085052</v>
      </c>
      <c r="AG27" s="4">
        <f t="shared" si="5"/>
        <v>0</v>
      </c>
      <c r="AH27" s="4">
        <f t="shared" si="6"/>
        <v>12.939968027991412</v>
      </c>
      <c r="AI27" s="4">
        <f t="shared" si="7"/>
        <v>0</v>
      </c>
      <c r="AJ27" s="4">
        <f t="shared" si="8"/>
        <v>0</v>
      </c>
      <c r="AK27" s="4">
        <f t="shared" si="9"/>
        <v>0</v>
      </c>
      <c r="AL27" s="4">
        <f t="shared" si="10"/>
        <v>0</v>
      </c>
      <c r="AM27" s="4">
        <f t="shared" si="11"/>
        <v>2.6163371434897704</v>
      </c>
      <c r="AN27" s="4">
        <f t="shared" si="12"/>
        <v>0.78438813739265834</v>
      </c>
      <c r="AO27" s="4">
        <f t="shared" si="13"/>
        <v>9.5392427471089825</v>
      </c>
      <c r="AQ27" s="4">
        <f t="shared" si="14"/>
        <v>31.322229027076464</v>
      </c>
    </row>
    <row r="28" spans="1:43" x14ac:dyDescent="0.3">
      <c r="A28" s="5">
        <f>system!A27</f>
        <v>26</v>
      </c>
      <c r="B28" s="5">
        <f>INDEX(system!A:Q,ROW()-1,MATCH($B$1&amp; "*",system!$1:$1,0))</f>
        <v>1143.78125</v>
      </c>
      <c r="C28" s="5">
        <f>INDEX(system!A:Q,ROW()-1,MATCH($C$1&amp; "*",system!$1:$1,0))</f>
        <v>400</v>
      </c>
      <c r="D28" s="4">
        <f>INDEX(system!A:Q,ROW()-1,MATCH($D$1&amp; "*",system!$1:$1,0))</f>
        <v>0</v>
      </c>
      <c r="F28" s="4">
        <f>liquid!E27</f>
        <v>47.485576114020397</v>
      </c>
      <c r="H28" s="4">
        <f>IF(ISNA(VLOOKUP($A28,tot_solids!$A:$A,1,0)),0,VLOOKUP($A28,tot_solids!$A:$AD,5,0))-IFERROR(G28,0)</f>
        <v>52.644035492373703</v>
      </c>
      <c r="I28" s="4">
        <f>IF(ISNA(VLOOKUP(Combine!$A28,apatite!$A:$A,1,0)),0,VLOOKUP(Combine!$A28,apatite!$A:$AD,5,0))</f>
        <v>0</v>
      </c>
      <c r="J28" s="4">
        <f>IF(ISNA(VLOOKUP(Combine!$A28,orthopyroxene!$A:$A,1,0)),0,VLOOKUP(Combine!$A28,orthopyroxene!$A:$AD,5,0))</f>
        <v>0</v>
      </c>
      <c r="K28" s="4">
        <f>IF(ISNA(VLOOKUP(Combine!$A28,spinel1!$A:$A,1,0)),0,VLOOKUP(Combine!$A28,spinel1!$A:$AD,5,0))</f>
        <v>0</v>
      </c>
      <c r="L28" s="4">
        <f>IF(ISNA(VLOOKUP(Combine!$A28,spinel2!$A:$A,1,0)),0,VLOOKUP(Combine!$A28,spinel2!$A:$AD,5,0))</f>
        <v>0</v>
      </c>
      <c r="M28" s="4">
        <f>IF(ISNA(VLOOKUP(Combine!$A28,clinopyroxene1!$A:$A,1,0)),0,VLOOKUP(Combine!$A28,clinopyroxene1!$A:$AD,5,0))</f>
        <v>9.1533136552854995</v>
      </c>
      <c r="N28" s="4">
        <f>IF(ISNA(VLOOKUP(Combine!$A28,clinopyroxene2!$A:$A,1,0)),0,VLOOKUP(Combine!$A28,clinopyroxene2!$A:$AD,5,0))</f>
        <v>2.9352641938605402</v>
      </c>
      <c r="O28" s="4">
        <f>IF(ISNA(VLOOKUP(Combine!$A28,feldspar!$A:$A,1,0)),0,VLOOKUP(Combine!$A28,feldspar!$A:$AD,5,0))</f>
        <v>26.586196343045501</v>
      </c>
      <c r="P28" s="4">
        <f>IF(ISNA(VLOOKUP(Combine!$A28,olivine!$A:$A,1,0)),0,VLOOKUP(Combine!$A28,olivine!$A:$AD,5,0))</f>
        <v>13.969261300182101</v>
      </c>
      <c r="Q28" s="4">
        <f t="shared" si="1"/>
        <v>100.12961160639409</v>
      </c>
      <c r="S28" s="4">
        <f>liquid!F27</f>
        <v>2.7083367629828601</v>
      </c>
      <c r="U28" s="4">
        <f t="shared" si="2"/>
        <v>3.8679673652547644</v>
      </c>
      <c r="V28" s="4">
        <f>IF(ISNA(VLOOKUP(Combine!$A28,apatite!$A:$A,1,0)),0,VLOOKUP(Combine!$A28,apatite!$A:$AD,6,0))</f>
        <v>0</v>
      </c>
      <c r="W28" s="4">
        <f>IF(ISNA(VLOOKUP(Combine!$A28,orthopyroxene!$A:$A,1,0)),0,VLOOKUP(Combine!$A28,orthopyroxene!$A:$AD,6,0))</f>
        <v>0</v>
      </c>
      <c r="X28" s="4">
        <f>IF(ISNA(VLOOKUP(Combine!$A28,spinel1!$A:$A,1,0)),0,VLOOKUP(Combine!$A28,spinel1!$A:$AD,6,0))</f>
        <v>0</v>
      </c>
      <c r="Y28" s="4">
        <f>IF(ISNA(VLOOKUP(Combine!$A28,spinel2!$A:$A,1,0)),0,VLOOKUP(Combine!$A28,spinel2!$A:$AD,6,0))</f>
        <v>0</v>
      </c>
      <c r="Z28" s="4">
        <f>IF(ISNA(VLOOKUP(Combine!$A28,clinopyroxene1!$A:$A,1,0)),0,VLOOKUP(Combine!$A28,clinopyroxene1!$A:$AD,6,0))</f>
        <v>3.3023407345895301</v>
      </c>
      <c r="AA28" s="4">
        <f>IF(ISNA(VLOOKUP(Combine!$A28,clinopyroxene2!$A:$A,1,0)),0,VLOOKUP(Combine!$A28,clinopyroxene2!$A:$AD,6,0))</f>
        <v>3.3083275042951801</v>
      </c>
      <c r="AB28" s="4">
        <f>IF(ISNA(VLOOKUP(Combine!$A28,feldspar!$A:$A,1,0)),0,VLOOKUP(Combine!$A28,feldspar!$A:$AD,6,0))</f>
        <v>2.6716417476341001</v>
      </c>
      <c r="AC28" s="4">
        <f>IF(ISNA(VLOOKUP(Combine!$A28,olivine!$A:$A,1,0)),0,VLOOKUP(Combine!$A28,olivine!$A:$AD,6,0))</f>
        <v>3.3868028092601001</v>
      </c>
      <c r="AD28" s="4">
        <f t="shared" si="3"/>
        <v>3.2151178584066993</v>
      </c>
      <c r="AF28" s="4">
        <f t="shared" si="4"/>
        <v>17.533113593200859</v>
      </c>
      <c r="AG28" s="4">
        <f t="shared" si="5"/>
        <v>0</v>
      </c>
      <c r="AH28" s="4">
        <f t="shared" si="6"/>
        <v>13.610258443560134</v>
      </c>
      <c r="AI28" s="4">
        <f t="shared" si="7"/>
        <v>0</v>
      </c>
      <c r="AJ28" s="4">
        <f t="shared" si="8"/>
        <v>0</v>
      </c>
      <c r="AK28" s="4">
        <f t="shared" si="9"/>
        <v>0</v>
      </c>
      <c r="AL28" s="4">
        <f t="shared" si="10"/>
        <v>0</v>
      </c>
      <c r="AM28" s="4">
        <f t="shared" si="11"/>
        <v>2.7717653600706424</v>
      </c>
      <c r="AN28" s="4">
        <f t="shared" si="12"/>
        <v>0.88723507272170177</v>
      </c>
      <c r="AO28" s="4">
        <f t="shared" si="13"/>
        <v>9.9512580107677913</v>
      </c>
      <c r="AQ28" s="4">
        <f t="shared" si="14"/>
        <v>31.143372036760994</v>
      </c>
    </row>
    <row r="29" spans="1:43" x14ac:dyDescent="0.3">
      <c r="A29" s="5">
        <f>system!A28</f>
        <v>27</v>
      </c>
      <c r="B29" s="5">
        <f>INDEX(system!A:Q,ROW()-1,MATCH($B$1&amp; "*",system!$1:$1,0))</f>
        <v>1138.8125</v>
      </c>
      <c r="C29" s="5">
        <f>INDEX(system!A:Q,ROW()-1,MATCH($C$1&amp; "*",system!$1:$1,0))</f>
        <v>400</v>
      </c>
      <c r="D29" s="4">
        <f>INDEX(system!A:Q,ROW()-1,MATCH($D$1&amp; "*",system!$1:$1,0))</f>
        <v>0</v>
      </c>
      <c r="F29" s="4">
        <f>liquid!E28</f>
        <v>44.133345417198399</v>
      </c>
      <c r="H29" s="4">
        <f>IF(ISNA(VLOOKUP($A29,tot_solids!$A:$A,1,0)),0,VLOOKUP($A29,tot_solids!$A:$AD,5,0))-IFERROR(G29,0)</f>
        <v>56.028494659833498</v>
      </c>
      <c r="I29" s="4">
        <f>IF(ISNA(VLOOKUP(Combine!$A29,apatite!$A:$A,1,0)),0,VLOOKUP(Combine!$A29,apatite!$A:$AD,5,0))</f>
        <v>0</v>
      </c>
      <c r="J29" s="4">
        <f>IF(ISNA(VLOOKUP(Combine!$A29,orthopyroxene!$A:$A,1,0)),0,VLOOKUP(Combine!$A29,orthopyroxene!$A:$AD,5,0))</f>
        <v>0</v>
      </c>
      <c r="K29" s="4">
        <f>IF(ISNA(VLOOKUP(Combine!$A29,spinel1!$A:$A,1,0)),0,VLOOKUP(Combine!$A29,spinel1!$A:$AD,5,0))</f>
        <v>1.71816647750092</v>
      </c>
      <c r="L29" s="4">
        <f>IF(ISNA(VLOOKUP(Combine!$A29,spinel2!$A:$A,1,0)),0,VLOOKUP(Combine!$A29,spinel2!$A:$AD,5,0))</f>
        <v>0</v>
      </c>
      <c r="M29" s="4">
        <f>IF(ISNA(VLOOKUP(Combine!$A29,clinopyroxene1!$A:$A,1,0)),0,VLOOKUP(Combine!$A29,clinopyroxene1!$A:$AD,5,0))</f>
        <v>12.1519140808891</v>
      </c>
      <c r="N29" s="4">
        <f>IF(ISNA(VLOOKUP(Combine!$A29,clinopyroxene2!$A:$A,1,0)),0,VLOOKUP(Combine!$A29,clinopyroxene2!$A:$AD,5,0))</f>
        <v>7.1283218941522604</v>
      </c>
      <c r="O29" s="4">
        <f>IF(ISNA(VLOOKUP(Combine!$A29,feldspar!$A:$A,1,0)),0,VLOOKUP(Combine!$A29,feldspar!$A:$AD,5,0))</f>
        <v>24.3427286279241</v>
      </c>
      <c r="P29" s="4">
        <f>IF(ISNA(VLOOKUP(Combine!$A29,olivine!$A:$A,1,0)),0,VLOOKUP(Combine!$A29,olivine!$A:$AD,5,0))</f>
        <v>10.687363579367</v>
      </c>
      <c r="Q29" s="4">
        <f t="shared" si="1"/>
        <v>100.1618400770319</v>
      </c>
      <c r="S29" s="4">
        <f>liquid!F28</f>
        <v>2.6846004841102</v>
      </c>
      <c r="U29" s="4">
        <f t="shared" si="2"/>
        <v>3.6402394981177935</v>
      </c>
      <c r="V29" s="4">
        <f>IF(ISNA(VLOOKUP(Combine!$A29,apatite!$A:$A,1,0)),0,VLOOKUP(Combine!$A29,apatite!$A:$AD,6,0))</f>
        <v>0</v>
      </c>
      <c r="W29" s="4">
        <f>IF(ISNA(VLOOKUP(Combine!$A29,orthopyroxene!$A:$A,1,0)),0,VLOOKUP(Combine!$A29,orthopyroxene!$A:$AD,6,0))</f>
        <v>0</v>
      </c>
      <c r="X29" s="4">
        <f>IF(ISNA(VLOOKUP(Combine!$A29,spinel1!$A:$A,1,0)),0,VLOOKUP(Combine!$A29,spinel1!$A:$AD,6,0))</f>
        <v>3.91754076943851</v>
      </c>
      <c r="Y29" s="4">
        <f>IF(ISNA(VLOOKUP(Combine!$A29,spinel2!$A:$A,1,0)),0,VLOOKUP(Combine!$A29,spinel2!$A:$AD,6,0))</f>
        <v>0</v>
      </c>
      <c r="Z29" s="4">
        <f>IF(ISNA(VLOOKUP(Combine!$A29,clinopyroxene1!$A:$A,1,0)),0,VLOOKUP(Combine!$A29,clinopyroxene1!$A:$AD,6,0))</f>
        <v>3.3033288300524299</v>
      </c>
      <c r="AA29" s="4">
        <f>IF(ISNA(VLOOKUP(Combine!$A29,clinopyroxene2!$A:$A,1,0)),0,VLOOKUP(Combine!$A29,clinopyroxene2!$A:$AD,6,0))</f>
        <v>3.3093889117194899</v>
      </c>
      <c r="AB29" s="4">
        <f>IF(ISNA(VLOOKUP(Combine!$A29,feldspar!$A:$A,1,0)),0,VLOOKUP(Combine!$A29,feldspar!$A:$AD,6,0))</f>
        <v>2.6691028377800698</v>
      </c>
      <c r="AC29" s="4">
        <f>IF(ISNA(VLOOKUP(Combine!$A29,olivine!$A:$A,1,0)),0,VLOOKUP(Combine!$A29,olivine!$A:$AD,6,0))</f>
        <v>3.3906635314307301</v>
      </c>
      <c r="AD29" s="4">
        <f t="shared" si="3"/>
        <v>3.1466880277794469</v>
      </c>
      <c r="AF29" s="4">
        <f t="shared" si="4"/>
        <v>16.439446270839149</v>
      </c>
      <c r="AG29" s="4">
        <f t="shared" si="5"/>
        <v>0</v>
      </c>
      <c r="AH29" s="4">
        <f t="shared" si="6"/>
        <v>15.391430890413488</v>
      </c>
      <c r="AI29" s="4">
        <f t="shared" si="7"/>
        <v>0</v>
      </c>
      <c r="AJ29" s="4">
        <f t="shared" si="8"/>
        <v>0</v>
      </c>
      <c r="AK29" s="4">
        <f t="shared" si="9"/>
        <v>0.43858292194548876</v>
      </c>
      <c r="AL29" s="4">
        <f t="shared" si="10"/>
        <v>0</v>
      </c>
      <c r="AM29" s="4">
        <f t="shared" si="11"/>
        <v>3.6786873805403824</v>
      </c>
      <c r="AN29" s="4">
        <f t="shared" si="12"/>
        <v>2.153969232479398</v>
      </c>
      <c r="AO29" s="4">
        <f t="shared" si="13"/>
        <v>9.1201913554482186</v>
      </c>
      <c r="AQ29" s="4">
        <f t="shared" si="14"/>
        <v>31.830877161252637</v>
      </c>
    </row>
    <row r="30" spans="1:43" x14ac:dyDescent="0.3">
      <c r="A30" s="5">
        <f>system!A29</f>
        <v>28</v>
      </c>
      <c r="B30" s="5">
        <f>INDEX(system!A:Q,ROW()-1,MATCH($B$1&amp; "*",system!$1:$1,0))</f>
        <v>1133.84375</v>
      </c>
      <c r="C30" s="5">
        <f>INDEX(system!A:Q,ROW()-1,MATCH($C$1&amp; "*",system!$1:$1,0))</f>
        <v>400</v>
      </c>
      <c r="D30" s="4">
        <f>INDEX(system!A:Q,ROW()-1,MATCH($D$1&amp; "*",system!$1:$1,0))</f>
        <v>0</v>
      </c>
      <c r="F30" s="4">
        <f>liquid!E29</f>
        <v>41.547882420031797</v>
      </c>
      <c r="H30" s="4">
        <f>IF(ISNA(VLOOKUP($A30,tot_solids!$A:$A,1,0)),0,VLOOKUP($A30,tot_solids!$A:$AD,5,0))-IFERROR(G30,0)</f>
        <v>58.627300023442302</v>
      </c>
      <c r="I30" s="4">
        <f>IF(ISNA(VLOOKUP(Combine!$A30,apatite!$A:$A,1,0)),0,VLOOKUP(Combine!$A30,apatite!$A:$AD,5,0))</f>
        <v>0</v>
      </c>
      <c r="J30" s="4">
        <f>IF(ISNA(VLOOKUP(Combine!$A30,orthopyroxene!$A:$A,1,0)),0,VLOOKUP(Combine!$A30,orthopyroxene!$A:$AD,5,0))</f>
        <v>0</v>
      </c>
      <c r="K30" s="4">
        <f>IF(ISNA(VLOOKUP(Combine!$A30,spinel1!$A:$A,1,0)),0,VLOOKUP(Combine!$A30,spinel1!$A:$AD,5,0))</f>
        <v>2.41904466020301</v>
      </c>
      <c r="L30" s="4">
        <f>IF(ISNA(VLOOKUP(Combine!$A30,spinel2!$A:$A,1,0)),0,VLOOKUP(Combine!$A30,spinel2!$A:$AD,5,0))</f>
        <v>0</v>
      </c>
      <c r="M30" s="4">
        <f>IF(ISNA(VLOOKUP(Combine!$A30,clinopyroxene1!$A:$A,1,0)),0,VLOOKUP(Combine!$A30,clinopyroxene1!$A:$AD,5,0))</f>
        <v>13.4984184654015</v>
      </c>
      <c r="N30" s="4">
        <f>IF(ISNA(VLOOKUP(Combine!$A30,clinopyroxene2!$A:$A,1,0)),0,VLOOKUP(Combine!$A30,clinopyroxene2!$A:$AD,5,0))</f>
        <v>8.8783919150604405</v>
      </c>
      <c r="O30" s="4">
        <f>IF(ISNA(VLOOKUP(Combine!$A30,feldspar!$A:$A,1,0)),0,VLOOKUP(Combine!$A30,feldspar!$A:$AD,5,0))</f>
        <v>24.1613578345622</v>
      </c>
      <c r="P30" s="4">
        <f>IF(ISNA(VLOOKUP(Combine!$A30,olivine!$A:$A,1,0)),0,VLOOKUP(Combine!$A30,olivine!$A:$AD,5,0))</f>
        <v>9.6700871482150408</v>
      </c>
      <c r="Q30" s="4">
        <f t="shared" si="1"/>
        <v>100.1751824434741</v>
      </c>
      <c r="S30" s="4">
        <f>liquid!F29</f>
        <v>2.6704060875951998</v>
      </c>
      <c r="U30" s="4">
        <f t="shared" si="2"/>
        <v>3.5673132352949204</v>
      </c>
      <c r="V30" s="4">
        <f>IF(ISNA(VLOOKUP(Combine!$A30,apatite!$A:$A,1,0)),0,VLOOKUP(Combine!$A30,apatite!$A:$AD,6,0))</f>
        <v>0</v>
      </c>
      <c r="W30" s="4">
        <f>IF(ISNA(VLOOKUP(Combine!$A30,orthopyroxene!$A:$A,1,0)),0,VLOOKUP(Combine!$A30,orthopyroxene!$A:$AD,6,0))</f>
        <v>0</v>
      </c>
      <c r="X30" s="4">
        <f>IF(ISNA(VLOOKUP(Combine!$A30,spinel1!$A:$A,1,0)),0,VLOOKUP(Combine!$A30,spinel1!$A:$AD,6,0))</f>
        <v>3.9364235803141598</v>
      </c>
      <c r="Y30" s="4">
        <f>IF(ISNA(VLOOKUP(Combine!$A30,spinel2!$A:$A,1,0)),0,VLOOKUP(Combine!$A30,spinel2!$A:$AD,6,0))</f>
        <v>0</v>
      </c>
      <c r="Z30" s="4">
        <f>IF(ISNA(VLOOKUP(Combine!$A30,clinopyroxene1!$A:$A,1,0)),0,VLOOKUP(Combine!$A30,clinopyroxene1!$A:$AD,6,0))</f>
        <v>3.3066620520282402</v>
      </c>
      <c r="AA30" s="4">
        <f>IF(ISNA(VLOOKUP(Combine!$A30,clinopyroxene2!$A:$A,1,0)),0,VLOOKUP(Combine!$A30,clinopyroxene2!$A:$AD,6,0))</f>
        <v>3.3121171427255298</v>
      </c>
      <c r="AB30" s="4">
        <f>IF(ISNA(VLOOKUP(Combine!$A30,feldspar!$A:$A,1,0)),0,VLOOKUP(Combine!$A30,feldspar!$A:$AD,6,0))</f>
        <v>2.6676158941992298</v>
      </c>
      <c r="AC30" s="4">
        <f>IF(ISNA(VLOOKUP(Combine!$A30,olivine!$A:$A,1,0)),0,VLOOKUP(Combine!$A30,olivine!$A:$AD,6,0))</f>
        <v>3.39641697607233</v>
      </c>
      <c r="AD30" s="4">
        <f t="shared" si="3"/>
        <v>3.1311378833101147</v>
      </c>
      <c r="AF30" s="4">
        <f t="shared" si="4"/>
        <v>15.558638295888253</v>
      </c>
      <c r="AG30" s="4">
        <f t="shared" si="5"/>
        <v>0</v>
      </c>
      <c r="AH30" s="4">
        <f t="shared" si="6"/>
        <v>16.434581478123384</v>
      </c>
      <c r="AI30" s="4">
        <f t="shared" si="7"/>
        <v>0</v>
      </c>
      <c r="AJ30" s="4">
        <f t="shared" si="8"/>
        <v>0</v>
      </c>
      <c r="AK30" s="4">
        <f t="shared" si="9"/>
        <v>0.61452854624195441</v>
      </c>
      <c r="AL30" s="4">
        <f t="shared" si="10"/>
        <v>0</v>
      </c>
      <c r="AM30" s="4">
        <f t="shared" si="11"/>
        <v>4.0821887005724822</v>
      </c>
      <c r="AN30" s="4">
        <f t="shared" si="12"/>
        <v>2.6805790775124705</v>
      </c>
      <c r="AO30" s="4">
        <f t="shared" si="13"/>
        <v>9.057285153796478</v>
      </c>
      <c r="AQ30" s="4">
        <f t="shared" si="14"/>
        <v>31.993219774011635</v>
      </c>
    </row>
    <row r="31" spans="1:43" x14ac:dyDescent="0.3">
      <c r="A31" s="5">
        <f>system!A30</f>
        <v>29</v>
      </c>
      <c r="B31" s="5">
        <f>INDEX(system!A:Q,ROW()-1,MATCH($B$1&amp; "*",system!$1:$1,0))</f>
        <v>1128.875</v>
      </c>
      <c r="C31" s="5">
        <f>INDEX(system!A:Q,ROW()-1,MATCH($C$1&amp; "*",system!$1:$1,0))</f>
        <v>400</v>
      </c>
      <c r="D31" s="4">
        <f>INDEX(system!A:Q,ROW()-1,MATCH($D$1&amp; "*",system!$1:$1,0))</f>
        <v>0</v>
      </c>
      <c r="F31" s="4">
        <f>liquid!E30</f>
        <v>39.133140146074197</v>
      </c>
      <c r="H31" s="4">
        <f>IF(ISNA(VLOOKUP($A31,tot_solids!$A:$A,1,0)),0,VLOOKUP($A31,tot_solids!$A:$AD,5,0))-IFERROR(G31,0)</f>
        <v>61.053525063061997</v>
      </c>
      <c r="I31" s="4">
        <f>IF(ISNA(VLOOKUP(Combine!$A31,apatite!$A:$A,1,0)),0,VLOOKUP(Combine!$A31,apatite!$A:$AD,5,0))</f>
        <v>0</v>
      </c>
      <c r="J31" s="4">
        <f>IF(ISNA(VLOOKUP(Combine!$A31,orthopyroxene!$A:$A,1,0)),0,VLOOKUP(Combine!$A31,orthopyroxene!$A:$AD,5,0))</f>
        <v>0</v>
      </c>
      <c r="K31" s="4">
        <f>IF(ISNA(VLOOKUP(Combine!$A31,spinel1!$A:$A,1,0)),0,VLOOKUP(Combine!$A31,spinel1!$A:$AD,5,0))</f>
        <v>3.0017912449594402</v>
      </c>
      <c r="L31" s="4">
        <f>IF(ISNA(VLOOKUP(Combine!$A31,spinel2!$A:$A,1,0)),0,VLOOKUP(Combine!$A31,spinel2!$A:$AD,5,0))</f>
        <v>0</v>
      </c>
      <c r="M31" s="4">
        <f>IF(ISNA(VLOOKUP(Combine!$A31,clinopyroxene1!$A:$A,1,0)),0,VLOOKUP(Combine!$A31,clinopyroxene1!$A:$AD,5,0))</f>
        <v>14.5635118653482</v>
      </c>
      <c r="N31" s="4">
        <f>IF(ISNA(VLOOKUP(Combine!$A31,clinopyroxene2!$A:$A,1,0)),0,VLOOKUP(Combine!$A31,clinopyroxene2!$A:$AD,5,0))</f>
        <v>10.238396851884399</v>
      </c>
      <c r="O31" s="4">
        <f>IF(ISNA(VLOOKUP(Combine!$A31,feldspar!$A:$A,1,0)),0,VLOOKUP(Combine!$A31,feldspar!$A:$AD,5,0))</f>
        <v>24.2774885907303</v>
      </c>
      <c r="P31" s="4">
        <f>IF(ISNA(VLOOKUP(Combine!$A31,olivine!$A:$A,1,0)),0,VLOOKUP(Combine!$A31,olivine!$A:$AD,5,0))</f>
        <v>8.9723365101395203</v>
      </c>
      <c r="Q31" s="4">
        <f t="shared" si="1"/>
        <v>100.18666520913619</v>
      </c>
      <c r="S31" s="4">
        <f>liquid!F30</f>
        <v>2.65619470116616</v>
      </c>
      <c r="U31" s="4">
        <f t="shared" si="2"/>
        <v>3.518386688186208</v>
      </c>
      <c r="V31" s="4">
        <f>IF(ISNA(VLOOKUP(Combine!$A31,apatite!$A:$A,1,0)),0,VLOOKUP(Combine!$A31,apatite!$A:$AD,6,0))</f>
        <v>0</v>
      </c>
      <c r="W31" s="4">
        <f>IF(ISNA(VLOOKUP(Combine!$A31,orthopyroxene!$A:$A,1,0)),0,VLOOKUP(Combine!$A31,orthopyroxene!$A:$AD,6,0))</f>
        <v>0</v>
      </c>
      <c r="X31" s="4">
        <f>IF(ISNA(VLOOKUP(Combine!$A31,spinel1!$A:$A,1,0)),0,VLOOKUP(Combine!$A31,spinel1!$A:$AD,6,0))</f>
        <v>3.9579129540511402</v>
      </c>
      <c r="Y31" s="4">
        <f>IF(ISNA(VLOOKUP(Combine!$A31,spinel2!$A:$A,1,0)),0,VLOOKUP(Combine!$A31,spinel2!$A:$AD,6,0))</f>
        <v>0</v>
      </c>
      <c r="Z31" s="4">
        <f>IF(ISNA(VLOOKUP(Combine!$A31,clinopyroxene1!$A:$A,1,0)),0,VLOOKUP(Combine!$A31,clinopyroxene1!$A:$AD,6,0))</f>
        <v>3.3098691620112701</v>
      </c>
      <c r="AA31" s="4">
        <f>IF(ISNA(VLOOKUP(Combine!$A31,clinopyroxene2!$A:$A,1,0)),0,VLOOKUP(Combine!$A31,clinopyroxene2!$A:$AD,6,0))</f>
        <v>3.3147269402256399</v>
      </c>
      <c r="AB31" s="4">
        <f>IF(ISNA(VLOOKUP(Combine!$A31,feldspar!$A:$A,1,0)),0,VLOOKUP(Combine!$A31,feldspar!$A:$AD,6,0))</f>
        <v>2.6662473117040801</v>
      </c>
      <c r="AC31" s="4">
        <f>IF(ISNA(VLOOKUP(Combine!$A31,olivine!$A:$A,1,0)),0,VLOOKUP(Combine!$A31,olivine!$A:$AD,6,0))</f>
        <v>3.4020308721549699</v>
      </c>
      <c r="AD31" s="4">
        <f t="shared" si="3"/>
        <v>3.1224915848609403</v>
      </c>
      <c r="AF31" s="4">
        <f t="shared" si="4"/>
        <v>14.732783003028135</v>
      </c>
      <c r="AG31" s="4">
        <f t="shared" si="5"/>
        <v>0</v>
      </c>
      <c r="AH31" s="4">
        <f t="shared" si="6"/>
        <v>17.35270465525101</v>
      </c>
      <c r="AI31" s="4">
        <f t="shared" si="7"/>
        <v>0</v>
      </c>
      <c r="AJ31" s="4">
        <f t="shared" si="8"/>
        <v>0</v>
      </c>
      <c r="AK31" s="4">
        <f t="shared" si="9"/>
        <v>0.75842780773815222</v>
      </c>
      <c r="AL31" s="4">
        <f t="shared" si="10"/>
        <v>0</v>
      </c>
      <c r="AM31" s="4">
        <f t="shared" si="11"/>
        <v>4.4000264519515202</v>
      </c>
      <c r="AN31" s="4">
        <f t="shared" si="12"/>
        <v>3.0887602618595942</v>
      </c>
      <c r="AO31" s="4">
        <f t="shared" si="13"/>
        <v>9.1054901337017444</v>
      </c>
      <c r="AQ31" s="4">
        <f t="shared" si="14"/>
        <v>32.085487658279149</v>
      </c>
    </row>
    <row r="32" spans="1:43" x14ac:dyDescent="0.3">
      <c r="A32" s="5">
        <f>system!A31</f>
        <v>30</v>
      </c>
      <c r="B32" s="5">
        <f>INDEX(system!A:Q,ROW()-1,MATCH($B$1&amp; "*",system!$1:$1,0))</f>
        <v>1123.90625</v>
      </c>
      <c r="C32" s="5">
        <f>INDEX(system!A:Q,ROW()-1,MATCH($C$1&amp; "*",system!$1:$1,0))</f>
        <v>400</v>
      </c>
      <c r="D32" s="4">
        <f>INDEX(system!A:Q,ROW()-1,MATCH($D$1&amp; "*",system!$1:$1,0))</f>
        <v>0</v>
      </c>
      <c r="F32" s="4">
        <f>liquid!E31</f>
        <v>36.400623787018397</v>
      </c>
      <c r="H32" s="4">
        <f>IF(ISNA(VLOOKUP($A32,tot_solids!$A:$A,1,0)),0,VLOOKUP($A32,tot_solids!$A:$AD,5,0))-IFERROR(G32,0)</f>
        <v>63.795498802744</v>
      </c>
      <c r="I32" s="4">
        <f>IF(ISNA(VLOOKUP(Combine!$A32,apatite!$A:$A,1,0)),0,VLOOKUP(Combine!$A32,apatite!$A:$AD,5,0))</f>
        <v>0</v>
      </c>
      <c r="J32" s="4">
        <f>IF(ISNA(VLOOKUP(Combine!$A32,orthopyroxene!$A:$A,1,0)),0,VLOOKUP(Combine!$A32,orthopyroxene!$A:$AD,5,0))</f>
        <v>0</v>
      </c>
      <c r="K32" s="4">
        <f>IF(ISNA(VLOOKUP(Combine!$A32,spinel1!$A:$A,1,0)),0,VLOOKUP(Combine!$A32,spinel1!$A:$AD,5,0))</f>
        <v>2.6339996761648199</v>
      </c>
      <c r="L32" s="4">
        <f>IF(ISNA(VLOOKUP(Combine!$A32,spinel2!$A:$A,1,0)),0,VLOOKUP(Combine!$A32,spinel2!$A:$AD,5,0))</f>
        <v>0.73820423359913401</v>
      </c>
      <c r="M32" s="4">
        <f>IF(ISNA(VLOOKUP(Combine!$A32,clinopyroxene1!$A:$A,1,0)),0,VLOOKUP(Combine!$A32,clinopyroxene1!$A:$AD,5,0))</f>
        <v>14.809359439766</v>
      </c>
      <c r="N32" s="4">
        <f>IF(ISNA(VLOOKUP(Combine!$A32,clinopyroxene2!$A:$A,1,0)),0,VLOOKUP(Combine!$A32,clinopyroxene2!$A:$AD,5,0))</f>
        <v>10.161002398065101</v>
      </c>
      <c r="O32" s="4">
        <f>IF(ISNA(VLOOKUP(Combine!$A32,feldspar!$A:$A,1,0)),0,VLOOKUP(Combine!$A32,feldspar!$A:$AD,5,0))</f>
        <v>25.9399056413755</v>
      </c>
      <c r="P32" s="4">
        <f>IF(ISNA(VLOOKUP(Combine!$A32,olivine!$A:$A,1,0)),0,VLOOKUP(Combine!$A32,olivine!$A:$AD,5,0))</f>
        <v>9.5130274137733508</v>
      </c>
      <c r="Q32" s="4">
        <f t="shared" si="1"/>
        <v>100.1961225897624</v>
      </c>
      <c r="S32" s="4">
        <f>liquid!F31</f>
        <v>2.6394406081540498</v>
      </c>
      <c r="U32" s="4">
        <f t="shared" si="2"/>
        <v>3.5246092408156349</v>
      </c>
      <c r="V32" s="4">
        <f>IF(ISNA(VLOOKUP(Combine!$A32,apatite!$A:$A,1,0)),0,VLOOKUP(Combine!$A32,apatite!$A:$AD,6,0))</f>
        <v>0</v>
      </c>
      <c r="W32" s="4">
        <f>IF(ISNA(VLOOKUP(Combine!$A32,orthopyroxene!$A:$A,1,0)),0,VLOOKUP(Combine!$A32,orthopyroxene!$A:$AD,6,0))</f>
        <v>0</v>
      </c>
      <c r="X32" s="4">
        <f>IF(ISNA(VLOOKUP(Combine!$A32,spinel1!$A:$A,1,0)),0,VLOOKUP(Combine!$A32,spinel1!$A:$AD,6,0))</f>
        <v>3.96799671107931</v>
      </c>
      <c r="Y32" s="4">
        <f>IF(ISNA(VLOOKUP(Combine!$A32,spinel2!$A:$A,1,0)),0,VLOOKUP(Combine!$A32,spinel2!$A:$AD,6,0))</f>
        <v>4.3682957608448296</v>
      </c>
      <c r="Z32" s="4">
        <f>IF(ISNA(VLOOKUP(Combine!$A32,clinopyroxene1!$A:$A,1,0)),0,VLOOKUP(Combine!$A32,clinopyroxene1!$A:$AD,6,0))</f>
        <v>3.3112466102008198</v>
      </c>
      <c r="AA32" s="4">
        <f>IF(ISNA(VLOOKUP(Combine!$A32,clinopyroxene2!$A:$A,1,0)),0,VLOOKUP(Combine!$A32,clinopyroxene2!$A:$AD,6,0))</f>
        <v>3.3166263967816199</v>
      </c>
      <c r="AB32" s="4">
        <f>IF(ISNA(VLOOKUP(Combine!$A32,feldspar!$A:$A,1,0)),0,VLOOKUP(Combine!$A32,feldspar!$A:$AD,6,0))</f>
        <v>2.6656650551964698</v>
      </c>
      <c r="AC32" s="4">
        <f>IF(ISNA(VLOOKUP(Combine!$A32,olivine!$A:$A,1,0)),0,VLOOKUP(Combine!$A32,olivine!$A:$AD,6,0))</f>
        <v>3.40624432959663</v>
      </c>
      <c r="AD32" s="4">
        <f t="shared" si="3"/>
        <v>3.1418250206686116</v>
      </c>
      <c r="AF32" s="4">
        <f t="shared" si="4"/>
        <v>13.79103726545905</v>
      </c>
      <c r="AG32" s="4">
        <f t="shared" si="5"/>
        <v>0</v>
      </c>
      <c r="AH32" s="4">
        <f t="shared" si="6"/>
        <v>18.100020298414979</v>
      </c>
      <c r="AI32" s="4">
        <f t="shared" si="7"/>
        <v>0</v>
      </c>
      <c r="AJ32" s="4">
        <f t="shared" si="8"/>
        <v>0</v>
      </c>
      <c r="AK32" s="4">
        <f t="shared" si="9"/>
        <v>0.6638109524663296</v>
      </c>
      <c r="AL32" s="4">
        <f t="shared" si="10"/>
        <v>0.16899135818962155</v>
      </c>
      <c r="AM32" s="4">
        <f t="shared" si="11"/>
        <v>4.4724423104408544</v>
      </c>
      <c r="AN32" s="4">
        <f t="shared" si="12"/>
        <v>3.0636560113991465</v>
      </c>
      <c r="AO32" s="4">
        <f t="shared" si="13"/>
        <v>9.731119665919028</v>
      </c>
      <c r="AQ32" s="4">
        <f t="shared" si="14"/>
        <v>31.891057563874028</v>
      </c>
    </row>
    <row r="33" spans="1:43" x14ac:dyDescent="0.3">
      <c r="A33" s="5">
        <f>system!A32</f>
        <v>31</v>
      </c>
      <c r="B33" s="5">
        <f>INDEX(system!A:Q,ROW()-1,MATCH($B$1&amp; "*",system!$1:$1,0))</f>
        <v>1118.9375</v>
      </c>
      <c r="C33" s="5">
        <f>INDEX(system!A:Q,ROW()-1,MATCH($C$1&amp; "*",system!$1:$1,0))</f>
        <v>400</v>
      </c>
      <c r="D33" s="4">
        <f>INDEX(system!A:Q,ROW()-1,MATCH($D$1&amp; "*",system!$1:$1,0))</f>
        <v>0</v>
      </c>
      <c r="F33" s="4">
        <f>liquid!E32</f>
        <v>33.772673782617197</v>
      </c>
      <c r="H33" s="4">
        <f>IF(ISNA(VLOOKUP($A33,tot_solids!$A:$A,1,0)),0,VLOOKUP($A33,tot_solids!$A:$AD,5,0))-IFERROR(G33,0)</f>
        <v>66.431096284244205</v>
      </c>
      <c r="I33" s="4">
        <f>IF(ISNA(VLOOKUP(Combine!$A33,apatite!$A:$A,1,0)),0,VLOOKUP(Combine!$A33,apatite!$A:$AD,5,0))</f>
        <v>0</v>
      </c>
      <c r="J33" s="4">
        <f>IF(ISNA(VLOOKUP(Combine!$A33,orthopyroxene!$A:$A,1,0)),0,VLOOKUP(Combine!$A33,orthopyroxene!$A:$AD,5,0))</f>
        <v>0</v>
      </c>
      <c r="K33" s="4">
        <f>IF(ISNA(VLOOKUP(Combine!$A33,spinel1!$A:$A,1,0)),0,VLOOKUP(Combine!$A33,spinel1!$A:$AD,5,0))</f>
        <v>1.88982873712255</v>
      </c>
      <c r="L33" s="4">
        <f>IF(ISNA(VLOOKUP(Combine!$A33,spinel2!$A:$A,1,0)),0,VLOOKUP(Combine!$A33,spinel2!$A:$AD,5,0))</f>
        <v>1.7238061537604099</v>
      </c>
      <c r="M33" s="4">
        <f>IF(ISNA(VLOOKUP(Combine!$A33,clinopyroxene1!$A:$A,1,0)),0,VLOOKUP(Combine!$A33,clinopyroxene1!$A:$AD,5,0))</f>
        <v>14.686282735179001</v>
      </c>
      <c r="N33" s="4">
        <f>IF(ISNA(VLOOKUP(Combine!$A33,clinopyroxene2!$A:$A,1,0)),0,VLOOKUP(Combine!$A33,clinopyroxene2!$A:$AD,5,0))</f>
        <v>9.4814565446783696</v>
      </c>
      <c r="O33" s="4">
        <f>IF(ISNA(VLOOKUP(Combine!$A33,feldspar!$A:$A,1,0)),0,VLOOKUP(Combine!$A33,feldspar!$A:$AD,5,0))</f>
        <v>28.1202369394464</v>
      </c>
      <c r="P33" s="4">
        <f>IF(ISNA(VLOOKUP(Combine!$A33,olivine!$A:$A,1,0)),0,VLOOKUP(Combine!$A33,olivine!$A:$AD,5,0))</f>
        <v>10.529485174057299</v>
      </c>
      <c r="Q33" s="4">
        <f t="shared" si="1"/>
        <v>100.20377006686141</v>
      </c>
      <c r="S33" s="4">
        <f>liquid!F32</f>
        <v>2.62205202520938</v>
      </c>
      <c r="U33" s="4">
        <f t="shared" si="2"/>
        <v>3.550217848120945</v>
      </c>
      <c r="V33" s="4">
        <f>IF(ISNA(VLOOKUP(Combine!$A33,apatite!$A:$A,1,0)),0,VLOOKUP(Combine!$A33,apatite!$A:$AD,6,0))</f>
        <v>0</v>
      </c>
      <c r="W33" s="4">
        <f>IF(ISNA(VLOOKUP(Combine!$A33,orthopyroxene!$A:$A,1,0)),0,VLOOKUP(Combine!$A33,orthopyroxene!$A:$AD,6,0))</f>
        <v>0</v>
      </c>
      <c r="X33" s="4">
        <f>IF(ISNA(VLOOKUP(Combine!$A33,spinel1!$A:$A,1,0)),0,VLOOKUP(Combine!$A33,spinel1!$A:$AD,6,0))</f>
        <v>3.9697179821922699</v>
      </c>
      <c r="Y33" s="4">
        <f>IF(ISNA(VLOOKUP(Combine!$A33,spinel2!$A:$A,1,0)),0,VLOOKUP(Combine!$A33,spinel2!$A:$AD,6,0))</f>
        <v>4.3773282804015796</v>
      </c>
      <c r="Z33" s="4">
        <f>IF(ISNA(VLOOKUP(Combine!$A33,clinopyroxene1!$A:$A,1,0)),0,VLOOKUP(Combine!$A33,clinopyroxene1!$A:$AD,6,0))</f>
        <v>3.3117348449783499</v>
      </c>
      <c r="AA33" s="4">
        <f>IF(ISNA(VLOOKUP(Combine!$A33,clinopyroxene2!$A:$A,1,0)),0,VLOOKUP(Combine!$A33,clinopyroxene2!$A:$AD,6,0))</f>
        <v>3.3180976216929499</v>
      </c>
      <c r="AB33" s="4">
        <f>IF(ISNA(VLOOKUP(Combine!$A33,feldspar!$A:$A,1,0)),0,VLOOKUP(Combine!$A33,feldspar!$A:$AD,6,0))</f>
        <v>2.6654618793787401</v>
      </c>
      <c r="AC33" s="4">
        <f>IF(ISNA(VLOOKUP(Combine!$A33,olivine!$A:$A,1,0)),0,VLOOKUP(Combine!$A33,olivine!$A:$AD,6,0))</f>
        <v>3.40951175050234</v>
      </c>
      <c r="AD33" s="4">
        <f t="shared" si="3"/>
        <v>3.1718001287392061</v>
      </c>
      <c r="AF33" s="4">
        <f t="shared" si="4"/>
        <v>12.880245493954428</v>
      </c>
      <c r="AG33" s="4">
        <f t="shared" si="5"/>
        <v>0</v>
      </c>
      <c r="AH33" s="4">
        <f t="shared" si="6"/>
        <v>18.711836604450845</v>
      </c>
      <c r="AI33" s="4">
        <f t="shared" si="7"/>
        <v>0</v>
      </c>
      <c r="AJ33" s="4">
        <f t="shared" si="8"/>
        <v>0</v>
      </c>
      <c r="AK33" s="4">
        <f t="shared" si="9"/>
        <v>0.47606120777347899</v>
      </c>
      <c r="AL33" s="4">
        <f t="shared" si="10"/>
        <v>0.39380326156444145</v>
      </c>
      <c r="AM33" s="4">
        <f t="shared" si="11"/>
        <v>4.4346191415197707</v>
      </c>
      <c r="AN33" s="4">
        <f t="shared" si="12"/>
        <v>2.8574977670008304</v>
      </c>
      <c r="AO33" s="4">
        <f t="shared" si="13"/>
        <v>10.549855226592324</v>
      </c>
      <c r="AQ33" s="4">
        <f t="shared" si="14"/>
        <v>31.592082098405271</v>
      </c>
    </row>
    <row r="34" spans="1:43" x14ac:dyDescent="0.3">
      <c r="A34" s="5">
        <f>system!A33</f>
        <v>32</v>
      </c>
      <c r="B34" s="5">
        <f>INDEX(system!A:Q,ROW()-1,MATCH($B$1&amp; "*",system!$1:$1,0))</f>
        <v>1113.96875</v>
      </c>
      <c r="C34" s="5">
        <f>INDEX(system!A:Q,ROW()-1,MATCH($C$1&amp; "*",system!$1:$1,0))</f>
        <v>400</v>
      </c>
      <c r="D34" s="4">
        <f>INDEX(system!A:Q,ROW()-1,MATCH($D$1&amp; "*",system!$1:$1,0))</f>
        <v>0</v>
      </c>
      <c r="F34" s="4">
        <f>liquid!E33</f>
        <v>31.4876374200397</v>
      </c>
      <c r="H34" s="4">
        <f>IF(ISNA(VLOOKUP($A34,tot_solids!$A:$A,1,0)),0,VLOOKUP($A34,tot_solids!$A:$AD,5,0))-IFERROR(G34,0)</f>
        <v>68.722503470151594</v>
      </c>
      <c r="I34" s="4">
        <f>IF(ISNA(VLOOKUP(Combine!$A34,apatite!$A:$A,1,0)),0,VLOOKUP(Combine!$A34,apatite!$A:$AD,5,0))</f>
        <v>0</v>
      </c>
      <c r="J34" s="4">
        <f>IF(ISNA(VLOOKUP(Combine!$A34,orthopyroxene!$A:$A,1,0)),0,VLOOKUP(Combine!$A34,orthopyroxene!$A:$AD,5,0))</f>
        <v>0</v>
      </c>
      <c r="K34" s="4">
        <f>IF(ISNA(VLOOKUP(Combine!$A34,spinel1!$A:$A,1,0)),0,VLOOKUP(Combine!$A34,spinel1!$A:$AD,5,0))</f>
        <v>1.2690833077371899</v>
      </c>
      <c r="L34" s="4">
        <f>IF(ISNA(VLOOKUP(Combine!$A34,spinel2!$A:$A,1,0)),0,VLOOKUP(Combine!$A34,spinel2!$A:$AD,5,0))</f>
        <v>2.5396672106807001</v>
      </c>
      <c r="M34" s="4">
        <f>IF(ISNA(VLOOKUP(Combine!$A34,clinopyroxene1!$A:$A,1,0)),0,VLOOKUP(Combine!$A34,clinopyroxene1!$A:$AD,5,0))</f>
        <v>14.5630628577553</v>
      </c>
      <c r="N34" s="4">
        <f>IF(ISNA(VLOOKUP(Combine!$A34,clinopyroxene2!$A:$A,1,0)),0,VLOOKUP(Combine!$A34,clinopyroxene2!$A:$AD,5,0))</f>
        <v>8.8747455289123103</v>
      </c>
      <c r="O34" s="4">
        <f>IF(ISNA(VLOOKUP(Combine!$A34,feldspar!$A:$A,1,0)),0,VLOOKUP(Combine!$A34,feldspar!$A:$AD,5,0))</f>
        <v>30.046206839867999</v>
      </c>
      <c r="P34" s="4">
        <f>IF(ISNA(VLOOKUP(Combine!$A34,olivine!$A:$A,1,0)),0,VLOOKUP(Combine!$A34,olivine!$A:$AD,5,0))</f>
        <v>11.429737725198001</v>
      </c>
      <c r="Q34" s="4">
        <f t="shared" si="1"/>
        <v>100.2101408901913</v>
      </c>
      <c r="S34" s="4">
        <f>liquid!F33</f>
        <v>2.6055191938581101</v>
      </c>
      <c r="U34" s="4">
        <f t="shared" si="2"/>
        <v>3.5714488789704628</v>
      </c>
      <c r="V34" s="4">
        <f>IF(ISNA(VLOOKUP(Combine!$A34,apatite!$A:$A,1,0)),0,VLOOKUP(Combine!$A34,apatite!$A:$AD,6,0))</f>
        <v>0</v>
      </c>
      <c r="W34" s="4">
        <f>IF(ISNA(VLOOKUP(Combine!$A34,orthopyroxene!$A:$A,1,0)),0,VLOOKUP(Combine!$A34,orthopyroxene!$A:$AD,6,0))</f>
        <v>0</v>
      </c>
      <c r="X34" s="4">
        <f>IF(ISNA(VLOOKUP(Combine!$A34,spinel1!$A:$A,1,0)),0,VLOOKUP(Combine!$A34,spinel1!$A:$AD,6,0))</f>
        <v>3.9706991013503101</v>
      </c>
      <c r="Y34" s="4">
        <f>IF(ISNA(VLOOKUP(Combine!$A34,spinel2!$A:$A,1,0)),0,VLOOKUP(Combine!$A34,spinel2!$A:$AD,6,0))</f>
        <v>4.3860165985415502</v>
      </c>
      <c r="Z34" s="4">
        <f>IF(ISNA(VLOOKUP(Combine!$A34,clinopyroxene1!$A:$A,1,0)),0,VLOOKUP(Combine!$A34,clinopyroxene1!$A:$AD,6,0))</f>
        <v>3.3122842338543501</v>
      </c>
      <c r="AA34" s="4">
        <f>IF(ISNA(VLOOKUP(Combine!$A34,clinopyroxene2!$A:$A,1,0)),0,VLOOKUP(Combine!$A34,clinopyroxene2!$A:$AD,6,0))</f>
        <v>3.3194729136913401</v>
      </c>
      <c r="AB34" s="4">
        <f>IF(ISNA(VLOOKUP(Combine!$A34,feldspar!$A:$A,1,0)),0,VLOOKUP(Combine!$A34,feldspar!$A:$AD,6,0))</f>
        <v>2.6652494352593101</v>
      </c>
      <c r="AC34" s="4">
        <f>IF(ISNA(VLOOKUP(Combine!$A34,olivine!$A:$A,1,0)),0,VLOOKUP(Combine!$A34,olivine!$A:$AD,6,0))</f>
        <v>3.4125126030018</v>
      </c>
      <c r="AD34" s="4">
        <f t="shared" si="3"/>
        <v>3.1988254315053553</v>
      </c>
      <c r="AF34" s="4">
        <f t="shared" si="4"/>
        <v>12.084976189875819</v>
      </c>
      <c r="AG34" s="4">
        <f t="shared" si="5"/>
        <v>0</v>
      </c>
      <c r="AH34" s="4">
        <f t="shared" si="6"/>
        <v>19.242191558391323</v>
      </c>
      <c r="AI34" s="4">
        <f t="shared" si="7"/>
        <v>0</v>
      </c>
      <c r="AJ34" s="4">
        <f t="shared" si="8"/>
        <v>0</v>
      </c>
      <c r="AK34" s="4">
        <f t="shared" si="9"/>
        <v>0.31961205705705942</v>
      </c>
      <c r="AL34" s="4">
        <f t="shared" si="10"/>
        <v>0.57903730038896728</v>
      </c>
      <c r="AM34" s="4">
        <f t="shared" si="11"/>
        <v>4.3966827209176262</v>
      </c>
      <c r="AN34" s="4">
        <f t="shared" si="12"/>
        <v>2.6735405769717104</v>
      </c>
      <c r="AO34" s="4">
        <f t="shared" si="13"/>
        <v>11.273318903055959</v>
      </c>
      <c r="AQ34" s="4">
        <f t="shared" si="14"/>
        <v>31.327167748267144</v>
      </c>
    </row>
    <row r="35" spans="1:43" x14ac:dyDescent="0.3">
      <c r="A35" s="5">
        <f>system!A34</f>
        <v>33</v>
      </c>
      <c r="B35" s="5">
        <f>INDEX(system!A:Q,ROW()-1,MATCH($B$1&amp; "*",system!$1:$1,0))</f>
        <v>1109</v>
      </c>
      <c r="C35" s="5">
        <f>INDEX(system!A:Q,ROW()-1,MATCH($C$1&amp; "*",system!$1:$1,0))</f>
        <v>400</v>
      </c>
      <c r="D35" s="4">
        <f>INDEX(system!A:Q,ROW()-1,MATCH($D$1&amp; "*",system!$1:$1,0))</f>
        <v>0</v>
      </c>
      <c r="F35" s="4">
        <f>liquid!E34</f>
        <v>29.483478632379398</v>
      </c>
      <c r="H35" s="4">
        <f>IF(ISNA(VLOOKUP($A35,tot_solids!$A:$A,1,0)),0,VLOOKUP($A35,tot_solids!$A:$AD,5,0))-IFERROR(G35,0)</f>
        <v>70.732010987565303</v>
      </c>
      <c r="I35" s="4">
        <f>IF(ISNA(VLOOKUP(Combine!$A35,apatite!$A:$A,1,0)),0,VLOOKUP(Combine!$A35,apatite!$A:$AD,5,0))</f>
        <v>0</v>
      </c>
      <c r="J35" s="4">
        <f>IF(ISNA(VLOOKUP(Combine!$A35,orthopyroxene!$A:$A,1,0)),0,VLOOKUP(Combine!$A35,orthopyroxene!$A:$AD,5,0))</f>
        <v>0</v>
      </c>
      <c r="K35" s="4">
        <f>IF(ISNA(VLOOKUP(Combine!$A35,spinel1!$A:$A,1,0)),0,VLOOKUP(Combine!$A35,spinel1!$A:$AD,5,0))</f>
        <v>0.754861812245747</v>
      </c>
      <c r="L35" s="4">
        <f>IF(ISNA(VLOOKUP(Combine!$A35,spinel2!$A:$A,1,0)),0,VLOOKUP(Combine!$A35,spinel2!$A:$AD,5,0))</f>
        <v>3.2146507751231699</v>
      </c>
      <c r="M35" s="4">
        <f>IF(ISNA(VLOOKUP(Combine!$A35,clinopyroxene1!$A:$A,1,0)),0,VLOOKUP(Combine!$A35,clinopyroxene1!$A:$AD,5,0))</f>
        <v>14.446833876577999</v>
      </c>
      <c r="N35" s="4">
        <f>IF(ISNA(VLOOKUP(Combine!$A35,clinopyroxene2!$A:$A,1,0)),0,VLOOKUP(Combine!$A35,clinopyroxene2!$A:$AD,5,0))</f>
        <v>8.3376425645804506</v>
      </c>
      <c r="O35" s="4">
        <f>IF(ISNA(VLOOKUP(Combine!$A35,feldspar!$A:$A,1,0)),0,VLOOKUP(Combine!$A35,feldspar!$A:$AD,5,0))</f>
        <v>31.753017909792199</v>
      </c>
      <c r="P35" s="4">
        <f>IF(ISNA(VLOOKUP(Combine!$A35,olivine!$A:$A,1,0)),0,VLOOKUP(Combine!$A35,olivine!$A:$AD,5,0))</f>
        <v>12.2250040492456</v>
      </c>
      <c r="Q35" s="4">
        <f t="shared" si="1"/>
        <v>100.21548961994471</v>
      </c>
      <c r="S35" s="4">
        <f>liquid!F34</f>
        <v>2.5897769245597302</v>
      </c>
      <c r="U35" s="4">
        <f t="shared" si="2"/>
        <v>3.5890224155630093</v>
      </c>
      <c r="V35" s="4">
        <f>IF(ISNA(VLOOKUP(Combine!$A35,apatite!$A:$A,1,0)),0,VLOOKUP(Combine!$A35,apatite!$A:$AD,6,0))</f>
        <v>0</v>
      </c>
      <c r="W35" s="4">
        <f>IF(ISNA(VLOOKUP(Combine!$A35,orthopyroxene!$A:$A,1,0)),0,VLOOKUP(Combine!$A35,orthopyroxene!$A:$AD,6,0))</f>
        <v>0</v>
      </c>
      <c r="X35" s="4">
        <f>IF(ISNA(VLOOKUP(Combine!$A35,spinel1!$A:$A,1,0)),0,VLOOKUP(Combine!$A35,spinel1!$A:$AD,6,0))</f>
        <v>3.9710513572589501</v>
      </c>
      <c r="Y35" s="4">
        <f>IF(ISNA(VLOOKUP(Combine!$A35,spinel2!$A:$A,1,0)),0,VLOOKUP(Combine!$A35,spinel2!$A:$AD,6,0))</f>
        <v>4.3944136136220999</v>
      </c>
      <c r="Z35" s="4">
        <f>IF(ISNA(VLOOKUP(Combine!$A35,clinopyroxene1!$A:$A,1,0)),0,VLOOKUP(Combine!$A35,clinopyroxene1!$A:$AD,6,0))</f>
        <v>3.3128845176379</v>
      </c>
      <c r="AA35" s="4">
        <f>IF(ISNA(VLOOKUP(Combine!$A35,clinopyroxene2!$A:$A,1,0)),0,VLOOKUP(Combine!$A35,clinopyroxene2!$A:$AD,6,0))</f>
        <v>3.32076734559437</v>
      </c>
      <c r="AB35" s="4">
        <f>IF(ISNA(VLOOKUP(Combine!$A35,feldspar!$A:$A,1,0)),0,VLOOKUP(Combine!$A35,feldspar!$A:$AD,6,0))</f>
        <v>2.6650300175321702</v>
      </c>
      <c r="AC35" s="4">
        <f>IF(ISNA(VLOOKUP(Combine!$A35,olivine!$A:$A,1,0)),0,VLOOKUP(Combine!$A35,olivine!$A:$AD,6,0))</f>
        <v>3.41529069333777</v>
      </c>
      <c r="AD35" s="4">
        <f t="shared" si="3"/>
        <v>3.2231465499345422</v>
      </c>
      <c r="AF35" s="4">
        <f t="shared" si="4"/>
        <v>11.384563030420729</v>
      </c>
      <c r="AG35" s="4">
        <f t="shared" si="5"/>
        <v>0</v>
      </c>
      <c r="AH35" s="4">
        <f t="shared" si="6"/>
        <v>19.707876629817477</v>
      </c>
      <c r="AI35" s="4">
        <f t="shared" si="7"/>
        <v>0</v>
      </c>
      <c r="AJ35" s="4">
        <f t="shared" si="8"/>
        <v>0</v>
      </c>
      <c r="AK35" s="4">
        <f t="shared" si="9"/>
        <v>0.1900911734283881</v>
      </c>
      <c r="AL35" s="4">
        <f t="shared" si="10"/>
        <v>0.73153122527159897</v>
      </c>
      <c r="AM35" s="4">
        <f t="shared" si="11"/>
        <v>4.3608021347145085</v>
      </c>
      <c r="AN35" s="4">
        <f t="shared" si="12"/>
        <v>2.5107578149495842</v>
      </c>
      <c r="AO35" s="4">
        <f t="shared" si="13"/>
        <v>11.914694281453398</v>
      </c>
      <c r="AQ35" s="4">
        <f t="shared" si="14"/>
        <v>31.092439660238206</v>
      </c>
    </row>
    <row r="36" spans="1:43" x14ac:dyDescent="0.3">
      <c r="A36" s="5">
        <f>system!A35</f>
        <v>34</v>
      </c>
      <c r="B36" s="5">
        <f>INDEX(system!A:Q,ROW()-1,MATCH($B$1&amp; "*",system!$1:$1,0))</f>
        <v>1104.03125</v>
      </c>
      <c r="C36" s="5">
        <f>INDEX(system!A:Q,ROW()-1,MATCH($C$1&amp; "*",system!$1:$1,0))</f>
        <v>400</v>
      </c>
      <c r="D36" s="4">
        <f>INDEX(system!A:Q,ROW()-1,MATCH($D$1&amp; "*",system!$1:$1,0))</f>
        <v>0</v>
      </c>
      <c r="F36" s="4">
        <f>liquid!E35</f>
        <v>27.711988622897699</v>
      </c>
      <c r="H36" s="4">
        <f>IF(ISNA(VLOOKUP($A36,tot_solids!$A:$A,1,0)),0,VLOOKUP($A36,tot_solids!$A:$AD,5,0))-IFERROR(G36,0)</f>
        <v>72.508024520345501</v>
      </c>
      <c r="I36" s="4">
        <f>IF(ISNA(VLOOKUP(Combine!$A36,apatite!$A:$A,1,0)),0,VLOOKUP(Combine!$A36,apatite!$A:$AD,5,0))</f>
        <v>0</v>
      </c>
      <c r="J36" s="4">
        <f>IF(ISNA(VLOOKUP(Combine!$A36,orthopyroxene!$A:$A,1,0)),0,VLOOKUP(Combine!$A36,orthopyroxene!$A:$AD,5,0))</f>
        <v>0</v>
      </c>
      <c r="K36" s="4">
        <f>IF(ISNA(VLOOKUP(Combine!$A36,spinel1!$A:$A,1,0)),0,VLOOKUP(Combine!$A36,spinel1!$A:$AD,5,0))</f>
        <v>0.33271882828003402</v>
      </c>
      <c r="L36" s="4">
        <f>IF(ISNA(VLOOKUP(Combine!$A36,spinel2!$A:$A,1,0)),0,VLOOKUP(Combine!$A36,spinel2!$A:$AD,5,0))</f>
        <v>3.7720202648077699</v>
      </c>
      <c r="M36" s="4">
        <f>IF(ISNA(VLOOKUP(Combine!$A36,clinopyroxene1!$A:$A,1,0)),0,VLOOKUP(Combine!$A36,clinopyroxene1!$A:$AD,5,0))</f>
        <v>14.3422679308123</v>
      </c>
      <c r="N36" s="4">
        <f>IF(ISNA(VLOOKUP(Combine!$A36,clinopyroxene2!$A:$A,1,0)),0,VLOOKUP(Combine!$A36,clinopyroxene2!$A:$AD,5,0))</f>
        <v>7.8664740553536801</v>
      </c>
      <c r="O36" s="4">
        <f>IF(ISNA(VLOOKUP(Combine!$A36,feldspar!$A:$A,1,0)),0,VLOOKUP(Combine!$A36,feldspar!$A:$AD,5,0))</f>
        <v>33.269257078631</v>
      </c>
      <c r="P36" s="4">
        <f>IF(ISNA(VLOOKUP(Combine!$A36,olivine!$A:$A,1,0)),0,VLOOKUP(Combine!$A36,olivine!$A:$AD,5,0))</f>
        <v>12.9252863624606</v>
      </c>
      <c r="Q36" s="4">
        <f t="shared" si="1"/>
        <v>100.22001314324319</v>
      </c>
      <c r="S36" s="4">
        <f>liquid!F35</f>
        <v>2.5747631623606</v>
      </c>
      <c r="U36" s="4">
        <f t="shared" si="2"/>
        <v>3.6034830319338926</v>
      </c>
      <c r="V36" s="4">
        <f>IF(ISNA(VLOOKUP(Combine!$A36,apatite!$A:$A,1,0)),0,VLOOKUP(Combine!$A36,apatite!$A:$AD,6,0))</f>
        <v>0</v>
      </c>
      <c r="W36" s="4">
        <f>IF(ISNA(VLOOKUP(Combine!$A36,orthopyroxene!$A:$A,1,0)),0,VLOOKUP(Combine!$A36,orthopyroxene!$A:$AD,6,0))</f>
        <v>0</v>
      </c>
      <c r="X36" s="4">
        <f>IF(ISNA(VLOOKUP(Combine!$A36,spinel1!$A:$A,1,0)),0,VLOOKUP(Combine!$A36,spinel1!$A:$AD,6,0))</f>
        <v>3.9708734173067701</v>
      </c>
      <c r="Y36" s="4">
        <f>IF(ISNA(VLOOKUP(Combine!$A36,spinel2!$A:$A,1,0)),0,VLOOKUP(Combine!$A36,spinel2!$A:$AD,6,0))</f>
        <v>4.4025607007153802</v>
      </c>
      <c r="Z36" s="4">
        <f>IF(ISNA(VLOOKUP(Combine!$A36,clinopyroxene1!$A:$A,1,0)),0,VLOOKUP(Combine!$A36,clinopyroxene1!$A:$AD,6,0))</f>
        <v>3.3135292163728098</v>
      </c>
      <c r="AA36" s="4">
        <f>IF(ISNA(VLOOKUP(Combine!$A36,clinopyroxene2!$A:$A,1,0)),0,VLOOKUP(Combine!$A36,clinopyroxene2!$A:$AD,6,0))</f>
        <v>3.3219936596085402</v>
      </c>
      <c r="AB36" s="4">
        <f>IF(ISNA(VLOOKUP(Combine!$A36,feldspar!$A:$A,1,0)),0,VLOOKUP(Combine!$A36,feldspar!$A:$AD,6,0))</f>
        <v>2.6648050181241398</v>
      </c>
      <c r="AC36" s="4">
        <f>IF(ISNA(VLOOKUP(Combine!$A36,olivine!$A:$A,1,0)),0,VLOOKUP(Combine!$A36,olivine!$A:$AD,6,0))</f>
        <v>3.4178829760871201</v>
      </c>
      <c r="AD36" s="4">
        <f t="shared" si="3"/>
        <v>3.2449857465235996</v>
      </c>
      <c r="AF36" s="4">
        <f t="shared" si="4"/>
        <v>10.762927257934953</v>
      </c>
      <c r="AG36" s="4">
        <f t="shared" si="5"/>
        <v>0</v>
      </c>
      <c r="AH36" s="4">
        <f t="shared" si="6"/>
        <v>20.121650047407712</v>
      </c>
      <c r="AI36" s="4">
        <f t="shared" si="7"/>
        <v>0</v>
      </c>
      <c r="AJ36" s="4">
        <f t="shared" si="8"/>
        <v>0</v>
      </c>
      <c r="AK36" s="4">
        <f t="shared" si="9"/>
        <v>8.3789834959206361E-2</v>
      </c>
      <c r="AL36" s="4">
        <f t="shared" si="10"/>
        <v>0.85677870703630443</v>
      </c>
      <c r="AM36" s="4">
        <f t="shared" si="11"/>
        <v>4.3283963998096917</v>
      </c>
      <c r="AN36" s="4">
        <f t="shared" si="12"/>
        <v>2.3679979137228866</v>
      </c>
      <c r="AO36" s="4">
        <f t="shared" si="13"/>
        <v>12.484687191879624</v>
      </c>
      <c r="AQ36" s="4">
        <f t="shared" si="14"/>
        <v>30.884577305342667</v>
      </c>
    </row>
    <row r="37" spans="1:43" x14ac:dyDescent="0.3">
      <c r="A37" s="5">
        <f>system!A36</f>
        <v>35</v>
      </c>
      <c r="B37" s="5">
        <f>INDEX(system!A:Q,ROW()-1,MATCH($B$1&amp; "*",system!$1:$1,0))</f>
        <v>1099.0625</v>
      </c>
      <c r="C37" s="5">
        <f>INDEX(system!A:Q,ROW()-1,MATCH($C$1&amp; "*",system!$1:$1,0))</f>
        <v>400</v>
      </c>
      <c r="D37" s="4">
        <f>INDEX(system!A:Q,ROW()-1,MATCH($D$1&amp; "*",system!$1:$1,0))</f>
        <v>0</v>
      </c>
      <c r="F37" s="4">
        <f>liquid!E36</f>
        <v>26.1375322301968</v>
      </c>
      <c r="H37" s="4">
        <f>IF(ISNA(VLOOKUP($A37,tot_solids!$A:$A,1,0)),0,VLOOKUP($A37,tot_solids!$A:$AD,5,0))-IFERROR(G37,0)</f>
        <v>74.086365311866302</v>
      </c>
      <c r="I37" s="4">
        <f>IF(ISNA(VLOOKUP(Combine!$A37,apatite!$A:$A,1,0)),0,VLOOKUP(Combine!$A37,apatite!$A:$AD,5,0))</f>
        <v>0</v>
      </c>
      <c r="J37" s="4">
        <f>IF(ISNA(VLOOKUP(Combine!$A37,orthopyroxene!$A:$A,1,0)),0,VLOOKUP(Combine!$A37,orthopyroxene!$A:$AD,5,0))</f>
        <v>0</v>
      </c>
      <c r="K37" s="4">
        <f>IF(ISNA(VLOOKUP(Combine!$A37,spinel1!$A:$A,1,0)),0,VLOOKUP(Combine!$A37,spinel1!$A:$AD,5,0))</f>
        <v>4.2245555544825901</v>
      </c>
      <c r="L37" s="4">
        <f>IF(ISNA(VLOOKUP(Combine!$A37,spinel2!$A:$A,1,0)),0,VLOOKUP(Combine!$A37,spinel2!$A:$AD,5,0))</f>
        <v>0</v>
      </c>
      <c r="M37" s="4">
        <f>IF(ISNA(VLOOKUP(Combine!$A37,clinopyroxene1!$A:$A,1,0)),0,VLOOKUP(Combine!$A37,clinopyroxene1!$A:$AD,5,0))</f>
        <v>14.2611614351455</v>
      </c>
      <c r="N37" s="4">
        <f>IF(ISNA(VLOOKUP(Combine!$A37,clinopyroxene2!$A:$A,1,0)),0,VLOOKUP(Combine!$A37,clinopyroxene2!$A:$AD,5,0))</f>
        <v>7.4711991745896498</v>
      </c>
      <c r="O37" s="4">
        <f>IF(ISNA(VLOOKUP(Combine!$A37,feldspar!$A:$A,1,0)),0,VLOOKUP(Combine!$A37,feldspar!$A:$AD,5,0))</f>
        <v>34.603357552271</v>
      </c>
      <c r="P37" s="4">
        <f>IF(ISNA(VLOOKUP(Combine!$A37,olivine!$A:$A,1,0)),0,VLOOKUP(Combine!$A37,olivine!$A:$AD,5,0))</f>
        <v>13.526091595377499</v>
      </c>
      <c r="Q37" s="4">
        <f t="shared" si="1"/>
        <v>100.2238975420631</v>
      </c>
      <c r="S37" s="4">
        <f>liquid!F36</f>
        <v>2.5604228435157399</v>
      </c>
      <c r="U37" s="4">
        <f t="shared" si="2"/>
        <v>3.6147514056138244</v>
      </c>
      <c r="V37" s="4">
        <f>IF(ISNA(VLOOKUP(Combine!$A37,apatite!$A:$A,1,0)),0,VLOOKUP(Combine!$A37,apatite!$A:$AD,6,0))</f>
        <v>0</v>
      </c>
      <c r="W37" s="4">
        <f>IF(ISNA(VLOOKUP(Combine!$A37,orthopyroxene!$A:$A,1,0)),0,VLOOKUP(Combine!$A37,orthopyroxene!$A:$AD,6,0))</f>
        <v>0</v>
      </c>
      <c r="X37" s="4">
        <f>IF(ISNA(VLOOKUP(Combine!$A37,spinel1!$A:$A,1,0)),0,VLOOKUP(Combine!$A37,spinel1!$A:$AD,6,0))</f>
        <v>4.4105795201992901</v>
      </c>
      <c r="Y37" s="4">
        <f>IF(ISNA(VLOOKUP(Combine!$A37,spinel2!$A:$A,1,0)),0,VLOOKUP(Combine!$A37,spinel2!$A:$AD,6,0))</f>
        <v>0</v>
      </c>
      <c r="Z37" s="4">
        <f>IF(ISNA(VLOOKUP(Combine!$A37,clinopyroxene1!$A:$A,1,0)),0,VLOOKUP(Combine!$A37,clinopyroxene1!$A:$AD,6,0))</f>
        <v>3.3142171087730601</v>
      </c>
      <c r="AA37" s="4">
        <f>IF(ISNA(VLOOKUP(Combine!$A37,clinopyroxene2!$A:$A,1,0)),0,VLOOKUP(Combine!$A37,clinopyroxene2!$A:$AD,6,0))</f>
        <v>3.32316267313375</v>
      </c>
      <c r="AB37" s="4">
        <f>IF(ISNA(VLOOKUP(Combine!$A37,feldspar!$A:$A,1,0)),0,VLOOKUP(Combine!$A37,feldspar!$A:$AD,6,0))</f>
        <v>2.66456489465692</v>
      </c>
      <c r="AC37" s="4">
        <f>IF(ISNA(VLOOKUP(Combine!$A37,olivine!$A:$A,1,0)),0,VLOOKUP(Combine!$A37,olivine!$A:$AD,6,0))</f>
        <v>3.4203288577394</v>
      </c>
      <c r="AD37" s="4">
        <f t="shared" si="3"/>
        <v>3.2642126681182422</v>
      </c>
      <c r="AF37" s="4">
        <f t="shared" si="4"/>
        <v>10.208287391432236</v>
      </c>
      <c r="AG37" s="4">
        <f t="shared" si="5"/>
        <v>0</v>
      </c>
      <c r="AH37" s="4">
        <f t="shared" si="6"/>
        <v>20.495563041156249</v>
      </c>
      <c r="AI37" s="4">
        <f t="shared" si="7"/>
        <v>0</v>
      </c>
      <c r="AJ37" s="4">
        <f t="shared" si="8"/>
        <v>0</v>
      </c>
      <c r="AK37" s="4">
        <f t="shared" si="9"/>
        <v>0.95782323731728236</v>
      </c>
      <c r="AL37" s="4">
        <f t="shared" si="10"/>
        <v>0</v>
      </c>
      <c r="AM37" s="4">
        <f t="shared" si="11"/>
        <v>4.3030257122850513</v>
      </c>
      <c r="AN37" s="4">
        <f t="shared" si="12"/>
        <v>2.2482195154004581</v>
      </c>
      <c r="AO37" s="4">
        <f t="shared" si="13"/>
        <v>12.986494576153458</v>
      </c>
      <c r="AQ37" s="4">
        <f t="shared" si="14"/>
        <v>30.703850432588485</v>
      </c>
    </row>
    <row r="38" spans="1:43" x14ac:dyDescent="0.3">
      <c r="A38" s="5">
        <f>system!A37</f>
        <v>36</v>
      </c>
      <c r="B38" s="5">
        <f>INDEX(system!A:Q,ROW()-1,MATCH($B$1&amp; "*",system!$1:$1,0))</f>
        <v>1094.09375</v>
      </c>
      <c r="C38" s="5">
        <f>INDEX(system!A:Q,ROW()-1,MATCH($C$1&amp; "*",system!$1:$1,0))</f>
        <v>400</v>
      </c>
      <c r="D38" s="4">
        <f>INDEX(system!A:Q,ROW()-1,MATCH($D$1&amp; "*",system!$1:$1,0))</f>
        <v>0</v>
      </c>
      <c r="F38" s="4">
        <f>liquid!E37</f>
        <v>24.840489574401399</v>
      </c>
      <c r="H38" s="4">
        <f>IF(ISNA(VLOOKUP($A38,tot_solids!$A:$A,1,0)),0,VLOOKUP($A38,tot_solids!$A:$AD,5,0))-IFERROR(G38,0)</f>
        <v>75.3985084231348</v>
      </c>
      <c r="I38" s="4">
        <f>IF(ISNA(VLOOKUP(Combine!$A38,apatite!$A:$A,1,0)),0,VLOOKUP(Combine!$A38,apatite!$A:$AD,5,0))</f>
        <v>0</v>
      </c>
      <c r="J38" s="4">
        <f>IF(ISNA(VLOOKUP(Combine!$A38,orthopyroxene!$A:$A,1,0)),0,VLOOKUP(Combine!$A38,orthopyroxene!$A:$AD,5,0))</f>
        <v>6.0974489910579299</v>
      </c>
      <c r="K38" s="4">
        <f>IF(ISNA(VLOOKUP(Combine!$A38,spinel1!$A:$A,1,0)),0,VLOOKUP(Combine!$A38,spinel1!$A:$AD,5,0))</f>
        <v>4.6950991568180998</v>
      </c>
      <c r="L38" s="4">
        <f>IF(ISNA(VLOOKUP(Combine!$A38,spinel2!$A:$A,1,0)),0,VLOOKUP(Combine!$A38,spinel2!$A:$AD,5,0))</f>
        <v>0</v>
      </c>
      <c r="M38" s="4">
        <f>IF(ISNA(VLOOKUP(Combine!$A38,clinopyroxene1!$A:$A,1,0)),0,VLOOKUP(Combine!$A38,clinopyroxene1!$A:$AD,5,0))</f>
        <v>16.169180340752799</v>
      </c>
      <c r="N38" s="4">
        <f>IF(ISNA(VLOOKUP(Combine!$A38,clinopyroxene2!$A:$A,1,0)),0,VLOOKUP(Combine!$A38,clinopyroxene2!$A:$AD,5,0))</f>
        <v>0</v>
      </c>
      <c r="O38" s="4">
        <f>IF(ISNA(VLOOKUP(Combine!$A38,feldspar!$A:$A,1,0)),0,VLOOKUP(Combine!$A38,feldspar!$A:$AD,5,0))</f>
        <v>35.3159264451346</v>
      </c>
      <c r="P38" s="4">
        <f>IF(ISNA(VLOOKUP(Combine!$A38,olivine!$A:$A,1,0)),0,VLOOKUP(Combine!$A38,olivine!$A:$AD,5,0))</f>
        <v>13.120853489371299</v>
      </c>
      <c r="Q38" s="4">
        <f t="shared" si="1"/>
        <v>100.2389979975362</v>
      </c>
      <c r="S38" s="4">
        <f>liquid!F37</f>
        <v>2.5486625886243601</v>
      </c>
      <c r="U38" s="4">
        <f t="shared" si="2"/>
        <v>3.5844462788817042</v>
      </c>
      <c r="V38" s="4">
        <f>IF(ISNA(VLOOKUP(Combine!$A38,apatite!$A:$A,1,0)),0,VLOOKUP(Combine!$A38,apatite!$A:$AD,6,0))</f>
        <v>0</v>
      </c>
      <c r="W38" s="4">
        <f>IF(ISNA(VLOOKUP(Combine!$A38,orthopyroxene!$A:$A,1,0)),0,VLOOKUP(Combine!$A38,orthopyroxene!$A:$AD,6,0))</f>
        <v>3.3170557616398102</v>
      </c>
      <c r="X38" s="4">
        <f>IF(ISNA(VLOOKUP(Combine!$A38,spinel1!$A:$A,1,0)),0,VLOOKUP(Combine!$A38,spinel1!$A:$AD,6,0))</f>
        <v>4.42484450411854</v>
      </c>
      <c r="Y38" s="4">
        <f>IF(ISNA(VLOOKUP(Combine!$A38,spinel2!$A:$A,1,0)),0,VLOOKUP(Combine!$A38,spinel2!$A:$AD,6,0))</f>
        <v>0</v>
      </c>
      <c r="Z38" s="4">
        <f>IF(ISNA(VLOOKUP(Combine!$A38,clinopyroxene1!$A:$A,1,0)),0,VLOOKUP(Combine!$A38,clinopyroxene1!$A:$AD,6,0))</f>
        <v>3.3138877693286499</v>
      </c>
      <c r="AA38" s="4">
        <f>IF(ISNA(VLOOKUP(Combine!$A38,clinopyroxene2!$A:$A,1,0)),0,VLOOKUP(Combine!$A38,clinopyroxene2!$A:$AD,6,0))</f>
        <v>0</v>
      </c>
      <c r="AB38" s="4">
        <f>IF(ISNA(VLOOKUP(Combine!$A38,feldspar!$A:$A,1,0)),0,VLOOKUP(Combine!$A38,feldspar!$A:$AD,6,0))</f>
        <v>2.6640650761482698</v>
      </c>
      <c r="AC38" s="4">
        <f>IF(ISNA(VLOOKUP(Combine!$A38,olivine!$A:$A,1,0)),0,VLOOKUP(Combine!$A38,olivine!$A:$AD,6,0))</f>
        <v>3.4264898555515702</v>
      </c>
      <c r="AD38" s="4">
        <f t="shared" si="3"/>
        <v>3.2564804244747823</v>
      </c>
      <c r="AF38" s="4">
        <f t="shared" si="4"/>
        <v>9.7464802462569384</v>
      </c>
      <c r="AG38" s="4">
        <f t="shared" si="5"/>
        <v>0</v>
      </c>
      <c r="AH38" s="4">
        <f t="shared" si="6"/>
        <v>21.034910989559606</v>
      </c>
      <c r="AI38" s="4">
        <f t="shared" si="7"/>
        <v>0</v>
      </c>
      <c r="AJ38" s="4">
        <f t="shared" si="8"/>
        <v>1.8382111816063087</v>
      </c>
      <c r="AK38" s="4">
        <f t="shared" si="9"/>
        <v>1.0610766440375505</v>
      </c>
      <c r="AL38" s="4">
        <f t="shared" si="10"/>
        <v>0</v>
      </c>
      <c r="AM38" s="4">
        <f t="shared" si="11"/>
        <v>4.8792178450957202</v>
      </c>
      <c r="AN38" s="4">
        <f t="shared" si="12"/>
        <v>0</v>
      </c>
      <c r="AO38" s="4">
        <f t="shared" si="13"/>
        <v>13.256405318820025</v>
      </c>
      <c r="AQ38" s="4">
        <f t="shared" si="14"/>
        <v>30.781391235816542</v>
      </c>
    </row>
    <row r="39" spans="1:43" x14ac:dyDescent="0.3">
      <c r="A39" s="5">
        <f>system!A38</f>
        <v>37</v>
      </c>
      <c r="B39" s="5">
        <f>INDEX(system!A:Q,ROW()-1,MATCH($B$1&amp; "*",system!$1:$1,0))</f>
        <v>1089.125</v>
      </c>
      <c r="C39" s="5">
        <f>INDEX(system!A:Q,ROW()-1,MATCH($C$1&amp; "*",system!$1:$1,0))</f>
        <v>400</v>
      </c>
      <c r="D39" s="4">
        <f>INDEX(system!A:Q,ROW()-1,MATCH($D$1&amp; "*",system!$1:$1,0))</f>
        <v>0</v>
      </c>
      <c r="F39" s="4">
        <f>liquid!E38</f>
        <v>23.587861275118499</v>
      </c>
      <c r="H39" s="4">
        <f>IF(ISNA(VLOOKUP($A39,tot_solids!$A:$A,1,0)),0,VLOOKUP($A39,tot_solids!$A:$AD,5,0))-IFERROR(G39,0)</f>
        <v>76.656256504402705</v>
      </c>
      <c r="I39" s="4">
        <f>IF(ISNA(VLOOKUP(Combine!$A39,apatite!$A:$A,1,0)),0,VLOOKUP(Combine!$A39,apatite!$A:$AD,5,0))</f>
        <v>0</v>
      </c>
      <c r="J39" s="4">
        <f>IF(ISNA(VLOOKUP(Combine!$A39,orthopyroxene!$A:$A,1,0)),0,VLOOKUP(Combine!$A39,orthopyroxene!$A:$AD,5,0))</f>
        <v>6.3641553152638197</v>
      </c>
      <c r="K39" s="4">
        <f>IF(ISNA(VLOOKUP(Combine!$A39,spinel1!$A:$A,1,0)),0,VLOOKUP(Combine!$A39,spinel1!$A:$AD,5,0))</f>
        <v>4.8995836461167199</v>
      </c>
      <c r="L39" s="4">
        <f>IF(ISNA(VLOOKUP(Combine!$A39,spinel2!$A:$A,1,0)),0,VLOOKUP(Combine!$A39,spinel2!$A:$AD,5,0))</f>
        <v>0</v>
      </c>
      <c r="M39" s="4">
        <f>IF(ISNA(VLOOKUP(Combine!$A39,clinopyroxene1!$A:$A,1,0)),0,VLOOKUP(Combine!$A39,clinopyroxene1!$A:$AD,5,0))</f>
        <v>16.2980653494647</v>
      </c>
      <c r="N39" s="4">
        <f>IF(ISNA(VLOOKUP(Combine!$A39,clinopyroxene2!$A:$A,1,0)),0,VLOOKUP(Combine!$A39,clinopyroxene2!$A:$AD,5,0))</f>
        <v>0</v>
      </c>
      <c r="O39" s="4">
        <f>IF(ISNA(VLOOKUP(Combine!$A39,feldspar!$A:$A,1,0)),0,VLOOKUP(Combine!$A39,feldspar!$A:$AD,5,0))</f>
        <v>35.974084793469203</v>
      </c>
      <c r="P39" s="4">
        <f>IF(ISNA(VLOOKUP(Combine!$A39,olivine!$A:$A,1,0)),0,VLOOKUP(Combine!$A39,olivine!$A:$AD,5,0))</f>
        <v>13.120367400088201</v>
      </c>
      <c r="Q39" s="4">
        <f t="shared" si="1"/>
        <v>100.2441177795212</v>
      </c>
      <c r="S39" s="4">
        <f>liquid!F38</f>
        <v>2.5354126830766601</v>
      </c>
      <c r="U39" s="4">
        <f t="shared" si="2"/>
        <v>3.5743823790107334</v>
      </c>
      <c r="V39" s="4">
        <f>IF(ISNA(VLOOKUP(Combine!$A39,apatite!$A:$A,1,0)),0,VLOOKUP(Combine!$A39,apatite!$A:$AD,6,0))</f>
        <v>0</v>
      </c>
      <c r="W39" s="4">
        <f>IF(ISNA(VLOOKUP(Combine!$A39,orthopyroxene!$A:$A,1,0)),0,VLOOKUP(Combine!$A39,orthopyroxene!$A:$AD,6,0))</f>
        <v>3.3182379061585299</v>
      </c>
      <c r="X39" s="4">
        <f>IF(ISNA(VLOOKUP(Combine!$A39,spinel1!$A:$A,1,0)),0,VLOOKUP(Combine!$A39,spinel1!$A:$AD,6,0))</f>
        <v>4.4324782331732901</v>
      </c>
      <c r="Y39" s="4">
        <f>IF(ISNA(VLOOKUP(Combine!$A39,spinel2!$A:$A,1,0)),0,VLOOKUP(Combine!$A39,spinel2!$A:$AD,6,0))</f>
        <v>0</v>
      </c>
      <c r="Z39" s="4">
        <f>IF(ISNA(VLOOKUP(Combine!$A39,clinopyroxene1!$A:$A,1,0)),0,VLOOKUP(Combine!$A39,clinopyroxene1!$A:$AD,6,0))</f>
        <v>3.3147038445991801</v>
      </c>
      <c r="AA39" s="4">
        <f>IF(ISNA(VLOOKUP(Combine!$A39,clinopyroxene2!$A:$A,1,0)),0,VLOOKUP(Combine!$A39,clinopyroxene2!$A:$AD,6,0))</f>
        <v>0</v>
      </c>
      <c r="AB39" s="4">
        <f>IF(ISNA(VLOOKUP(Combine!$A39,feldspar!$A:$A,1,0)),0,VLOOKUP(Combine!$A39,feldspar!$A:$AD,6,0))</f>
        <v>2.66360256010908</v>
      </c>
      <c r="AC39" s="4">
        <f>IF(ISNA(VLOOKUP(Combine!$A39,olivine!$A:$A,1,0)),0,VLOOKUP(Combine!$A39,olivine!$A:$AD,6,0))</f>
        <v>3.42876302633523</v>
      </c>
      <c r="AD39" s="4">
        <f t="shared" si="3"/>
        <v>3.2600374373233243</v>
      </c>
      <c r="AF39" s="4">
        <f t="shared" si="4"/>
        <v>9.3033617101320232</v>
      </c>
      <c r="AG39" s="4">
        <f t="shared" si="5"/>
        <v>0</v>
      </c>
      <c r="AH39" s="4">
        <f t="shared" si="6"/>
        <v>21.446014549125696</v>
      </c>
      <c r="AI39" s="4">
        <f t="shared" si="7"/>
        <v>0</v>
      </c>
      <c r="AJ39" s="4">
        <f t="shared" si="8"/>
        <v>1.9179321963178642</v>
      </c>
      <c r="AK39" s="4">
        <f t="shared" si="9"/>
        <v>1.1053824493592652</v>
      </c>
      <c r="AL39" s="4">
        <f t="shared" si="10"/>
        <v>0</v>
      </c>
      <c r="AM39" s="4">
        <f t="shared" si="11"/>
        <v>4.9168994014412446</v>
      </c>
      <c r="AN39" s="4">
        <f t="shared" si="12"/>
        <v>0</v>
      </c>
      <c r="AO39" s="4">
        <f t="shared" si="13"/>
        <v>13.505800502007322</v>
      </c>
      <c r="AQ39" s="4">
        <f t="shared" si="14"/>
        <v>30.749376259257719</v>
      </c>
    </row>
    <row r="40" spans="1:43" x14ac:dyDescent="0.3">
      <c r="A40" s="5">
        <f>system!A39</f>
        <v>38</v>
      </c>
      <c r="B40" s="5">
        <f>INDEX(system!A:Q,ROW()-1,MATCH($B$1&amp; "*",system!$1:$1,0))</f>
        <v>1084.15625</v>
      </c>
      <c r="C40" s="5">
        <f>INDEX(system!A:Q,ROW()-1,MATCH($C$1&amp; "*",system!$1:$1,0))</f>
        <v>400</v>
      </c>
      <c r="D40" s="4">
        <f>INDEX(system!A:Q,ROW()-1,MATCH($D$1&amp; "*",system!$1:$1,0))</f>
        <v>0</v>
      </c>
      <c r="F40" s="4">
        <f>liquid!E39</f>
        <v>22.444374799200801</v>
      </c>
      <c r="H40" s="4">
        <f>IF(ISNA(VLOOKUP($A40,tot_solids!$A:$A,1,0)),0,VLOOKUP($A40,tot_solids!$A:$AD,5,0))-IFERROR(G40,0)</f>
        <v>77.804246892927395</v>
      </c>
      <c r="I40" s="4">
        <f>IF(ISNA(VLOOKUP(Combine!$A40,apatite!$A:$A,1,0)),0,VLOOKUP(Combine!$A40,apatite!$A:$AD,5,0))</f>
        <v>0</v>
      </c>
      <c r="J40" s="4">
        <f>IF(ISNA(VLOOKUP(Combine!$A40,orthopyroxene!$A:$A,1,0)),0,VLOOKUP(Combine!$A40,orthopyroxene!$A:$AD,5,0))</f>
        <v>6.6043825777694201</v>
      </c>
      <c r="K40" s="4">
        <f>IF(ISNA(VLOOKUP(Combine!$A40,spinel1!$A:$A,1,0)),0,VLOOKUP(Combine!$A40,spinel1!$A:$AD,5,0))</f>
        <v>5.0773100319397599</v>
      </c>
      <c r="L40" s="4">
        <f>IF(ISNA(VLOOKUP(Combine!$A40,spinel2!$A:$A,1,0)),0,VLOOKUP(Combine!$A40,spinel2!$A:$AD,5,0))</f>
        <v>0</v>
      </c>
      <c r="M40" s="4">
        <f>IF(ISNA(VLOOKUP(Combine!$A40,clinopyroxene1!$A:$A,1,0)),0,VLOOKUP(Combine!$A40,clinopyroxene1!$A:$AD,5,0))</f>
        <v>16.3983210277685</v>
      </c>
      <c r="N40" s="4">
        <f>IF(ISNA(VLOOKUP(Combine!$A40,clinopyroxene2!$A:$A,1,0)),0,VLOOKUP(Combine!$A40,clinopyroxene2!$A:$AD,5,0))</f>
        <v>0</v>
      </c>
      <c r="O40" s="4">
        <f>IF(ISNA(VLOOKUP(Combine!$A40,feldspar!$A:$A,1,0)),0,VLOOKUP(Combine!$A40,feldspar!$A:$AD,5,0))</f>
        <v>36.594766992624301</v>
      </c>
      <c r="P40" s="4">
        <f>IF(ISNA(VLOOKUP(Combine!$A40,olivine!$A:$A,1,0)),0,VLOOKUP(Combine!$A40,olivine!$A:$AD,5,0))</f>
        <v>13.1294662628254</v>
      </c>
      <c r="Q40" s="4">
        <f t="shared" si="1"/>
        <v>100.2486216921282</v>
      </c>
      <c r="S40" s="4">
        <f>liquid!F39</f>
        <v>2.5226949738773001</v>
      </c>
      <c r="U40" s="4">
        <f t="shared" si="2"/>
        <v>3.5656956344505106</v>
      </c>
      <c r="V40" s="4">
        <f>IF(ISNA(VLOOKUP(Combine!$A40,apatite!$A:$A,1,0)),0,VLOOKUP(Combine!$A40,apatite!$A:$AD,6,0))</f>
        <v>0</v>
      </c>
      <c r="W40" s="4">
        <f>IF(ISNA(VLOOKUP(Combine!$A40,orthopyroxene!$A:$A,1,0)),0,VLOOKUP(Combine!$A40,orthopyroxene!$A:$AD,6,0))</f>
        <v>3.3193795689194201</v>
      </c>
      <c r="X40" s="4">
        <f>IF(ISNA(VLOOKUP(Combine!$A40,spinel1!$A:$A,1,0)),0,VLOOKUP(Combine!$A40,spinel1!$A:$AD,6,0))</f>
        <v>4.4396117304686999</v>
      </c>
      <c r="Y40" s="4">
        <f>IF(ISNA(VLOOKUP(Combine!$A40,spinel2!$A:$A,1,0)),0,VLOOKUP(Combine!$A40,spinel2!$A:$AD,6,0))</f>
        <v>0</v>
      </c>
      <c r="Z40" s="4">
        <f>IF(ISNA(VLOOKUP(Combine!$A40,clinopyroxene1!$A:$A,1,0)),0,VLOOKUP(Combine!$A40,clinopyroxene1!$A:$AD,6,0))</f>
        <v>3.31553580639972</v>
      </c>
      <c r="AA40" s="4">
        <f>IF(ISNA(VLOOKUP(Combine!$A40,clinopyroxene2!$A:$A,1,0)),0,VLOOKUP(Combine!$A40,clinopyroxene2!$A:$AD,6,0))</f>
        <v>0</v>
      </c>
      <c r="AB40" s="4">
        <f>IF(ISNA(VLOOKUP(Combine!$A40,feldspar!$A:$A,1,0)),0,VLOOKUP(Combine!$A40,feldspar!$A:$AD,6,0))</f>
        <v>2.66317502016383</v>
      </c>
      <c r="AC40" s="4">
        <f>IF(ISNA(VLOOKUP(Combine!$A40,olivine!$A:$A,1,0)),0,VLOOKUP(Combine!$A40,olivine!$A:$AD,6,0))</f>
        <v>3.4309085484600002</v>
      </c>
      <c r="AD40" s="4">
        <f t="shared" si="3"/>
        <v>3.2635990967228086</v>
      </c>
      <c r="AF40" s="4">
        <f t="shared" si="4"/>
        <v>8.8969831991636017</v>
      </c>
      <c r="AG40" s="4">
        <f t="shared" si="5"/>
        <v>0</v>
      </c>
      <c r="AH40" s="4">
        <f t="shared" si="6"/>
        <v>21.820215427590014</v>
      </c>
      <c r="AI40" s="4">
        <f t="shared" si="7"/>
        <v>0</v>
      </c>
      <c r="AJ40" s="4">
        <f t="shared" si="8"/>
        <v>1.9896436790804821</v>
      </c>
      <c r="AK40" s="4">
        <f t="shared" si="9"/>
        <v>1.1436383044703184</v>
      </c>
      <c r="AL40" s="4">
        <f t="shared" si="10"/>
        <v>0</v>
      </c>
      <c r="AM40" s="4">
        <f t="shared" si="11"/>
        <v>4.9459037649709892</v>
      </c>
      <c r="AN40" s="4">
        <f t="shared" si="12"/>
        <v>0</v>
      </c>
      <c r="AO40" s="4">
        <f t="shared" si="13"/>
        <v>13.741029679068223</v>
      </c>
      <c r="AQ40" s="4">
        <f t="shared" si="14"/>
        <v>30.717198626753614</v>
      </c>
    </row>
    <row r="41" spans="1:43" x14ac:dyDescent="0.3">
      <c r="A41" s="5">
        <f>system!A40</f>
        <v>39</v>
      </c>
      <c r="B41" s="5">
        <f>INDEX(system!A:Q,ROW()-1,MATCH($B$1&amp; "*",system!$1:$1,0))</f>
        <v>1079.1875</v>
      </c>
      <c r="C41" s="5">
        <f>INDEX(system!A:Q,ROW()-1,MATCH($C$1&amp; "*",system!$1:$1,0))</f>
        <v>400</v>
      </c>
      <c r="D41" s="4">
        <f>INDEX(system!A:Q,ROW()-1,MATCH($D$1&amp; "*",system!$1:$1,0))</f>
        <v>0</v>
      </c>
      <c r="F41" s="4">
        <f>liquid!E40</f>
        <v>21.396214005434501</v>
      </c>
      <c r="H41" s="4">
        <f>IF(ISNA(VLOOKUP($A41,tot_solids!$A:$A,1,0)),0,VLOOKUP($A41,tot_solids!$A:$AD,5,0))-IFERROR(G41,0)</f>
        <v>78.856396247476496</v>
      </c>
      <c r="I41" s="4">
        <f>IF(ISNA(VLOOKUP(Combine!$A41,apatite!$A:$A,1,0)),0,VLOOKUP(Combine!$A41,apatite!$A:$AD,5,0))</f>
        <v>0</v>
      </c>
      <c r="J41" s="4">
        <f>IF(ISNA(VLOOKUP(Combine!$A41,orthopyroxene!$A:$A,1,0)),0,VLOOKUP(Combine!$A41,orthopyroxene!$A:$AD,5,0))</f>
        <v>6.8227958618605902</v>
      </c>
      <c r="K41" s="4">
        <f>IF(ISNA(VLOOKUP(Combine!$A41,spinel1!$A:$A,1,0)),0,VLOOKUP(Combine!$A41,spinel1!$A:$AD,5,0))</f>
        <v>5.2323649284402096</v>
      </c>
      <c r="L41" s="4">
        <f>IF(ISNA(VLOOKUP(Combine!$A41,spinel2!$A:$A,1,0)),0,VLOOKUP(Combine!$A41,spinel2!$A:$AD,5,0))</f>
        <v>0</v>
      </c>
      <c r="M41" s="4">
        <f>IF(ISNA(VLOOKUP(Combine!$A41,clinopyroxene1!$A:$A,1,0)),0,VLOOKUP(Combine!$A41,clinopyroxene1!$A:$AD,5,0))</f>
        <v>16.476184734640501</v>
      </c>
      <c r="N41" s="4">
        <f>IF(ISNA(VLOOKUP(Combine!$A41,clinopyroxene2!$A:$A,1,0)),0,VLOOKUP(Combine!$A41,clinopyroxene2!$A:$AD,5,0))</f>
        <v>0</v>
      </c>
      <c r="O41" s="4">
        <f>IF(ISNA(VLOOKUP(Combine!$A41,feldspar!$A:$A,1,0)),0,VLOOKUP(Combine!$A41,feldspar!$A:$AD,5,0))</f>
        <v>37.180011015795699</v>
      </c>
      <c r="P41" s="4">
        <f>IF(ISNA(VLOOKUP(Combine!$A41,olivine!$A:$A,1,0)),0,VLOOKUP(Combine!$A41,olivine!$A:$AD,5,0))</f>
        <v>13.145039706739301</v>
      </c>
      <c r="Q41" s="4">
        <f t="shared" si="1"/>
        <v>100.252610252911</v>
      </c>
      <c r="S41" s="4">
        <f>liquid!F40</f>
        <v>2.5104634157791099</v>
      </c>
      <c r="U41" s="4">
        <f t="shared" si="2"/>
        <v>3.5580980801687749</v>
      </c>
      <c r="V41" s="4">
        <f>IF(ISNA(VLOOKUP(Combine!$A41,apatite!$A:$A,1,0)),0,VLOOKUP(Combine!$A41,apatite!$A:$AD,6,0))</f>
        <v>0</v>
      </c>
      <c r="W41" s="4">
        <f>IF(ISNA(VLOOKUP(Combine!$A41,orthopyroxene!$A:$A,1,0)),0,VLOOKUP(Combine!$A41,orthopyroxene!$A:$AD,6,0))</f>
        <v>3.3204858315802102</v>
      </c>
      <c r="X41" s="4">
        <f>IF(ISNA(VLOOKUP(Combine!$A41,spinel1!$A:$A,1,0)),0,VLOOKUP(Combine!$A41,spinel1!$A:$AD,6,0))</f>
        <v>4.4463154394623796</v>
      </c>
      <c r="Y41" s="4">
        <f>IF(ISNA(VLOOKUP(Combine!$A41,spinel2!$A:$A,1,0)),0,VLOOKUP(Combine!$A41,spinel2!$A:$AD,6,0))</f>
        <v>0</v>
      </c>
      <c r="Z41" s="4">
        <f>IF(ISNA(VLOOKUP(Combine!$A41,clinopyroxene1!$A:$A,1,0)),0,VLOOKUP(Combine!$A41,clinopyroxene1!$A:$AD,6,0))</f>
        <v>3.3163862533521198</v>
      </c>
      <c r="AA41" s="4">
        <f>IF(ISNA(VLOOKUP(Combine!$A41,clinopyroxene2!$A:$A,1,0)),0,VLOOKUP(Combine!$A41,clinopyroxene2!$A:$AD,6,0))</f>
        <v>0</v>
      </c>
      <c r="AB41" s="4">
        <f>IF(ISNA(VLOOKUP(Combine!$A41,feldspar!$A:$A,1,0)),0,VLOOKUP(Combine!$A41,feldspar!$A:$AD,6,0))</f>
        <v>2.6627801108573399</v>
      </c>
      <c r="AC41" s="4">
        <f>IF(ISNA(VLOOKUP(Combine!$A41,olivine!$A:$A,1,0)),0,VLOOKUP(Combine!$A41,olivine!$A:$AD,6,0))</f>
        <v>3.4329400759282902</v>
      </c>
      <c r="AD41" s="4">
        <f t="shared" si="3"/>
        <v>3.2671187577565015</v>
      </c>
      <c r="AF41" s="4">
        <f t="shared" si="4"/>
        <v>8.5228145014789192</v>
      </c>
      <c r="AG41" s="4">
        <f t="shared" si="5"/>
        <v>0</v>
      </c>
      <c r="AH41" s="4">
        <f t="shared" si="6"/>
        <v>22.162513362682802</v>
      </c>
      <c r="AI41" s="4">
        <f t="shared" si="7"/>
        <v>0</v>
      </c>
      <c r="AJ41" s="4">
        <f t="shared" si="8"/>
        <v>2.0547583118623458</v>
      </c>
      <c r="AK41" s="4">
        <f t="shared" si="9"/>
        <v>1.1767867124319173</v>
      </c>
      <c r="AL41" s="4">
        <f t="shared" si="10"/>
        <v>0</v>
      </c>
      <c r="AM41" s="4">
        <f t="shared" si="11"/>
        <v>4.9681139276182886</v>
      </c>
      <c r="AN41" s="4">
        <f t="shared" si="12"/>
        <v>0</v>
      </c>
      <c r="AO41" s="4">
        <f t="shared" si="13"/>
        <v>13.962854410770248</v>
      </c>
      <c r="AQ41" s="4">
        <f t="shared" si="14"/>
        <v>30.685327864161721</v>
      </c>
    </row>
    <row r="42" spans="1:43" x14ac:dyDescent="0.3">
      <c r="A42" s="5">
        <f>system!A41</f>
        <v>40</v>
      </c>
      <c r="B42" s="5">
        <f>INDEX(system!A:Q,ROW()-1,MATCH($B$1&amp; "*",system!$1:$1,0))</f>
        <v>1074.21875</v>
      </c>
      <c r="C42" s="5">
        <f>INDEX(system!A:Q,ROW()-1,MATCH($C$1&amp; "*",system!$1:$1,0))</f>
        <v>400</v>
      </c>
      <c r="D42" s="4">
        <f>INDEX(system!A:Q,ROW()-1,MATCH($D$1&amp; "*",system!$1:$1,0))</f>
        <v>0</v>
      </c>
      <c r="F42" s="4">
        <f>liquid!E41</f>
        <v>20.431812367226399</v>
      </c>
      <c r="H42" s="4">
        <f>IF(ISNA(VLOOKUP($A42,tot_solids!$A:$A,1,0)),0,VLOOKUP($A42,tot_solids!$A:$AD,5,0))-IFERROR(G42,0)</f>
        <v>79.824352657529204</v>
      </c>
      <c r="I42" s="4">
        <f>IF(ISNA(VLOOKUP(Combine!$A42,apatite!$A:$A,1,0)),0,VLOOKUP(Combine!$A42,apatite!$A:$AD,5,0))</f>
        <v>0</v>
      </c>
      <c r="J42" s="4">
        <f>IF(ISNA(VLOOKUP(Combine!$A42,orthopyroxene!$A:$A,1,0)),0,VLOOKUP(Combine!$A42,orthopyroxene!$A:$AD,5,0))</f>
        <v>7.0231736186512999</v>
      </c>
      <c r="K42" s="4">
        <f>IF(ISNA(VLOOKUP(Combine!$A42,spinel1!$A:$A,1,0)),0,VLOOKUP(Combine!$A42,spinel1!$A:$AD,5,0))</f>
        <v>5.3680495487532403</v>
      </c>
      <c r="L42" s="4">
        <f>IF(ISNA(VLOOKUP(Combine!$A42,spinel2!$A:$A,1,0)),0,VLOOKUP(Combine!$A42,spinel2!$A:$AD,5,0))</f>
        <v>0</v>
      </c>
      <c r="M42" s="4">
        <f>IF(ISNA(VLOOKUP(Combine!$A42,clinopyroxene1!$A:$A,1,0)),0,VLOOKUP(Combine!$A42,clinopyroxene1!$A:$AD,5,0))</f>
        <v>16.536475855215802</v>
      </c>
      <c r="N42" s="4">
        <f>IF(ISNA(VLOOKUP(Combine!$A42,clinopyroxene2!$A:$A,1,0)),0,VLOOKUP(Combine!$A42,clinopyroxene2!$A:$AD,5,0))</f>
        <v>0</v>
      </c>
      <c r="O42" s="4">
        <f>IF(ISNA(VLOOKUP(Combine!$A42,feldspar!$A:$A,1,0)),0,VLOOKUP(Combine!$A42,feldspar!$A:$AD,5,0))</f>
        <v>37.7318794372881</v>
      </c>
      <c r="P42" s="4">
        <f>IF(ISNA(VLOOKUP(Combine!$A42,olivine!$A:$A,1,0)),0,VLOOKUP(Combine!$A42,olivine!$A:$AD,5,0))</f>
        <v>13.1647741976207</v>
      </c>
      <c r="Q42" s="4">
        <f t="shared" si="1"/>
        <v>100.2561650247556</v>
      </c>
      <c r="S42" s="4">
        <f>liquid!F41</f>
        <v>2.49867738532352</v>
      </c>
      <c r="U42" s="4">
        <f t="shared" si="2"/>
        <v>3.5513735893939442</v>
      </c>
      <c r="V42" s="4">
        <f>IF(ISNA(VLOOKUP(Combine!$A42,apatite!$A:$A,1,0)),0,VLOOKUP(Combine!$A42,apatite!$A:$AD,6,0))</f>
        <v>0</v>
      </c>
      <c r="W42" s="4">
        <f>IF(ISNA(VLOOKUP(Combine!$A42,orthopyroxene!$A:$A,1,0)),0,VLOOKUP(Combine!$A42,orthopyroxene!$A:$AD,6,0))</f>
        <v>3.3215612551243101</v>
      </c>
      <c r="X42" s="4">
        <f>IF(ISNA(VLOOKUP(Combine!$A42,spinel1!$A:$A,1,0)),0,VLOOKUP(Combine!$A42,spinel1!$A:$AD,6,0))</f>
        <v>4.45264740558234</v>
      </c>
      <c r="Y42" s="4">
        <f>IF(ISNA(VLOOKUP(Combine!$A42,spinel2!$A:$A,1,0)),0,VLOOKUP(Combine!$A42,spinel2!$A:$AD,6,0))</f>
        <v>0</v>
      </c>
      <c r="Z42" s="4">
        <f>IF(ISNA(VLOOKUP(Combine!$A42,clinopyroxene1!$A:$A,1,0)),0,VLOOKUP(Combine!$A42,clinopyroxene1!$A:$AD,6,0))</f>
        <v>3.3172577506990701</v>
      </c>
      <c r="AA42" s="4">
        <f>IF(ISNA(VLOOKUP(Combine!$A42,clinopyroxene2!$A:$A,1,0)),0,VLOOKUP(Combine!$A42,clinopyroxene2!$A:$AD,6,0))</f>
        <v>0</v>
      </c>
      <c r="AB42" s="4">
        <f>IF(ISNA(VLOOKUP(Combine!$A42,feldspar!$A:$A,1,0)),0,VLOOKUP(Combine!$A42,feldspar!$A:$AD,6,0))</f>
        <v>2.66241562773211</v>
      </c>
      <c r="AC42" s="4">
        <f>IF(ISNA(VLOOKUP(Combine!$A42,olivine!$A:$A,1,0)),0,VLOOKUP(Combine!$A42,olivine!$A:$AD,6,0))</f>
        <v>3.4348699384941801</v>
      </c>
      <c r="AD42" s="4">
        <f t="shared" si="3"/>
        <v>3.2705643621053571</v>
      </c>
      <c r="AF42" s="4">
        <f t="shared" si="4"/>
        <v>8.177050981946179</v>
      </c>
      <c r="AG42" s="4">
        <f t="shared" si="5"/>
        <v>0</v>
      </c>
      <c r="AH42" s="4">
        <f t="shared" si="6"/>
        <v>22.477036180007055</v>
      </c>
      <c r="AI42" s="4">
        <f t="shared" si="7"/>
        <v>0</v>
      </c>
      <c r="AJ42" s="4">
        <f t="shared" si="8"/>
        <v>2.1144194188249155</v>
      </c>
      <c r="AK42" s="4">
        <f t="shared" si="9"/>
        <v>1.2055860389985629</v>
      </c>
      <c r="AL42" s="4">
        <f t="shared" si="10"/>
        <v>0</v>
      </c>
      <c r="AM42" s="4">
        <f t="shared" si="11"/>
        <v>4.9849837118417915</v>
      </c>
      <c r="AN42" s="4">
        <f t="shared" si="12"/>
        <v>0</v>
      </c>
      <c r="AO42" s="4">
        <f t="shared" si="13"/>
        <v>14.172047010341787</v>
      </c>
      <c r="AQ42" s="4">
        <f t="shared" si="14"/>
        <v>30.654087161953235</v>
      </c>
    </row>
    <row r="43" spans="1:43" x14ac:dyDescent="0.3">
      <c r="A43" s="5">
        <f>system!A42</f>
        <v>41</v>
      </c>
      <c r="B43" s="5">
        <f>INDEX(system!A:Q,ROW()-1,MATCH($B$1&amp; "*",system!$1:$1,0))</f>
        <v>1069.25</v>
      </c>
      <c r="C43" s="5">
        <f>INDEX(system!A:Q,ROW()-1,MATCH($C$1&amp; "*",system!$1:$1,0))</f>
        <v>400</v>
      </c>
      <c r="D43" s="4">
        <f>INDEX(system!A:Q,ROW()-1,MATCH($D$1&amp; "*",system!$1:$1,0))</f>
        <v>0</v>
      </c>
      <c r="F43" s="4">
        <f>liquid!E42</f>
        <v>19.550405045420799</v>
      </c>
      <c r="H43" s="4">
        <f>IF(ISNA(VLOOKUP($A43,tot_solids!$A:$A,1,0)),0,VLOOKUP($A43,tot_solids!$A:$AD,5,0))-IFERROR(G43,0)</f>
        <v>80.709154795311704</v>
      </c>
      <c r="I43" s="4">
        <f>IF(ISNA(VLOOKUP(Combine!$A43,apatite!$A:$A,1,0)),0,VLOOKUP(Combine!$A43,apatite!$A:$AD,5,0))</f>
        <v>0</v>
      </c>
      <c r="J43" s="4">
        <f>IF(ISNA(VLOOKUP(Combine!$A43,orthopyroxene!$A:$A,1,0)),0,VLOOKUP(Combine!$A43,orthopyroxene!$A:$AD,5,0))</f>
        <v>7.2596206056027803</v>
      </c>
      <c r="K43" s="4">
        <f>IF(ISNA(VLOOKUP(Combine!$A43,spinel1!$A:$A,1,0)),0,VLOOKUP(Combine!$A43,spinel1!$A:$AD,5,0))</f>
        <v>5.4607203204518102</v>
      </c>
      <c r="L43" s="4">
        <f>IF(ISNA(VLOOKUP(Combine!$A43,spinel2!$A:$A,1,0)),0,VLOOKUP(Combine!$A43,spinel2!$A:$AD,5,0))</f>
        <v>4.6627437668203403E-2</v>
      </c>
      <c r="M43" s="4">
        <f>IF(ISNA(VLOOKUP(Combine!$A43,clinopyroxene1!$A:$A,1,0)),0,VLOOKUP(Combine!$A43,clinopyroxene1!$A:$AD,5,0))</f>
        <v>16.639980537496999</v>
      </c>
      <c r="N43" s="4">
        <f>IF(ISNA(VLOOKUP(Combine!$A43,clinopyroxene2!$A:$A,1,0)),0,VLOOKUP(Combine!$A43,clinopyroxene2!$A:$AD,5,0))</f>
        <v>0</v>
      </c>
      <c r="O43" s="4">
        <f>IF(ISNA(VLOOKUP(Combine!$A43,feldspar!$A:$A,1,0)),0,VLOOKUP(Combine!$A43,feldspar!$A:$AD,5,0))</f>
        <v>38.182004234600399</v>
      </c>
      <c r="P43" s="4">
        <f>IF(ISNA(VLOOKUP(Combine!$A43,olivine!$A:$A,1,0)),0,VLOOKUP(Combine!$A43,olivine!$A:$AD,5,0))</f>
        <v>13.1202016594914</v>
      </c>
      <c r="Q43" s="4">
        <f t="shared" si="1"/>
        <v>100.25955984073251</v>
      </c>
      <c r="S43" s="4">
        <f>liquid!F42</f>
        <v>2.4873455137062601</v>
      </c>
      <c r="U43" s="4">
        <f t="shared" si="2"/>
        <v>3.5430885667255421</v>
      </c>
      <c r="V43" s="4">
        <f>IF(ISNA(VLOOKUP(Combine!$A43,apatite!$A:$A,1,0)),0,VLOOKUP(Combine!$A43,apatite!$A:$AD,6,0))</f>
        <v>0</v>
      </c>
      <c r="W43" s="4">
        <f>IF(ISNA(VLOOKUP(Combine!$A43,orthopyroxene!$A:$A,1,0)),0,VLOOKUP(Combine!$A43,orthopyroxene!$A:$AD,6,0))</f>
        <v>3.3226342107643898</v>
      </c>
      <c r="X43" s="4">
        <f>IF(ISNA(VLOOKUP(Combine!$A43,spinel1!$A:$A,1,0)),0,VLOOKUP(Combine!$A43,spinel1!$A:$AD,6,0))</f>
        <v>4.45917552905801</v>
      </c>
      <c r="Y43" s="4">
        <f>IF(ISNA(VLOOKUP(Combine!$A43,spinel2!$A:$A,1,0)),0,VLOOKUP(Combine!$A43,spinel2!$A:$AD,6,0))</f>
        <v>3.9709391076440999</v>
      </c>
      <c r="Z43" s="4">
        <f>IF(ISNA(VLOOKUP(Combine!$A43,clinopyroxene1!$A:$A,1,0)),0,VLOOKUP(Combine!$A43,clinopyroxene1!$A:$AD,6,0))</f>
        <v>3.3181500648995899</v>
      </c>
      <c r="AA43" s="4">
        <f>IF(ISNA(VLOOKUP(Combine!$A43,clinopyroxene2!$A:$A,1,0)),0,VLOOKUP(Combine!$A43,clinopyroxene2!$A:$AD,6,0))</f>
        <v>0</v>
      </c>
      <c r="AB43" s="4">
        <f>IF(ISNA(VLOOKUP(Combine!$A43,feldspar!$A:$A,1,0)),0,VLOOKUP(Combine!$A43,feldspar!$A:$AD,6,0))</f>
        <v>2.6620207280763899</v>
      </c>
      <c r="AC43" s="4">
        <f>IF(ISNA(VLOOKUP(Combine!$A43,olivine!$A:$A,1,0)),0,VLOOKUP(Combine!$A43,olivine!$A:$AD,6,0))</f>
        <v>3.4368166847845201</v>
      </c>
      <c r="AD43" s="4">
        <f t="shared" si="3"/>
        <v>3.2722568819855775</v>
      </c>
      <c r="AF43" s="4">
        <f t="shared" si="4"/>
        <v>7.859947457114548</v>
      </c>
      <c r="AG43" s="4">
        <f t="shared" si="5"/>
        <v>0</v>
      </c>
      <c r="AH43" s="4">
        <f t="shared" si="6"/>
        <v>22.779321847407736</v>
      </c>
      <c r="AI43" s="4">
        <f t="shared" si="7"/>
        <v>0</v>
      </c>
      <c r="AJ43" s="4">
        <f t="shared" si="8"/>
        <v>2.1848991327675114</v>
      </c>
      <c r="AK43" s="4">
        <f t="shared" si="9"/>
        <v>1.2246031323206006</v>
      </c>
      <c r="AL43" s="4">
        <f t="shared" si="10"/>
        <v>1.1742168893611361E-2</v>
      </c>
      <c r="AM43" s="4">
        <f t="shared" si="11"/>
        <v>5.0148366445266666</v>
      </c>
      <c r="AN43" s="4">
        <f t="shared" si="12"/>
        <v>0</v>
      </c>
      <c r="AO43" s="4">
        <f t="shared" si="13"/>
        <v>14.343240768899348</v>
      </c>
      <c r="AQ43" s="4">
        <f t="shared" si="14"/>
        <v>30.639269304522283</v>
      </c>
    </row>
    <row r="44" spans="1:43" x14ac:dyDescent="0.3">
      <c r="A44" s="5">
        <f>system!A43</f>
        <v>42</v>
      </c>
      <c r="B44" s="5">
        <f>INDEX(system!A:Q,ROW()-1,MATCH($B$1&amp; "*",system!$1:$1,0))</f>
        <v>1064.28125</v>
      </c>
      <c r="C44" s="5">
        <f>INDEX(system!A:Q,ROW()-1,MATCH($C$1&amp; "*",system!$1:$1,0))</f>
        <v>400</v>
      </c>
      <c r="D44" s="4">
        <f>INDEX(system!A:Q,ROW()-1,MATCH($D$1&amp; "*",system!$1:$1,0))</f>
        <v>0</v>
      </c>
      <c r="F44" s="4">
        <f>liquid!E43</f>
        <v>18.749711870248099</v>
      </c>
      <c r="H44" s="4">
        <f>IF(ISNA(VLOOKUP($A44,tot_solids!$A:$A,1,0)),0,VLOOKUP($A44,tot_solids!$A:$AD,5,0))-IFERROR(G44,0)</f>
        <v>81.5132917810365</v>
      </c>
      <c r="I44" s="4">
        <f>IF(ISNA(VLOOKUP(Combine!$A44,apatite!$A:$A,1,0)),0,VLOOKUP(Combine!$A44,apatite!$A:$AD,5,0))</f>
        <v>0</v>
      </c>
      <c r="J44" s="4">
        <f>IF(ISNA(VLOOKUP(Combine!$A44,orthopyroxene!$A:$A,1,0)),0,VLOOKUP(Combine!$A44,orthopyroxene!$A:$AD,5,0))</f>
        <v>7.5767599897611602</v>
      </c>
      <c r="K44" s="4">
        <f>IF(ISNA(VLOOKUP(Combine!$A44,spinel1!$A:$A,1,0)),0,VLOOKUP(Combine!$A44,spinel1!$A:$AD,5,0))</f>
        <v>5.4922001285506301</v>
      </c>
      <c r="L44" s="4">
        <f>IF(ISNA(VLOOKUP(Combine!$A44,spinel2!$A:$A,1,0)),0,VLOOKUP(Combine!$A44,spinel2!$A:$AD,5,0))</f>
        <v>0.17755269247391001</v>
      </c>
      <c r="M44" s="4">
        <f>IF(ISNA(VLOOKUP(Combine!$A44,clinopyroxene1!$A:$A,1,0)),0,VLOOKUP(Combine!$A44,clinopyroxene1!$A:$AD,5,0))</f>
        <v>16.836390283862499</v>
      </c>
      <c r="N44" s="4">
        <f>IF(ISNA(VLOOKUP(Combine!$A44,clinopyroxene2!$A:$A,1,0)),0,VLOOKUP(Combine!$A44,clinopyroxene2!$A:$AD,5,0))</f>
        <v>0</v>
      </c>
      <c r="O44" s="4">
        <f>IF(ISNA(VLOOKUP(Combine!$A44,feldspar!$A:$A,1,0)),0,VLOOKUP(Combine!$A44,feldspar!$A:$AD,5,0))</f>
        <v>38.4749710108903</v>
      </c>
      <c r="P44" s="4">
        <f>IF(ISNA(VLOOKUP(Combine!$A44,olivine!$A:$A,1,0)),0,VLOOKUP(Combine!$A44,olivine!$A:$AD,5,0))</f>
        <v>12.9554176754979</v>
      </c>
      <c r="Q44" s="4">
        <f t="shared" si="1"/>
        <v>100.26300365128461</v>
      </c>
      <c r="S44" s="4">
        <f>liquid!F43</f>
        <v>2.4764792051157798</v>
      </c>
      <c r="U44" s="4">
        <f t="shared" si="2"/>
        <v>3.5313814457027251</v>
      </c>
      <c r="V44" s="4">
        <f>IF(ISNA(VLOOKUP(Combine!$A44,apatite!$A:$A,1,0)),0,VLOOKUP(Combine!$A44,apatite!$A:$AD,6,0))</f>
        <v>0</v>
      </c>
      <c r="W44" s="4">
        <f>IF(ISNA(VLOOKUP(Combine!$A44,orthopyroxene!$A:$A,1,0)),0,VLOOKUP(Combine!$A44,orthopyroxene!$A:$AD,6,0))</f>
        <v>3.3237344704871399</v>
      </c>
      <c r="X44" s="4">
        <f>IF(ISNA(VLOOKUP(Combine!$A44,spinel1!$A:$A,1,0)),0,VLOOKUP(Combine!$A44,spinel1!$A:$AD,6,0))</f>
        <v>4.4663936043556802</v>
      </c>
      <c r="Y44" s="4">
        <f>IF(ISNA(VLOOKUP(Combine!$A44,spinel2!$A:$A,1,0)),0,VLOOKUP(Combine!$A44,spinel2!$A:$AD,6,0))</f>
        <v>3.96917834846843</v>
      </c>
      <c r="Z44" s="4">
        <f>IF(ISNA(VLOOKUP(Combine!$A44,clinopyroxene1!$A:$A,1,0)),0,VLOOKUP(Combine!$A44,clinopyroxene1!$A:$AD,6,0))</f>
        <v>3.31905689797266</v>
      </c>
      <c r="AA44" s="4">
        <f>IF(ISNA(VLOOKUP(Combine!$A44,clinopyroxene2!$A:$A,1,0)),0,VLOOKUP(Combine!$A44,clinopyroxene2!$A:$AD,6,0))</f>
        <v>0</v>
      </c>
      <c r="AB44" s="4">
        <f>IF(ISNA(VLOOKUP(Combine!$A44,feldspar!$A:$A,1,0)),0,VLOOKUP(Combine!$A44,feldspar!$A:$AD,6,0))</f>
        <v>2.6615391060284299</v>
      </c>
      <c r="AC44" s="4">
        <f>IF(ISNA(VLOOKUP(Combine!$A44,olivine!$A:$A,1,0)),0,VLOOKUP(Combine!$A44,olivine!$A:$AD,6,0))</f>
        <v>3.4389011468703501</v>
      </c>
      <c r="AD44" s="4">
        <f t="shared" si="3"/>
        <v>3.270832277339442</v>
      </c>
      <c r="AF44" s="4">
        <f t="shared" si="4"/>
        <v>7.571116216730565</v>
      </c>
      <c r="AG44" s="4">
        <f t="shared" si="5"/>
        <v>0</v>
      </c>
      <c r="AH44" s="4">
        <f t="shared" si="6"/>
        <v>23.082550847127706</v>
      </c>
      <c r="AI44" s="4">
        <f t="shared" si="7"/>
        <v>0</v>
      </c>
      <c r="AJ44" s="4">
        <f t="shared" si="8"/>
        <v>2.2795924454972121</v>
      </c>
      <c r="AK44" s="4">
        <f t="shared" si="9"/>
        <v>1.2296722176913766</v>
      </c>
      <c r="AL44" s="4">
        <f t="shared" si="10"/>
        <v>4.4732858260808944E-2</v>
      </c>
      <c r="AM44" s="4">
        <f t="shared" si="11"/>
        <v>5.0726428625391966</v>
      </c>
      <c r="AN44" s="4">
        <f t="shared" si="12"/>
        <v>0</v>
      </c>
      <c r="AO44" s="4">
        <f t="shared" si="13"/>
        <v>14.455910463139112</v>
      </c>
      <c r="AQ44" s="4">
        <f t="shared" si="14"/>
        <v>30.653667063858272</v>
      </c>
    </row>
    <row r="45" spans="1:43" x14ac:dyDescent="0.3">
      <c r="A45" s="5">
        <f>system!A44</f>
        <v>43</v>
      </c>
      <c r="B45" s="5">
        <f>INDEX(system!A:Q,ROW()-1,MATCH($B$1&amp; "*",system!$1:$1,0))</f>
        <v>1059.3125</v>
      </c>
      <c r="C45" s="5">
        <f>INDEX(system!A:Q,ROW()-1,MATCH($C$1&amp; "*",system!$1:$1,0))</f>
        <v>400</v>
      </c>
      <c r="D45" s="4">
        <f>INDEX(system!A:Q,ROW()-1,MATCH($D$1&amp; "*",system!$1:$1,0))</f>
        <v>0</v>
      </c>
      <c r="F45" s="4">
        <f>liquid!E44</f>
        <v>18.0084089329501</v>
      </c>
      <c r="H45" s="4">
        <f>IF(ISNA(VLOOKUP($A45,tot_solids!$A:$A,1,0)),0,VLOOKUP($A45,tot_solids!$A:$AD,5,0))-IFERROR(G45,0)</f>
        <v>82.257811144979001</v>
      </c>
      <c r="I45" s="4">
        <f>IF(ISNA(VLOOKUP(Combine!$A45,apatite!$A:$A,1,0)),0,VLOOKUP(Combine!$A45,apatite!$A:$AD,5,0))</f>
        <v>0</v>
      </c>
      <c r="J45" s="4">
        <f>IF(ISNA(VLOOKUP(Combine!$A45,orthopyroxene!$A:$A,1,0)),0,VLOOKUP(Combine!$A45,orthopyroxene!$A:$AD,5,0))</f>
        <v>7.90021668294062</v>
      </c>
      <c r="K45" s="4">
        <f>IF(ISNA(VLOOKUP(Combine!$A45,spinel1!$A:$A,1,0)),0,VLOOKUP(Combine!$A45,spinel1!$A:$AD,5,0))</f>
        <v>5.5045721522241804</v>
      </c>
      <c r="L45" s="4">
        <f>IF(ISNA(VLOOKUP(Combine!$A45,spinel2!$A:$A,1,0)),0,VLOOKUP(Combine!$A45,spinel2!$A:$AD,5,0))</f>
        <v>0.32243677622197803</v>
      </c>
      <c r="M45" s="4">
        <f>IF(ISNA(VLOOKUP(Combine!$A45,clinopyroxene1!$A:$A,1,0)),0,VLOOKUP(Combine!$A45,clinopyroxene1!$A:$AD,5,0))</f>
        <v>17.042429031649</v>
      </c>
      <c r="N45" s="4">
        <f>IF(ISNA(VLOOKUP(Combine!$A45,clinopyroxene2!$A:$A,1,0)),0,VLOOKUP(Combine!$A45,clinopyroxene2!$A:$AD,5,0))</f>
        <v>0</v>
      </c>
      <c r="O45" s="4">
        <f>IF(ISNA(VLOOKUP(Combine!$A45,feldspar!$A:$A,1,0)),0,VLOOKUP(Combine!$A45,feldspar!$A:$AD,5,0))</f>
        <v>38.718442169216402</v>
      </c>
      <c r="P45" s="4">
        <f>IF(ISNA(VLOOKUP(Combine!$A45,olivine!$A:$A,1,0)),0,VLOOKUP(Combine!$A45,olivine!$A:$AD,5,0))</f>
        <v>12.7697143327267</v>
      </c>
      <c r="Q45" s="4">
        <f t="shared" si="1"/>
        <v>100.26622007792911</v>
      </c>
      <c r="S45" s="4">
        <f>liquid!F44</f>
        <v>2.4659864390144199</v>
      </c>
      <c r="U45" s="4">
        <f t="shared" si="2"/>
        <v>3.5196233907872623</v>
      </c>
      <c r="V45" s="4">
        <f>IF(ISNA(VLOOKUP(Combine!$A45,apatite!$A:$A,1,0)),0,VLOOKUP(Combine!$A45,apatite!$A:$AD,6,0))</f>
        <v>0</v>
      </c>
      <c r="W45" s="4">
        <f>IF(ISNA(VLOOKUP(Combine!$A45,orthopyroxene!$A:$A,1,0)),0,VLOOKUP(Combine!$A45,orthopyroxene!$A:$AD,6,0))</f>
        <v>3.3248328526876301</v>
      </c>
      <c r="X45" s="4">
        <f>IF(ISNA(VLOOKUP(Combine!$A45,spinel1!$A:$A,1,0)),0,VLOOKUP(Combine!$A45,spinel1!$A:$AD,6,0))</f>
        <v>4.4735764366683801</v>
      </c>
      <c r="Y45" s="4">
        <f>IF(ISNA(VLOOKUP(Combine!$A45,spinel2!$A:$A,1,0)),0,VLOOKUP(Combine!$A45,spinel2!$A:$AD,6,0))</f>
        <v>3.9673872124737701</v>
      </c>
      <c r="Z45" s="4">
        <f>IF(ISNA(VLOOKUP(Combine!$A45,clinopyroxene1!$A:$A,1,0)),0,VLOOKUP(Combine!$A45,clinopyroxene1!$A:$AD,6,0))</f>
        <v>3.3199793523063401</v>
      </c>
      <c r="AA45" s="4">
        <f>IF(ISNA(VLOOKUP(Combine!$A45,clinopyroxene2!$A:$A,1,0)),0,VLOOKUP(Combine!$A45,clinopyroxene2!$A:$AD,6,0))</f>
        <v>0</v>
      </c>
      <c r="AB45" s="4">
        <f>IF(ISNA(VLOOKUP(Combine!$A45,feldspar!$A:$A,1,0)),0,VLOOKUP(Combine!$A45,feldspar!$A:$AD,6,0))</f>
        <v>2.6610533657128701</v>
      </c>
      <c r="AC45" s="4">
        <f>IF(ISNA(VLOOKUP(Combine!$A45,olivine!$A:$A,1,0)),0,VLOOKUP(Combine!$A45,olivine!$A:$AD,6,0))</f>
        <v>3.44098584531945</v>
      </c>
      <c r="AD45" s="4">
        <f t="shared" si="3"/>
        <v>3.2687778329789348</v>
      </c>
      <c r="AF45" s="4">
        <f t="shared" si="4"/>
        <v>7.3027201804676247</v>
      </c>
      <c r="AG45" s="4">
        <f t="shared" si="5"/>
        <v>0</v>
      </c>
      <c r="AH45" s="4">
        <f t="shared" si="6"/>
        <v>23.371196861656195</v>
      </c>
      <c r="AI45" s="4">
        <f t="shared" si="7"/>
        <v>0</v>
      </c>
      <c r="AJ45" s="4">
        <f t="shared" si="8"/>
        <v>2.3761244648898594</v>
      </c>
      <c r="AK45" s="4">
        <f t="shared" si="9"/>
        <v>1.230463417838372</v>
      </c>
      <c r="AL45" s="4">
        <f t="shared" si="10"/>
        <v>8.1271819198340922E-2</v>
      </c>
      <c r="AM45" s="4">
        <f t="shared" si="11"/>
        <v>5.1332936814230123</v>
      </c>
      <c r="AN45" s="4">
        <f t="shared" si="12"/>
        <v>0</v>
      </c>
      <c r="AO45" s="4">
        <f t="shared" si="13"/>
        <v>14.550043478306611</v>
      </c>
      <c r="AQ45" s="4">
        <f t="shared" si="14"/>
        <v>30.673917042123819</v>
      </c>
    </row>
    <row r="46" spans="1:43" x14ac:dyDescent="0.3">
      <c r="A46" s="5">
        <f>system!A45</f>
        <v>44</v>
      </c>
      <c r="B46" s="5">
        <f>INDEX(system!A:Q,ROW()-1,MATCH($B$1&amp; "*",system!$1:$1,0))</f>
        <v>1054.34375</v>
      </c>
      <c r="C46" s="5">
        <f>INDEX(system!A:Q,ROW()-1,MATCH($C$1&amp; "*",system!$1:$1,0))</f>
        <v>400</v>
      </c>
      <c r="D46" s="4">
        <f>INDEX(system!A:Q,ROW()-1,MATCH($D$1&amp; "*",system!$1:$1,0))</f>
        <v>0</v>
      </c>
      <c r="F46" s="4">
        <f>liquid!E45</f>
        <v>17.319770328715101</v>
      </c>
      <c r="H46" s="4">
        <f>IF(ISNA(VLOOKUP($A46,tot_solids!$A:$A,1,0)),0,VLOOKUP($A46,tot_solids!$A:$AD,5,0))-IFERROR(G46,0)</f>
        <v>82.949459810819903</v>
      </c>
      <c r="I46" s="4">
        <f>IF(ISNA(VLOOKUP(Combine!$A46,apatite!$A:$A,1,0)),0,VLOOKUP(Combine!$A46,apatite!$A:$AD,5,0))</f>
        <v>0</v>
      </c>
      <c r="J46" s="4">
        <f>IF(ISNA(VLOOKUP(Combine!$A46,orthopyroxene!$A:$A,1,0)),0,VLOOKUP(Combine!$A46,orthopyroxene!$A:$AD,5,0))</f>
        <v>8.2286161825401898</v>
      </c>
      <c r="K46" s="4">
        <f>IF(ISNA(VLOOKUP(Combine!$A46,spinel1!$A:$A,1,0)),0,VLOOKUP(Combine!$A46,spinel1!$A:$AD,5,0))</f>
        <v>5.5011154527891399</v>
      </c>
      <c r="L46" s="4">
        <f>IF(ISNA(VLOOKUP(Combine!$A46,spinel2!$A:$A,1,0)),0,VLOOKUP(Combine!$A46,spinel2!$A:$AD,5,0))</f>
        <v>0.47838877103796301</v>
      </c>
      <c r="M46" s="4">
        <f>IF(ISNA(VLOOKUP(Combine!$A46,clinopyroxene1!$A:$A,1,0)),0,VLOOKUP(Combine!$A46,clinopyroxene1!$A:$AD,5,0))</f>
        <v>17.256522869028899</v>
      </c>
      <c r="N46" s="4">
        <f>IF(ISNA(VLOOKUP(Combine!$A46,clinopyroxene2!$A:$A,1,0)),0,VLOOKUP(Combine!$A46,clinopyroxene2!$A:$AD,5,0))</f>
        <v>0</v>
      </c>
      <c r="O46" s="4">
        <f>IF(ISNA(VLOOKUP(Combine!$A46,feldspar!$A:$A,1,0)),0,VLOOKUP(Combine!$A46,feldspar!$A:$AD,5,0))</f>
        <v>38.918388728303199</v>
      </c>
      <c r="P46" s="4">
        <f>IF(ISNA(VLOOKUP(Combine!$A46,olivine!$A:$A,1,0)),0,VLOOKUP(Combine!$A46,olivine!$A:$AD,5,0))</f>
        <v>12.5664278071204</v>
      </c>
      <c r="Q46" s="4">
        <f t="shared" si="1"/>
        <v>100.26923013953501</v>
      </c>
      <c r="S46" s="4">
        <f>liquid!F45</f>
        <v>2.45583922410191</v>
      </c>
      <c r="U46" s="4">
        <f t="shared" si="2"/>
        <v>3.5078775327498133</v>
      </c>
      <c r="V46" s="4">
        <f>IF(ISNA(VLOOKUP(Combine!$A46,apatite!$A:$A,1,0)),0,VLOOKUP(Combine!$A46,apatite!$A:$AD,6,0))</f>
        <v>0</v>
      </c>
      <c r="W46" s="4">
        <f>IF(ISNA(VLOOKUP(Combine!$A46,orthopyroxene!$A:$A,1,0)),0,VLOOKUP(Combine!$A46,orthopyroxene!$A:$AD,6,0))</f>
        <v>3.3259320663405201</v>
      </c>
      <c r="X46" s="4">
        <f>IF(ISNA(VLOOKUP(Combine!$A46,spinel1!$A:$A,1,0)),0,VLOOKUP(Combine!$A46,spinel1!$A:$AD,6,0))</f>
        <v>4.4807310169094299</v>
      </c>
      <c r="Y46" s="4">
        <f>IF(ISNA(VLOOKUP(Combine!$A46,spinel2!$A:$A,1,0)),0,VLOOKUP(Combine!$A46,spinel2!$A:$AD,6,0))</f>
        <v>3.9655797468538001</v>
      </c>
      <c r="Z46" s="4">
        <f>IF(ISNA(VLOOKUP(Combine!$A46,clinopyroxene1!$A:$A,1,0)),0,VLOOKUP(Combine!$A46,clinopyroxene1!$A:$AD,6,0))</f>
        <v>3.3209166371506602</v>
      </c>
      <c r="AA46" s="4">
        <f>IF(ISNA(VLOOKUP(Combine!$A46,clinopyroxene2!$A:$A,1,0)),0,VLOOKUP(Combine!$A46,clinopyroxene2!$A:$AD,6,0))</f>
        <v>0</v>
      </c>
      <c r="AB46" s="4">
        <f>IF(ISNA(VLOOKUP(Combine!$A46,feldspar!$A:$A,1,0)),0,VLOOKUP(Combine!$A46,feldspar!$A:$AD,6,0))</f>
        <v>2.6605643501399698</v>
      </c>
      <c r="AC46" s="4">
        <f>IF(ISNA(VLOOKUP(Combine!$A46,olivine!$A:$A,1,0)),0,VLOOKUP(Combine!$A46,olivine!$A:$AD,6,0))</f>
        <v>3.4430772382716799</v>
      </c>
      <c r="AD46" s="4">
        <f t="shared" si="3"/>
        <v>3.2661934884506501</v>
      </c>
      <c r="AF46" s="4">
        <f t="shared" si="4"/>
        <v>7.0524854227983385</v>
      </c>
      <c r="AG46" s="4">
        <f t="shared" si="5"/>
        <v>0</v>
      </c>
      <c r="AH46" s="4">
        <f t="shared" si="6"/>
        <v>23.646623645323245</v>
      </c>
      <c r="AI46" s="4">
        <f t="shared" si="7"/>
        <v>0</v>
      </c>
      <c r="AJ46" s="4">
        <f t="shared" si="8"/>
        <v>2.4740782488663484</v>
      </c>
      <c r="AK46" s="4">
        <f t="shared" si="9"/>
        <v>1.2277272239795187</v>
      </c>
      <c r="AL46" s="4">
        <f t="shared" si="10"/>
        <v>0.12063526686545786</v>
      </c>
      <c r="AM46" s="4">
        <f t="shared" si="11"/>
        <v>5.1963131732915047</v>
      </c>
      <c r="AN46" s="4">
        <f t="shared" si="12"/>
        <v>0</v>
      </c>
      <c r="AO46" s="4">
        <f t="shared" si="13"/>
        <v>14.627869732320415</v>
      </c>
      <c r="AQ46" s="4">
        <f t="shared" si="14"/>
        <v>30.699109068121583</v>
      </c>
    </row>
    <row r="47" spans="1:43" x14ac:dyDescent="0.3">
      <c r="A47" s="5">
        <f>system!A46</f>
        <v>45</v>
      </c>
      <c r="B47" s="5">
        <f>INDEX(system!A:Q,ROW()-1,MATCH($B$1&amp; "*",system!$1:$1,0))</f>
        <v>1049.375</v>
      </c>
      <c r="C47" s="5">
        <f>INDEX(system!A:Q,ROW()-1,MATCH($C$1&amp; "*",system!$1:$1,0))</f>
        <v>400</v>
      </c>
      <c r="D47" s="4">
        <f>INDEX(system!A:Q,ROW()-1,MATCH($D$1&amp; "*",system!$1:$1,0))</f>
        <v>0</v>
      </c>
      <c r="F47" s="4">
        <f>liquid!E46</f>
        <v>16.6780440726316</v>
      </c>
      <c r="H47" s="4">
        <f>IF(ISNA(VLOOKUP($A47,tot_solids!$A:$A,1,0)),0,VLOOKUP($A47,tot_solids!$A:$AD,5,0))-IFERROR(G47,0)</f>
        <v>83.594007099437405</v>
      </c>
      <c r="I47" s="4">
        <f>IF(ISNA(VLOOKUP(Combine!$A47,apatite!$A:$A,1,0)),0,VLOOKUP(Combine!$A47,apatite!$A:$AD,5,0))</f>
        <v>0</v>
      </c>
      <c r="J47" s="4">
        <f>IF(ISNA(VLOOKUP(Combine!$A47,orthopyroxene!$A:$A,1,0)),0,VLOOKUP(Combine!$A47,orthopyroxene!$A:$AD,5,0))</f>
        <v>8.5607117968754398</v>
      </c>
      <c r="K47" s="4">
        <f>IF(ISNA(VLOOKUP(Combine!$A47,spinel1!$A:$A,1,0)),0,VLOOKUP(Combine!$A47,spinel1!$A:$AD,5,0))</f>
        <v>5.4845548752561299</v>
      </c>
      <c r="L47" s="4">
        <f>IF(ISNA(VLOOKUP(Combine!$A47,spinel2!$A:$A,1,0)),0,VLOOKUP(Combine!$A47,spinel2!$A:$AD,5,0))</f>
        <v>0.64297232162517104</v>
      </c>
      <c r="M47" s="4">
        <f>IF(ISNA(VLOOKUP(Combine!$A47,clinopyroxene1!$A:$A,1,0)),0,VLOOKUP(Combine!$A47,clinopyroxene1!$A:$AD,5,0))</f>
        <v>17.4772242353569</v>
      </c>
      <c r="N47" s="4">
        <f>IF(ISNA(VLOOKUP(Combine!$A47,clinopyroxene2!$A:$A,1,0)),0,VLOOKUP(Combine!$A47,clinopyroxene2!$A:$AD,5,0))</f>
        <v>0</v>
      </c>
      <c r="O47" s="4">
        <f>IF(ISNA(VLOOKUP(Combine!$A47,feldspar!$A:$A,1,0)),0,VLOOKUP(Combine!$A47,feldspar!$A:$AD,5,0))</f>
        <v>39.080044830879103</v>
      </c>
      <c r="P47" s="4">
        <f>IF(ISNA(VLOOKUP(Combine!$A47,olivine!$A:$A,1,0)),0,VLOOKUP(Combine!$A47,olivine!$A:$AD,5,0))</f>
        <v>12.348499039444601</v>
      </c>
      <c r="Q47" s="4">
        <f t="shared" si="1"/>
        <v>100.27205117206901</v>
      </c>
      <c r="S47" s="4">
        <f>liquid!F46</f>
        <v>2.4460120760843802</v>
      </c>
      <c r="U47" s="4">
        <f t="shared" si="2"/>
        <v>3.4961969709219405</v>
      </c>
      <c r="V47" s="4">
        <f>IF(ISNA(VLOOKUP(Combine!$A47,apatite!$A:$A,1,0)),0,VLOOKUP(Combine!$A47,apatite!$A:$AD,6,0))</f>
        <v>0</v>
      </c>
      <c r="W47" s="4">
        <f>IF(ISNA(VLOOKUP(Combine!$A47,orthopyroxene!$A:$A,1,0)),0,VLOOKUP(Combine!$A47,orthopyroxene!$A:$AD,6,0))</f>
        <v>3.32703441045668</v>
      </c>
      <c r="X47" s="4">
        <f>IF(ISNA(VLOOKUP(Combine!$A47,spinel1!$A:$A,1,0)),0,VLOOKUP(Combine!$A47,spinel1!$A:$AD,6,0))</f>
        <v>4.4878632707329498</v>
      </c>
      <c r="Y47" s="4">
        <f>IF(ISNA(VLOOKUP(Combine!$A47,spinel2!$A:$A,1,0)),0,VLOOKUP(Combine!$A47,spinel2!$A:$AD,6,0))</f>
        <v>3.96376703256254</v>
      </c>
      <c r="Z47" s="4">
        <f>IF(ISNA(VLOOKUP(Combine!$A47,clinopyroxene1!$A:$A,1,0)),0,VLOOKUP(Combine!$A47,clinopyroxene1!$A:$AD,6,0))</f>
        <v>3.3218678652881102</v>
      </c>
      <c r="AA47" s="4">
        <f>IF(ISNA(VLOOKUP(Combine!$A47,clinopyroxene2!$A:$A,1,0)),0,VLOOKUP(Combine!$A47,clinopyroxene2!$A:$AD,6,0))</f>
        <v>0</v>
      </c>
      <c r="AB47" s="4">
        <f>IF(ISNA(VLOOKUP(Combine!$A47,feldspar!$A:$A,1,0)),0,VLOOKUP(Combine!$A47,feldspar!$A:$AD,6,0))</f>
        <v>2.6600728645084701</v>
      </c>
      <c r="AC47" s="4">
        <f>IF(ISNA(VLOOKUP(Combine!$A47,olivine!$A:$A,1,0)),0,VLOOKUP(Combine!$A47,olivine!$A:$AD,6,0))</f>
        <v>3.4451808043273</v>
      </c>
      <c r="AD47" s="4">
        <f t="shared" si="3"/>
        <v>3.2631670460250284</v>
      </c>
      <c r="AF47" s="4">
        <f t="shared" si="4"/>
        <v>6.8184635046160977</v>
      </c>
      <c r="AG47" s="4">
        <f t="shared" si="5"/>
        <v>0</v>
      </c>
      <c r="AH47" s="4">
        <f t="shared" si="6"/>
        <v>23.909982130495877</v>
      </c>
      <c r="AI47" s="4">
        <f t="shared" si="7"/>
        <v>0</v>
      </c>
      <c r="AJ47" s="4">
        <f t="shared" si="8"/>
        <v>2.5730758209081364</v>
      </c>
      <c r="AK47" s="4">
        <f t="shared" si="9"/>
        <v>1.2220860004855723</v>
      </c>
      <c r="AL47" s="4">
        <f t="shared" si="10"/>
        <v>0.16221243991968295</v>
      </c>
      <c r="AM47" s="4">
        <f t="shared" si="11"/>
        <v>5.2612641273258705</v>
      </c>
      <c r="AN47" s="4">
        <f t="shared" si="12"/>
        <v>0</v>
      </c>
      <c r="AO47" s="4">
        <f t="shared" si="13"/>
        <v>14.691343741856612</v>
      </c>
      <c r="AQ47" s="4">
        <f t="shared" si="14"/>
        <v>30.728445635111974</v>
      </c>
    </row>
    <row r="48" spans="1:43" x14ac:dyDescent="0.3">
      <c r="A48" s="5">
        <f>system!A47</f>
        <v>46</v>
      </c>
      <c r="B48" s="5">
        <f>INDEX(system!A:Q,ROW()-1,MATCH($B$1&amp; "*",system!$1:$1,0))</f>
        <v>1044.40625</v>
      </c>
      <c r="C48" s="5">
        <f>INDEX(system!A:Q,ROW()-1,MATCH($C$1&amp; "*",system!$1:$1,0))</f>
        <v>400</v>
      </c>
      <c r="D48" s="4">
        <f>INDEX(system!A:Q,ROW()-1,MATCH($D$1&amp; "*",system!$1:$1,0))</f>
        <v>0</v>
      </c>
      <c r="F48" s="4">
        <f>liquid!E47</f>
        <v>16.078283512822601</v>
      </c>
      <c r="H48" s="4">
        <f>IF(ISNA(VLOOKUP($A48,tot_solids!$A:$A,1,0)),0,VLOOKUP($A48,tot_solids!$A:$AD,5,0))-IFERROR(G48,0)</f>
        <v>84.196414072843098</v>
      </c>
      <c r="I48" s="4">
        <f>IF(ISNA(VLOOKUP(Combine!$A48,apatite!$A:$A,1,0)),0,VLOOKUP(Combine!$A48,apatite!$A:$AD,5,0))</f>
        <v>0</v>
      </c>
      <c r="J48" s="4">
        <f>IF(ISNA(VLOOKUP(Combine!$A48,orthopyroxene!$A:$A,1,0)),0,VLOOKUP(Combine!$A48,orthopyroxene!$A:$AD,5,0))</f>
        <v>8.8953756970515094</v>
      </c>
      <c r="K48" s="4">
        <f>IF(ISNA(VLOOKUP(Combine!$A48,spinel1!$A:$A,1,0)),0,VLOOKUP(Combine!$A48,spinel1!$A:$AD,5,0))</f>
        <v>5.4571616784169699</v>
      </c>
      <c r="L48" s="4">
        <f>IF(ISNA(VLOOKUP(Combine!$A48,spinel2!$A:$A,1,0)),0,VLOOKUP(Combine!$A48,spinel2!$A:$AD,5,0))</f>
        <v>0.81413275427837495</v>
      </c>
      <c r="M48" s="4">
        <f>IF(ISNA(VLOOKUP(Combine!$A48,clinopyroxene1!$A:$A,1,0)),0,VLOOKUP(Combine!$A48,clinopyroxene1!$A:$AD,5,0))</f>
        <v>17.703214724683299</v>
      </c>
      <c r="N48" s="4">
        <f>IF(ISNA(VLOOKUP(Combine!$A48,clinopyroxene2!$A:$A,1,0)),0,VLOOKUP(Combine!$A48,clinopyroxene2!$A:$AD,5,0))</f>
        <v>0</v>
      </c>
      <c r="O48" s="4">
        <f>IF(ISNA(VLOOKUP(Combine!$A48,feldspar!$A:$A,1,0)),0,VLOOKUP(Combine!$A48,feldspar!$A:$AD,5,0))</f>
        <v>39.2080104212083</v>
      </c>
      <c r="P48" s="4">
        <f>IF(ISNA(VLOOKUP(Combine!$A48,olivine!$A:$A,1,0)),0,VLOOKUP(Combine!$A48,olivine!$A:$AD,5,0))</f>
        <v>12.118518797204599</v>
      </c>
      <c r="Q48" s="4">
        <f t="shared" si="1"/>
        <v>100.27469758566571</v>
      </c>
      <c r="S48" s="4">
        <f>liquid!F47</f>
        <v>2.4364817305936999</v>
      </c>
      <c r="U48" s="4">
        <f t="shared" si="2"/>
        <v>3.4846260671940579</v>
      </c>
      <c r="V48" s="4">
        <f>IF(ISNA(VLOOKUP(Combine!$A48,apatite!$A:$A,1,0)),0,VLOOKUP(Combine!$A48,apatite!$A:$AD,6,0))</f>
        <v>0</v>
      </c>
      <c r="W48" s="4">
        <f>IF(ISNA(VLOOKUP(Combine!$A48,orthopyroxene!$A:$A,1,0)),0,VLOOKUP(Combine!$A48,orthopyroxene!$A:$AD,6,0))</f>
        <v>3.32814183513003</v>
      </c>
      <c r="X48" s="4">
        <f>IF(ISNA(VLOOKUP(Combine!$A48,spinel1!$A:$A,1,0)),0,VLOOKUP(Combine!$A48,spinel1!$A:$AD,6,0))</f>
        <v>4.4949781524675698</v>
      </c>
      <c r="Y48" s="4">
        <f>IF(ISNA(VLOOKUP(Combine!$A48,spinel2!$A:$A,1,0)),0,VLOOKUP(Combine!$A48,spinel2!$A:$AD,6,0))</f>
        <v>3.9619576851978202</v>
      </c>
      <c r="Z48" s="4">
        <f>IF(ISNA(VLOOKUP(Combine!$A48,clinopyroxene1!$A:$A,1,0)),0,VLOOKUP(Combine!$A48,clinopyroxene1!$A:$AD,6,0))</f>
        <v>3.3228320554874502</v>
      </c>
      <c r="AA48" s="4">
        <f>IF(ISNA(VLOOKUP(Combine!$A48,clinopyroxene2!$A:$A,1,0)),0,VLOOKUP(Combine!$A48,clinopyroxene2!$A:$AD,6,0))</f>
        <v>0</v>
      </c>
      <c r="AB48" s="4">
        <f>IF(ISNA(VLOOKUP(Combine!$A48,feldspar!$A:$A,1,0)),0,VLOOKUP(Combine!$A48,feldspar!$A:$AD,6,0))</f>
        <v>2.65957967874798</v>
      </c>
      <c r="AC48" s="4">
        <f>IF(ISNA(VLOOKUP(Combine!$A48,olivine!$A:$A,1,0)),0,VLOOKUP(Combine!$A48,olivine!$A:$AD,6,0))</f>
        <v>3.4473011961520301</v>
      </c>
      <c r="AD48" s="4">
        <f t="shared" si="3"/>
        <v>3.2597755202221763</v>
      </c>
      <c r="AF48" s="4">
        <f t="shared" si="4"/>
        <v>6.5989756093532419</v>
      </c>
      <c r="AG48" s="4">
        <f t="shared" si="5"/>
        <v>0</v>
      </c>
      <c r="AH48" s="4">
        <f t="shared" si="6"/>
        <v>24.162252261586559</v>
      </c>
      <c r="AI48" s="4">
        <f t="shared" si="7"/>
        <v>0</v>
      </c>
      <c r="AJ48" s="4">
        <f t="shared" si="8"/>
        <v>2.6727754217554156</v>
      </c>
      <c r="AK48" s="4">
        <f t="shared" si="9"/>
        <v>1.2140574421749299</v>
      </c>
      <c r="AL48" s="4">
        <f t="shared" si="10"/>
        <v>0.20548749354896892</v>
      </c>
      <c r="AM48" s="4">
        <f t="shared" si="11"/>
        <v>5.3277488687541528</v>
      </c>
      <c r="AN48" s="4">
        <f t="shared" si="12"/>
        <v>0</v>
      </c>
      <c r="AO48" s="4">
        <f t="shared" si="13"/>
        <v>14.742183035353094</v>
      </c>
      <c r="AQ48" s="4">
        <f t="shared" si="14"/>
        <v>30.761227870939802</v>
      </c>
    </row>
    <row r="49" spans="1:43" x14ac:dyDescent="0.3">
      <c r="A49" s="5">
        <f>system!A48</f>
        <v>47</v>
      </c>
      <c r="B49" s="5">
        <f>INDEX(system!A:Q,ROW()-1,MATCH($B$1&amp; "*",system!$1:$1,0))</f>
        <v>1039.4375</v>
      </c>
      <c r="C49" s="5">
        <f>INDEX(system!A:Q,ROW()-1,MATCH($C$1&amp; "*",system!$1:$1,0))</f>
        <v>400</v>
      </c>
      <c r="D49" s="4">
        <f>INDEX(system!A:Q,ROW()-1,MATCH($D$1&amp; "*",system!$1:$1,0))</f>
        <v>0</v>
      </c>
      <c r="F49" s="4">
        <f>liquid!E48</f>
        <v>15.5162123467003</v>
      </c>
      <c r="H49" s="4">
        <f>IF(ISNA(VLOOKUP($A49,tot_solids!$A:$A,1,0)),0,VLOOKUP($A49,tot_solids!$A:$AD,5,0))-IFERROR(G49,0)</f>
        <v>84.760969111907897</v>
      </c>
      <c r="I49" s="4">
        <f>IF(ISNA(VLOOKUP(Combine!$A49,apatite!$A:$A,1,0)),0,VLOOKUP(Combine!$A49,apatite!$A:$AD,5,0))</f>
        <v>0</v>
      </c>
      <c r="J49" s="4">
        <f>IF(ISNA(VLOOKUP(Combine!$A49,orthopyroxene!$A:$A,1,0)),0,VLOOKUP(Combine!$A49,orthopyroxene!$A:$AD,5,0))</f>
        <v>9.2315902888079702</v>
      </c>
      <c r="K49" s="4">
        <f>IF(ISNA(VLOOKUP(Combine!$A49,spinel1!$A:$A,1,0)),0,VLOOKUP(Combine!$A49,spinel1!$A:$AD,5,0))</f>
        <v>5.4208349612897502</v>
      </c>
      <c r="L49" s="4">
        <f>IF(ISNA(VLOOKUP(Combine!$A49,spinel2!$A:$A,1,0)),0,VLOOKUP(Combine!$A49,spinel2!$A:$AD,5,0))</f>
        <v>0.99013650779156903</v>
      </c>
      <c r="M49" s="4">
        <f>IF(ISNA(VLOOKUP(Combine!$A49,clinopyroxene1!$A:$A,1,0)),0,VLOOKUP(Combine!$A49,clinopyroxene1!$A:$AD,5,0))</f>
        <v>17.933303106456801</v>
      </c>
      <c r="N49" s="4">
        <f>IF(ISNA(VLOOKUP(Combine!$A49,clinopyroxene2!$A:$A,1,0)),0,VLOOKUP(Combine!$A49,clinopyroxene2!$A:$AD,5,0))</f>
        <v>0</v>
      </c>
      <c r="O49" s="4">
        <f>IF(ISNA(VLOOKUP(Combine!$A49,feldspar!$A:$A,1,0)),0,VLOOKUP(Combine!$A49,feldspar!$A:$AD,5,0))</f>
        <v>39.306337110043202</v>
      </c>
      <c r="P49" s="4">
        <f>IF(ISNA(VLOOKUP(Combine!$A49,olivine!$A:$A,1,0)),0,VLOOKUP(Combine!$A49,olivine!$A:$AD,5,0))</f>
        <v>11.8787671375185</v>
      </c>
      <c r="Q49" s="4">
        <f t="shared" si="1"/>
        <v>100.2771814586082</v>
      </c>
      <c r="S49" s="4">
        <f>liquid!F48</f>
        <v>2.42722689321397</v>
      </c>
      <c r="U49" s="4">
        <f t="shared" si="2"/>
        <v>3.4732015777191179</v>
      </c>
      <c r="V49" s="4">
        <f>IF(ISNA(VLOOKUP(Combine!$A49,apatite!$A:$A,1,0)),0,VLOOKUP(Combine!$A49,apatite!$A:$AD,6,0))</f>
        <v>0</v>
      </c>
      <c r="W49" s="4">
        <f>IF(ISNA(VLOOKUP(Combine!$A49,orthopyroxene!$A:$A,1,0)),0,VLOOKUP(Combine!$A49,orthopyroxene!$A:$AD,6,0))</f>
        <v>3.3292559913701298</v>
      </c>
      <c r="X49" s="4">
        <f>IF(ISNA(VLOOKUP(Combine!$A49,spinel1!$A:$A,1,0)),0,VLOOKUP(Combine!$A49,spinel1!$A:$AD,6,0))</f>
        <v>4.5020797222075499</v>
      </c>
      <c r="Y49" s="4">
        <f>IF(ISNA(VLOOKUP(Combine!$A49,spinel2!$A:$A,1,0)),0,VLOOKUP(Combine!$A49,spinel2!$A:$AD,6,0))</f>
        <v>3.9601582662711898</v>
      </c>
      <c r="Z49" s="4">
        <f>IF(ISNA(VLOOKUP(Combine!$A49,clinopyroxene1!$A:$A,1,0)),0,VLOOKUP(Combine!$A49,clinopyroxene1!$A:$AD,6,0))</f>
        <v>3.3238081336102598</v>
      </c>
      <c r="AA49" s="4">
        <f>IF(ISNA(VLOOKUP(Combine!$A49,clinopyroxene2!$A:$A,1,0)),0,VLOOKUP(Combine!$A49,clinopyroxene2!$A:$AD,6,0))</f>
        <v>0</v>
      </c>
      <c r="AB49" s="4">
        <f>IF(ISNA(VLOOKUP(Combine!$A49,feldspar!$A:$A,1,0)),0,VLOOKUP(Combine!$A49,feldspar!$A:$AD,6,0))</f>
        <v>2.65908552910249</v>
      </c>
      <c r="AC49" s="4">
        <f>IF(ISNA(VLOOKUP(Combine!$A49,olivine!$A:$A,1,0)),0,VLOOKUP(Combine!$A49,olivine!$A:$AD,6,0))</f>
        <v>3.44944236597608</v>
      </c>
      <c r="AD49" s="4">
        <f t="shared" si="3"/>
        <v>3.2560863390585326</v>
      </c>
      <c r="AF49" s="4">
        <f t="shared" si="4"/>
        <v>6.3925677447297806</v>
      </c>
      <c r="AG49" s="4">
        <f t="shared" si="5"/>
        <v>0</v>
      </c>
      <c r="AH49" s="4">
        <f t="shared" si="6"/>
        <v>24.404275771281657</v>
      </c>
      <c r="AI49" s="4">
        <f t="shared" si="7"/>
        <v>0</v>
      </c>
      <c r="AJ49" s="4">
        <f t="shared" si="8"/>
        <v>2.7728688670193788</v>
      </c>
      <c r="AK49" s="4">
        <f t="shared" si="9"/>
        <v>1.2040735161908012</v>
      </c>
      <c r="AL49" s="4">
        <f t="shared" si="10"/>
        <v>0.25002447912867454</v>
      </c>
      <c r="AM49" s="4">
        <f t="shared" si="11"/>
        <v>5.395408635388943</v>
      </c>
      <c r="AN49" s="4">
        <f t="shared" si="12"/>
        <v>0</v>
      </c>
      <c r="AO49" s="4">
        <f t="shared" si="13"/>
        <v>14.781900273553859</v>
      </c>
      <c r="AQ49" s="4">
        <f t="shared" si="14"/>
        <v>30.796843516011439</v>
      </c>
    </row>
    <row r="50" spans="1:43" x14ac:dyDescent="0.3">
      <c r="A50" s="5">
        <f>system!A49</f>
        <v>48</v>
      </c>
      <c r="B50" s="5">
        <f>INDEX(system!A:Q,ROW()-1,MATCH($B$1&amp; "*",system!$1:$1,0))</f>
        <v>1034.46875</v>
      </c>
      <c r="C50" s="5">
        <f>INDEX(system!A:Q,ROW()-1,MATCH($C$1&amp; "*",system!$1:$1,0))</f>
        <v>400</v>
      </c>
      <c r="D50" s="4">
        <f>INDEX(system!A:Q,ROW()-1,MATCH($D$1&amp; "*",system!$1:$1,0))</f>
        <v>0</v>
      </c>
      <c r="F50" s="4">
        <f>liquid!E49</f>
        <v>14.9881157259933</v>
      </c>
      <c r="H50" s="4">
        <f>IF(ISNA(VLOOKUP($A50,tot_solids!$A:$A,1,0)),0,VLOOKUP($A50,tot_solids!$A:$AD,5,0))-IFERROR(G50,0)</f>
        <v>85.2913972802328</v>
      </c>
      <c r="I50" s="4">
        <f>IF(ISNA(VLOOKUP(Combine!$A50,apatite!$A:$A,1,0)),0,VLOOKUP(Combine!$A50,apatite!$A:$AD,5,0))</f>
        <v>0</v>
      </c>
      <c r="J50" s="4">
        <f>IF(ISNA(VLOOKUP(Combine!$A50,orthopyroxene!$A:$A,1,0)),0,VLOOKUP(Combine!$A50,orthopyroxene!$A:$AD,5,0))</f>
        <v>9.5684399636151802</v>
      </c>
      <c r="K50" s="4">
        <f>IF(ISNA(VLOOKUP(Combine!$A50,spinel1!$A:$A,1,0)),0,VLOOKUP(Combine!$A50,spinel1!$A:$AD,5,0))</f>
        <v>5.3771677583883797</v>
      </c>
      <c r="L50" s="4">
        <f>IF(ISNA(VLOOKUP(Combine!$A50,spinel2!$A:$A,1,0)),0,VLOOKUP(Combine!$A50,spinel2!$A:$AD,5,0))</f>
        <v>1.1695207657246101</v>
      </c>
      <c r="M50" s="4">
        <f>IF(ISNA(VLOOKUP(Combine!$A50,clinopyroxene1!$A:$A,1,0)),0,VLOOKUP(Combine!$A50,clinopyroxene1!$A:$AD,5,0))</f>
        <v>18.166420392026399</v>
      </c>
      <c r="N50" s="4">
        <f>IF(ISNA(VLOOKUP(Combine!$A50,clinopyroxene2!$A:$A,1,0)),0,VLOOKUP(Combine!$A50,clinopyroxene2!$A:$AD,5,0))</f>
        <v>0</v>
      </c>
      <c r="O50" s="4">
        <f>IF(ISNA(VLOOKUP(Combine!$A50,feldspar!$A:$A,1,0)),0,VLOOKUP(Combine!$A50,feldspar!$A:$AD,5,0))</f>
        <v>39.3786004242262</v>
      </c>
      <c r="P50" s="4">
        <f>IF(ISNA(VLOOKUP(Combine!$A50,olivine!$A:$A,1,0)),0,VLOOKUP(Combine!$A50,olivine!$A:$AD,5,0))</f>
        <v>11.6312479762518</v>
      </c>
      <c r="Q50" s="4">
        <f t="shared" si="1"/>
        <v>100.2795130062261</v>
      </c>
      <c r="S50" s="4">
        <f>liquid!F49</f>
        <v>2.41822802173475</v>
      </c>
      <c r="U50" s="4">
        <f t="shared" si="2"/>
        <v>3.4619536404887605</v>
      </c>
      <c r="V50" s="4">
        <f>IF(ISNA(VLOOKUP(Combine!$A50,apatite!$A:$A,1,0)),0,VLOOKUP(Combine!$A50,apatite!$A:$AD,6,0))</f>
        <v>0</v>
      </c>
      <c r="W50" s="4">
        <f>IF(ISNA(VLOOKUP(Combine!$A50,orthopyroxene!$A:$A,1,0)),0,VLOOKUP(Combine!$A50,orthopyroxene!$A:$AD,6,0))</f>
        <v>3.3303782717821901</v>
      </c>
      <c r="X50" s="4">
        <f>IF(ISNA(VLOOKUP(Combine!$A50,spinel1!$A:$A,1,0)),0,VLOOKUP(Combine!$A50,spinel1!$A:$AD,6,0))</f>
        <v>4.5091712105647899</v>
      </c>
      <c r="Y50" s="4">
        <f>IF(ISNA(VLOOKUP(Combine!$A50,spinel2!$A:$A,1,0)),0,VLOOKUP(Combine!$A50,spinel2!$A:$AD,6,0))</f>
        <v>3.9583736205933402</v>
      </c>
      <c r="Z50" s="4">
        <f>IF(ISNA(VLOOKUP(Combine!$A50,clinopyroxene1!$A:$A,1,0)),0,VLOOKUP(Combine!$A50,clinopyroxene1!$A:$AD,6,0))</f>
        <v>3.3247949327487301</v>
      </c>
      <c r="AA50" s="4">
        <f>IF(ISNA(VLOOKUP(Combine!$A50,clinopyroxene2!$A:$A,1,0)),0,VLOOKUP(Combine!$A50,clinopyroxene2!$A:$AD,6,0))</f>
        <v>0</v>
      </c>
      <c r="AB50" s="4">
        <f>IF(ISNA(VLOOKUP(Combine!$A50,feldspar!$A:$A,1,0)),0,VLOOKUP(Combine!$A50,feldspar!$A:$AD,6,0))</f>
        <v>2.6585911190654001</v>
      </c>
      <c r="AC50" s="4">
        <f>IF(ISNA(VLOOKUP(Combine!$A50,olivine!$A:$A,1,0)),0,VLOOKUP(Combine!$A50,olivine!$A:$AD,6,0))</f>
        <v>3.4516076683873602</v>
      </c>
      <c r="AD50" s="4">
        <f t="shared" si="3"/>
        <v>3.252158411527605</v>
      </c>
      <c r="AF50" s="4">
        <f t="shared" si="4"/>
        <v>6.1979745463545504</v>
      </c>
      <c r="AG50" s="4">
        <f t="shared" si="5"/>
        <v>0</v>
      </c>
      <c r="AH50" s="4">
        <f t="shared" si="6"/>
        <v>24.636782042000803</v>
      </c>
      <c r="AI50" s="4">
        <f t="shared" si="7"/>
        <v>0</v>
      </c>
      <c r="AJ50" s="4">
        <f t="shared" si="8"/>
        <v>2.873079026694108</v>
      </c>
      <c r="AK50" s="4">
        <f t="shared" si="9"/>
        <v>1.1924958062780833</v>
      </c>
      <c r="AL50" s="4">
        <f t="shared" si="10"/>
        <v>0.29545487056608488</v>
      </c>
      <c r="AM50" s="4">
        <f t="shared" si="11"/>
        <v>5.4639220642121087</v>
      </c>
      <c r="AN50" s="4">
        <f t="shared" si="12"/>
        <v>0</v>
      </c>
      <c r="AO50" s="4">
        <f t="shared" si="13"/>
        <v>14.81183027425042</v>
      </c>
      <c r="AQ50" s="4">
        <f t="shared" si="14"/>
        <v>30.834756588355354</v>
      </c>
    </row>
    <row r="51" spans="1:43" x14ac:dyDescent="0.3">
      <c r="A51" s="5">
        <f>system!A50</f>
        <v>49</v>
      </c>
      <c r="B51" s="5">
        <f>INDEX(system!A:Q,ROW()-1,MATCH($B$1&amp; "*",system!$1:$1,0))</f>
        <v>1029.5</v>
      </c>
      <c r="C51" s="5">
        <f>INDEX(system!A:Q,ROW()-1,MATCH($C$1&amp; "*",system!$1:$1,0))</f>
        <v>400</v>
      </c>
      <c r="D51" s="4">
        <f>INDEX(system!A:Q,ROW()-1,MATCH($D$1&amp; "*",system!$1:$1,0))</f>
        <v>0</v>
      </c>
      <c r="F51" s="4">
        <f>liquid!E50</f>
        <v>14.4691507035811</v>
      </c>
      <c r="H51" s="4">
        <f>IF(ISNA(VLOOKUP($A51,tot_solids!$A:$A,1,0)),0,VLOOKUP($A51,tot_solids!$A:$AD,5,0))-IFERROR(G51,0)</f>
        <v>85.812513827220201</v>
      </c>
      <c r="I51" s="4">
        <f>IF(ISNA(VLOOKUP(Combine!$A51,apatite!$A:$A,1,0)),0,VLOOKUP(Combine!$A51,apatite!$A:$AD,5,0))</f>
        <v>1.32472782932695E-2</v>
      </c>
      <c r="J51" s="4">
        <f>IF(ISNA(VLOOKUP(Combine!$A51,orthopyroxene!$A:$A,1,0)),0,VLOOKUP(Combine!$A51,orthopyroxene!$A:$AD,5,0))</f>
        <v>9.9110558168635805</v>
      </c>
      <c r="K51" s="4">
        <f>IF(ISNA(VLOOKUP(Combine!$A51,spinel1!$A:$A,1,0)),0,VLOOKUP(Combine!$A51,spinel1!$A:$AD,5,0))</f>
        <v>5.3290901408624398</v>
      </c>
      <c r="L51" s="4">
        <f>IF(ISNA(VLOOKUP(Combine!$A51,spinel2!$A:$A,1,0)),0,VLOOKUP(Combine!$A51,spinel2!$A:$AD,5,0))</f>
        <v>1.3484470382123901</v>
      </c>
      <c r="M51" s="4">
        <f>IF(ISNA(VLOOKUP(Combine!$A51,clinopyroxene1!$A:$A,1,0)),0,VLOOKUP(Combine!$A51,clinopyroxene1!$A:$AD,5,0))</f>
        <v>18.3968364844856</v>
      </c>
      <c r="N51" s="4">
        <f>IF(ISNA(VLOOKUP(Combine!$A51,clinopyroxene2!$A:$A,1,0)),0,VLOOKUP(Combine!$A51,clinopyroxene2!$A:$AD,5,0))</f>
        <v>0</v>
      </c>
      <c r="O51" s="4">
        <f>IF(ISNA(VLOOKUP(Combine!$A51,feldspar!$A:$A,1,0)),0,VLOOKUP(Combine!$A51,feldspar!$A:$AD,5,0))</f>
        <v>39.434790373513302</v>
      </c>
      <c r="P51" s="4">
        <f>IF(ISNA(VLOOKUP(Combine!$A51,olivine!$A:$A,1,0)),0,VLOOKUP(Combine!$A51,olivine!$A:$AD,5,0))</f>
        <v>11.379046694989499</v>
      </c>
      <c r="Q51" s="4">
        <f t="shared" si="1"/>
        <v>100.28166453080129</v>
      </c>
      <c r="S51" s="4">
        <f>liquid!F50</f>
        <v>2.40899220660053</v>
      </c>
      <c r="U51" s="4">
        <f t="shared" si="2"/>
        <v>3.4508176859172259</v>
      </c>
      <c r="V51" s="4">
        <f>IF(ISNA(VLOOKUP(Combine!$A51,apatite!$A:$A,1,0)),0,VLOOKUP(Combine!$A51,apatite!$A:$AD,6,0))</f>
        <v>3.0624684042066699</v>
      </c>
      <c r="W51" s="4">
        <f>IF(ISNA(VLOOKUP(Combine!$A51,orthopyroxene!$A:$A,1,0)),0,VLOOKUP(Combine!$A51,orthopyroxene!$A:$AD,6,0))</f>
        <v>3.3315093677883398</v>
      </c>
      <c r="X51" s="4">
        <f>IF(ISNA(VLOOKUP(Combine!$A51,spinel1!$A:$A,1,0)),0,VLOOKUP(Combine!$A51,spinel1!$A:$AD,6,0))</f>
        <v>4.5162477254273803</v>
      </c>
      <c r="Y51" s="4">
        <f>IF(ISNA(VLOOKUP(Combine!$A51,spinel2!$A:$A,1,0)),0,VLOOKUP(Combine!$A51,spinel2!$A:$AD,6,0))</f>
        <v>3.9565914633693899</v>
      </c>
      <c r="Z51" s="4">
        <f>IF(ISNA(VLOOKUP(Combine!$A51,clinopyroxene1!$A:$A,1,0)),0,VLOOKUP(Combine!$A51,clinopyroxene1!$A:$AD,6,0))</f>
        <v>3.3258023497092601</v>
      </c>
      <c r="AA51" s="4">
        <f>IF(ISNA(VLOOKUP(Combine!$A51,clinopyroxene2!$A:$A,1,0)),0,VLOOKUP(Combine!$A51,clinopyroxene2!$A:$AD,6,0))</f>
        <v>0</v>
      </c>
      <c r="AB51" s="4">
        <f>IF(ISNA(VLOOKUP(Combine!$A51,feldspar!$A:$A,1,0)),0,VLOOKUP(Combine!$A51,feldspar!$A:$AD,6,0))</f>
        <v>2.6581032626202501</v>
      </c>
      <c r="AC51" s="4">
        <f>IF(ISNA(VLOOKUP(Combine!$A51,olivine!$A:$A,1,0)),0,VLOOKUP(Combine!$A51,olivine!$A:$AD,6,0))</f>
        <v>3.45380554074187</v>
      </c>
      <c r="AD51" s="4">
        <f t="shared" si="3"/>
        <v>3.2481356563145858</v>
      </c>
      <c r="AF51" s="4">
        <f t="shared" si="4"/>
        <v>6.0063086397441552</v>
      </c>
      <c r="AG51" s="4">
        <f t="shared" si="5"/>
        <v>0</v>
      </c>
      <c r="AH51" s="4">
        <f t="shared" si="6"/>
        <v>24.867298605029397</v>
      </c>
      <c r="AI51" s="4">
        <f t="shared" si="7"/>
        <v>4.325686519760584E-3</v>
      </c>
      <c r="AJ51" s="4">
        <f t="shared" si="8"/>
        <v>2.9749446039958598</v>
      </c>
      <c r="AK51" s="4">
        <f t="shared" si="9"/>
        <v>1.1799818045539427</v>
      </c>
      <c r="AL51" s="4">
        <f t="shared" si="10"/>
        <v>0.34081027841678335</v>
      </c>
      <c r="AM51" s="4">
        <f t="shared" si="11"/>
        <v>5.5315483453470531</v>
      </c>
      <c r="AN51" s="4">
        <f t="shared" si="12"/>
        <v>0</v>
      </c>
      <c r="AO51" s="4">
        <f t="shared" si="13"/>
        <v>14.835687886195997</v>
      </c>
      <c r="AQ51" s="4">
        <f t="shared" si="14"/>
        <v>30.873607244773552</v>
      </c>
    </row>
    <row r="52" spans="1:43" x14ac:dyDescent="0.3">
      <c r="A52" s="5">
        <f>system!A51</f>
        <v>50</v>
      </c>
      <c r="B52" s="5">
        <f>INDEX(system!A:Q,ROW()-1,MATCH($B$1&amp; "*",system!$1:$1,0))</f>
        <v>1024.53125</v>
      </c>
      <c r="C52" s="5">
        <f>INDEX(system!A:Q,ROW()-1,MATCH($C$1&amp; "*",system!$1:$1,0))</f>
        <v>400</v>
      </c>
      <c r="D52" s="4">
        <f>INDEX(system!A:Q,ROW()-1,MATCH($D$1&amp; "*",system!$1:$1,0))</f>
        <v>0</v>
      </c>
      <c r="F52" s="4">
        <f>liquid!E51</f>
        <v>13.983326535943</v>
      </c>
      <c r="H52" s="4">
        <f>IF(ISNA(VLOOKUP($A52,tot_solids!$A:$A,1,0)),0,VLOOKUP($A52,tot_solids!$A:$AD,5,0))-IFERROR(G52,0)</f>
        <v>86.300357437046401</v>
      </c>
      <c r="I52" s="4">
        <f>IF(ISNA(VLOOKUP(Combine!$A52,apatite!$A:$A,1,0)),0,VLOOKUP(Combine!$A52,apatite!$A:$AD,5,0))</f>
        <v>2.39463387942291E-2</v>
      </c>
      <c r="J52" s="4">
        <f>IF(ISNA(VLOOKUP(Combine!$A52,orthopyroxene!$A:$A,1,0)),0,VLOOKUP(Combine!$A52,orthopyroxene!$A:$AD,5,0))</f>
        <v>10.251438470589299</v>
      </c>
      <c r="K52" s="4">
        <f>IF(ISNA(VLOOKUP(Combine!$A52,spinel1!$A:$A,1,0)),0,VLOOKUP(Combine!$A52,spinel1!$A:$AD,5,0))</f>
        <v>5.2754976092494301</v>
      </c>
      <c r="L52" s="4">
        <f>IF(ISNA(VLOOKUP(Combine!$A52,spinel2!$A:$A,1,0)),0,VLOOKUP(Combine!$A52,spinel2!$A:$AD,5,0))</f>
        <v>1.52920131010216</v>
      </c>
      <c r="M52" s="4">
        <f>IF(ISNA(VLOOKUP(Combine!$A52,clinopyroxene1!$A:$A,1,0)),0,VLOOKUP(Combine!$A52,clinopyroxene1!$A:$AD,5,0))</f>
        <v>18.629459202080401</v>
      </c>
      <c r="N52" s="4">
        <f>IF(ISNA(VLOOKUP(Combine!$A52,clinopyroxene2!$A:$A,1,0)),0,VLOOKUP(Combine!$A52,clinopyroxene2!$A:$AD,5,0))</f>
        <v>0</v>
      </c>
      <c r="O52" s="4">
        <f>IF(ISNA(VLOOKUP(Combine!$A52,feldspar!$A:$A,1,0)),0,VLOOKUP(Combine!$A52,feldspar!$A:$AD,5,0))</f>
        <v>39.468794928229599</v>
      </c>
      <c r="P52" s="4">
        <f>IF(ISNA(VLOOKUP(Combine!$A52,olivine!$A:$A,1,0)),0,VLOOKUP(Combine!$A52,olivine!$A:$AD,5,0))</f>
        <v>11.122019578001201</v>
      </c>
      <c r="Q52" s="4">
        <f t="shared" si="1"/>
        <v>100.28368397298939</v>
      </c>
      <c r="S52" s="4">
        <f>liquid!F51</f>
        <v>2.4000494900636502</v>
      </c>
      <c r="U52" s="4">
        <f t="shared" si="2"/>
        <v>3.439932859658823</v>
      </c>
      <c r="V52" s="4">
        <f>IF(ISNA(VLOOKUP(Combine!$A52,apatite!$A:$A,1,0)),0,VLOOKUP(Combine!$A52,apatite!$A:$AD,6,0))</f>
        <v>3.0624684042066699</v>
      </c>
      <c r="W52" s="4">
        <f>IF(ISNA(VLOOKUP(Combine!$A52,orthopyroxene!$A:$A,1,0)),0,VLOOKUP(Combine!$A52,orthopyroxene!$A:$AD,6,0))</f>
        <v>3.33265130369452</v>
      </c>
      <c r="X52" s="4">
        <f>IF(ISNA(VLOOKUP(Combine!$A52,spinel1!$A:$A,1,0)),0,VLOOKUP(Combine!$A52,spinel1!$A:$AD,6,0))</f>
        <v>4.5233205075937697</v>
      </c>
      <c r="Y52" s="4">
        <f>IF(ISNA(VLOOKUP(Combine!$A52,spinel2!$A:$A,1,0)),0,VLOOKUP(Combine!$A52,spinel2!$A:$AD,6,0))</f>
        <v>3.9548348811401199</v>
      </c>
      <c r="Z52" s="4">
        <f>IF(ISNA(VLOOKUP(Combine!$A52,clinopyroxene1!$A:$A,1,0)),0,VLOOKUP(Combine!$A52,clinopyroxene1!$A:$AD,6,0))</f>
        <v>3.3268167828611199</v>
      </c>
      <c r="AA52" s="4">
        <f>IF(ISNA(VLOOKUP(Combine!$A52,clinopyroxene2!$A:$A,1,0)),0,VLOOKUP(Combine!$A52,clinopyroxene2!$A:$AD,6,0))</f>
        <v>0</v>
      </c>
      <c r="AB52" s="4">
        <f>IF(ISNA(VLOOKUP(Combine!$A52,feldspar!$A:$A,1,0)),0,VLOOKUP(Combine!$A52,feldspar!$A:$AD,6,0))</f>
        <v>2.6576196824221299</v>
      </c>
      <c r="AC52" s="4">
        <f>IF(ISNA(VLOOKUP(Combine!$A52,olivine!$A:$A,1,0)),0,VLOOKUP(Combine!$A52,olivine!$A:$AD,6,0))</f>
        <v>3.4560331863863198</v>
      </c>
      <c r="AD52" s="4">
        <f t="shared" si="3"/>
        <v>3.2439496950034385</v>
      </c>
      <c r="AF52" s="4">
        <f t="shared" si="4"/>
        <v>5.8262659140300297</v>
      </c>
      <c r="AG52" s="4">
        <f t="shared" si="5"/>
        <v>0</v>
      </c>
      <c r="AH52" s="4">
        <f t="shared" si="6"/>
        <v>25.087802860665654</v>
      </c>
      <c r="AI52" s="4">
        <f t="shared" si="7"/>
        <v>7.8192933391038142E-3</v>
      </c>
      <c r="AJ52" s="4">
        <f t="shared" si="8"/>
        <v>3.0760609305944282</v>
      </c>
      <c r="AK52" s="4">
        <f t="shared" si="9"/>
        <v>1.1662887032640961</v>
      </c>
      <c r="AL52" s="4">
        <f t="shared" si="10"/>
        <v>0.38666628470246373</v>
      </c>
      <c r="AM52" s="4">
        <f t="shared" si="11"/>
        <v>5.5997851453841543</v>
      </c>
      <c r="AN52" s="4">
        <f t="shared" si="12"/>
        <v>0</v>
      </c>
      <c r="AO52" s="4">
        <f t="shared" si="13"/>
        <v>14.851182503381411</v>
      </c>
      <c r="AQ52" s="4">
        <f t="shared" si="14"/>
        <v>30.914068774695686</v>
      </c>
    </row>
    <row r="53" spans="1:43" x14ac:dyDescent="0.3">
      <c r="A53" s="5">
        <f>system!A52</f>
        <v>51</v>
      </c>
      <c r="B53" s="5">
        <f>INDEX(system!A:Q,ROW()-1,MATCH($B$1&amp; "*",system!$1:$1,0))</f>
        <v>1019.5625</v>
      </c>
      <c r="C53" s="5">
        <f>INDEX(system!A:Q,ROW()-1,MATCH($C$1&amp; "*",system!$1:$1,0))</f>
        <v>400</v>
      </c>
      <c r="D53" s="4">
        <f>INDEX(system!A:Q,ROW()-1,MATCH($D$1&amp; "*",system!$1:$1,0))</f>
        <v>0</v>
      </c>
      <c r="F53" s="4">
        <f>liquid!E52</f>
        <v>13.522908019333</v>
      </c>
      <c r="H53" s="4">
        <f>IF(ISNA(VLOOKUP($A53,tot_solids!$A:$A,1,0)),0,VLOOKUP($A53,tot_solids!$A:$AD,5,0))-IFERROR(G53,0)</f>
        <v>86.761345992334299</v>
      </c>
      <c r="I53" s="4">
        <f>IF(ISNA(VLOOKUP(Combine!$A53,apatite!$A:$A,1,0)),0,VLOOKUP(Combine!$A53,apatite!$A:$AD,5,0))</f>
        <v>3.3941319434195899E-2</v>
      </c>
      <c r="J53" s="4">
        <f>IF(ISNA(VLOOKUP(Combine!$A53,orthopyroxene!$A:$A,1,0)),0,VLOOKUP(Combine!$A53,orthopyroxene!$A:$AD,5,0))</f>
        <v>10.547789029702701</v>
      </c>
      <c r="K53" s="4">
        <f>IF(ISNA(VLOOKUP(Combine!$A53,spinel1!$A:$A,1,0)),0,VLOOKUP(Combine!$A53,spinel1!$A:$AD,5,0))</f>
        <v>5.1700985423617798</v>
      </c>
      <c r="L53" s="4">
        <f>IF(ISNA(VLOOKUP(Combine!$A53,spinel2!$A:$A,1,0)),0,VLOOKUP(Combine!$A53,spinel2!$A:$AD,5,0))</f>
        <v>1.6807721629196599</v>
      </c>
      <c r="M53" s="4">
        <f>IF(ISNA(VLOOKUP(Combine!$A53,clinopyroxene1!$A:$A,1,0)),0,VLOOKUP(Combine!$A53,clinopyroxene1!$A:$AD,5,0))</f>
        <v>18.5055718914534</v>
      </c>
      <c r="N53" s="4">
        <f>IF(ISNA(VLOOKUP(Combine!$A53,clinopyroxene2!$A:$A,1,0)),0,VLOOKUP(Combine!$A53,clinopyroxene2!$A:$AD,5,0))</f>
        <v>0.328967872517889</v>
      </c>
      <c r="O53" s="4">
        <f>IF(ISNA(VLOOKUP(Combine!$A53,feldspar!$A:$A,1,0)),0,VLOOKUP(Combine!$A53,feldspar!$A:$AD,5,0))</f>
        <v>39.521348527747797</v>
      </c>
      <c r="P53" s="4">
        <f>IF(ISNA(VLOOKUP(Combine!$A53,olivine!$A:$A,1,0)),0,VLOOKUP(Combine!$A53,olivine!$A:$AD,5,0))</f>
        <v>10.9728566461967</v>
      </c>
      <c r="Q53" s="4">
        <f t="shared" si="1"/>
        <v>100.2842540116673</v>
      </c>
      <c r="S53" s="4">
        <f>liquid!F52</f>
        <v>2.3914196143056898</v>
      </c>
      <c r="U53" s="4">
        <f t="shared" si="2"/>
        <v>3.4332159635223483</v>
      </c>
      <c r="V53" s="4">
        <f>IF(ISNA(VLOOKUP(Combine!$A53,apatite!$A:$A,1,0)),0,VLOOKUP(Combine!$A53,apatite!$A:$AD,6,0))</f>
        <v>3.0624684042066699</v>
      </c>
      <c r="W53" s="4">
        <f>IF(ISNA(VLOOKUP(Combine!$A53,orthopyroxene!$A:$A,1,0)),0,VLOOKUP(Combine!$A53,orthopyroxene!$A:$AD,6,0))</f>
        <v>3.3342040215351201</v>
      </c>
      <c r="X53" s="4">
        <f>IF(ISNA(VLOOKUP(Combine!$A53,spinel1!$A:$A,1,0)),0,VLOOKUP(Combine!$A53,spinel1!$A:$AD,6,0))</f>
        <v>4.5315391677163896</v>
      </c>
      <c r="Y53" s="4">
        <f>IF(ISNA(VLOOKUP(Combine!$A53,spinel2!$A:$A,1,0)),0,VLOOKUP(Combine!$A53,spinel2!$A:$AD,6,0))</f>
        <v>3.9552116299381401</v>
      </c>
      <c r="Z53" s="4">
        <f>IF(ISNA(VLOOKUP(Combine!$A53,clinopyroxene1!$A:$A,1,0)),0,VLOOKUP(Combine!$A53,clinopyroxene1!$A:$AD,6,0))</f>
        <v>3.3268681723964901</v>
      </c>
      <c r="AA53" s="4">
        <f>IF(ISNA(VLOOKUP(Combine!$A53,clinopyroxene2!$A:$A,1,0)),0,VLOOKUP(Combine!$A53,clinopyroxene2!$A:$AD,6,0))</f>
        <v>3.4704503768864701</v>
      </c>
      <c r="AB53" s="4">
        <f>IF(ISNA(VLOOKUP(Combine!$A53,feldspar!$A:$A,1,0)),0,VLOOKUP(Combine!$A53,feldspar!$A:$AD,6,0))</f>
        <v>2.65717454451178</v>
      </c>
      <c r="AC53" s="4">
        <f>IF(ISNA(VLOOKUP(Combine!$A53,olivine!$A:$A,1,0)),0,VLOOKUP(Combine!$A53,olivine!$A:$AD,6,0))</f>
        <v>3.4590930283462802</v>
      </c>
      <c r="AD53" s="4">
        <f t="shared" si="3"/>
        <v>3.2427249456097091</v>
      </c>
      <c r="AF53" s="4">
        <f t="shared" si="4"/>
        <v>5.6547616898505533</v>
      </c>
      <c r="AG53" s="4">
        <f t="shared" si="5"/>
        <v>0</v>
      </c>
      <c r="AH53" s="4">
        <f t="shared" si="6"/>
        <v>25.271158853438536</v>
      </c>
      <c r="AI53" s="4">
        <f t="shared" si="7"/>
        <v>1.1082994158428998E-2</v>
      </c>
      <c r="AJ53" s="4">
        <f t="shared" si="8"/>
        <v>3.1635103795616959</v>
      </c>
      <c r="AK53" s="4">
        <f t="shared" si="9"/>
        <v>1.1409144555551054</v>
      </c>
      <c r="AL53" s="4">
        <f t="shared" si="10"/>
        <v>0.42495125929480221</v>
      </c>
      <c r="AM53" s="4">
        <f t="shared" si="11"/>
        <v>5.5624602276089039</v>
      </c>
      <c r="AN53" s="4">
        <f t="shared" si="12"/>
        <v>9.4791118383033612E-2</v>
      </c>
      <c r="AO53" s="4">
        <f t="shared" si="13"/>
        <v>14.873448418876567</v>
      </c>
      <c r="AQ53" s="4">
        <f t="shared" si="14"/>
        <v>30.925920543289088</v>
      </c>
    </row>
    <row r="54" spans="1:43" x14ac:dyDescent="0.3">
      <c r="A54" s="5">
        <f>system!A53</f>
        <v>52</v>
      </c>
      <c r="B54" s="5">
        <f>INDEX(system!A:Q,ROW()-1,MATCH($B$1&amp; "*",system!$1:$1,0))</f>
        <v>1014.59375</v>
      </c>
      <c r="C54" s="5">
        <f>INDEX(system!A:Q,ROW()-1,MATCH($C$1&amp; "*",system!$1:$1,0))</f>
        <v>400</v>
      </c>
      <c r="D54" s="4">
        <f>INDEX(system!A:Q,ROW()-1,MATCH($D$1&amp; "*",system!$1:$1,0))</f>
        <v>0</v>
      </c>
      <c r="F54" s="4">
        <f>liquid!E53</f>
        <v>13.087549713739101</v>
      </c>
      <c r="H54" s="4">
        <f>IF(ISNA(VLOOKUP($A54,tot_solids!$A:$A,1,0)),0,VLOOKUP($A54,tot_solids!$A:$AD,5,0))-IFERROR(G54,0)</f>
        <v>87.197180772529094</v>
      </c>
      <c r="I54" s="4">
        <f>IF(ISNA(VLOOKUP(Combine!$A54,apatite!$A:$A,1,0)),0,VLOOKUP(Combine!$A54,apatite!$A:$AD,5,0))</f>
        <v>4.3062209012597101E-2</v>
      </c>
      <c r="J54" s="4">
        <f>IF(ISNA(VLOOKUP(Combine!$A54,orthopyroxene!$A:$A,1,0)),0,VLOOKUP(Combine!$A54,orthopyroxene!$A:$AD,5,0))</f>
        <v>10.841357282947</v>
      </c>
      <c r="K54" s="4">
        <f>IF(ISNA(VLOOKUP(Combine!$A54,spinel1!$A:$A,1,0)),0,VLOOKUP(Combine!$A54,spinel1!$A:$AD,5,0))</f>
        <v>5.06283003236822</v>
      </c>
      <c r="L54" s="4">
        <f>IF(ISNA(VLOOKUP(Combine!$A54,spinel2!$A:$A,1,0)),0,VLOOKUP(Combine!$A54,spinel2!$A:$AD,5,0))</f>
        <v>1.8339865232767201</v>
      </c>
      <c r="M54" s="4">
        <f>IF(ISNA(VLOOKUP(Combine!$A54,clinopyroxene1!$A:$A,1,0)),0,VLOOKUP(Combine!$A54,clinopyroxene1!$A:$AD,5,0))</f>
        <v>18.3936529511763</v>
      </c>
      <c r="N54" s="4">
        <f>IF(ISNA(VLOOKUP(Combine!$A54,clinopyroxene2!$A:$A,1,0)),0,VLOOKUP(Combine!$A54,clinopyroxene2!$A:$AD,5,0))</f>
        <v>0.64882850278165705</v>
      </c>
      <c r="O54" s="4">
        <f>IF(ISNA(VLOOKUP(Combine!$A54,feldspar!$A:$A,1,0)),0,VLOOKUP(Combine!$A54,feldspar!$A:$AD,5,0))</f>
        <v>39.555845456587797</v>
      </c>
      <c r="P54" s="4">
        <f>IF(ISNA(VLOOKUP(Combine!$A54,olivine!$A:$A,1,0)),0,VLOOKUP(Combine!$A54,olivine!$A:$AD,5,0))</f>
        <v>10.8176178143787</v>
      </c>
      <c r="Q54" s="4">
        <f t="shared" si="1"/>
        <v>100.28473048626819</v>
      </c>
      <c r="S54" s="4">
        <f>liquid!F53</f>
        <v>2.3829698011462899</v>
      </c>
      <c r="U54" s="4">
        <f t="shared" si="2"/>
        <v>3.4265434848059084</v>
      </c>
      <c r="V54" s="4">
        <f>IF(ISNA(VLOOKUP(Combine!$A54,apatite!$A:$A,1,0)),0,VLOOKUP(Combine!$A54,apatite!$A:$AD,6,0))</f>
        <v>3.0624684042066699</v>
      </c>
      <c r="W54" s="4">
        <f>IF(ISNA(VLOOKUP(Combine!$A54,orthopyroxene!$A:$A,1,0)),0,VLOOKUP(Combine!$A54,orthopyroxene!$A:$AD,6,0))</f>
        <v>3.3357590858534101</v>
      </c>
      <c r="X54" s="4">
        <f>IF(ISNA(VLOOKUP(Combine!$A54,spinel1!$A:$A,1,0)),0,VLOOKUP(Combine!$A54,spinel1!$A:$AD,6,0))</f>
        <v>4.5397057165500101</v>
      </c>
      <c r="Y54" s="4">
        <f>IF(ISNA(VLOOKUP(Combine!$A54,spinel2!$A:$A,1,0)),0,VLOOKUP(Combine!$A54,spinel2!$A:$AD,6,0))</f>
        <v>3.9555250047103101</v>
      </c>
      <c r="Z54" s="4">
        <f>IF(ISNA(VLOOKUP(Combine!$A54,clinopyroxene1!$A:$A,1,0)),0,VLOOKUP(Combine!$A54,clinopyroxene1!$A:$AD,6,0))</f>
        <v>3.3268863440563701</v>
      </c>
      <c r="AA54" s="4">
        <f>IF(ISNA(VLOOKUP(Combine!$A54,clinopyroxene2!$A:$A,1,0)),0,VLOOKUP(Combine!$A54,clinopyroxene2!$A:$AD,6,0))</f>
        <v>3.4720855860523199</v>
      </c>
      <c r="AB54" s="4">
        <f>IF(ISNA(VLOOKUP(Combine!$A54,feldspar!$A:$A,1,0)),0,VLOOKUP(Combine!$A54,feldspar!$A:$AD,6,0))</f>
        <v>2.65673113250056</v>
      </c>
      <c r="AC54" s="4">
        <f>IF(ISNA(VLOOKUP(Combine!$A54,olivine!$A:$A,1,0)),0,VLOOKUP(Combine!$A54,olivine!$A:$AD,6,0))</f>
        <v>3.4621576740898101</v>
      </c>
      <c r="AD54" s="4">
        <f t="shared" si="3"/>
        <v>3.2412982248306688</v>
      </c>
      <c r="AF54" s="4">
        <f t="shared" si="4"/>
        <v>5.4921173182486589</v>
      </c>
      <c r="AG54" s="4">
        <f t="shared" si="5"/>
        <v>0</v>
      </c>
      <c r="AH54" s="4">
        <f t="shared" si="6"/>
        <v>25.447562874710826</v>
      </c>
      <c r="AI54" s="4">
        <f t="shared" si="7"/>
        <v>1.4061274543582544E-2</v>
      </c>
      <c r="AJ54" s="4">
        <f t="shared" si="8"/>
        <v>3.2500420455793742</v>
      </c>
      <c r="AK54" s="4">
        <f t="shared" si="9"/>
        <v>1.1152330896496443</v>
      </c>
      <c r="AL54" s="4">
        <f t="shared" si="10"/>
        <v>0.46365185938472797</v>
      </c>
      <c r="AM54" s="4">
        <f t="shared" si="11"/>
        <v>5.5287890985627977</v>
      </c>
      <c r="AN54" s="4">
        <f t="shared" si="12"/>
        <v>0.18686996236154416</v>
      </c>
      <c r="AO54" s="4">
        <f t="shared" si="13"/>
        <v>14.888915544629151</v>
      </c>
      <c r="AQ54" s="4">
        <f t="shared" si="14"/>
        <v>30.939680192959486</v>
      </c>
    </row>
    <row r="55" spans="1:43" x14ac:dyDescent="0.3">
      <c r="A55" s="5">
        <f>system!A54</f>
        <v>53</v>
      </c>
      <c r="B55" s="5">
        <f>INDEX(system!A:Q,ROW()-1,MATCH($B$1&amp; "*",system!$1:$1,0))</f>
        <v>1009.625</v>
      </c>
      <c r="C55" s="5">
        <f>INDEX(system!A:Q,ROW()-1,MATCH($C$1&amp; "*",system!$1:$1,0))</f>
        <v>400</v>
      </c>
      <c r="D55" s="4">
        <f>INDEX(system!A:Q,ROW()-1,MATCH($D$1&amp; "*",system!$1:$1,0))</f>
        <v>0</v>
      </c>
      <c r="F55" s="4">
        <f>liquid!E54</f>
        <v>12.675136809327901</v>
      </c>
      <c r="H55" s="4">
        <f>IF(ISNA(VLOOKUP($A55,tot_solids!$A:$A,1,0)),0,VLOOKUP($A55,tot_solids!$A:$AD,5,0))-IFERROR(G55,0)</f>
        <v>87.610012440357394</v>
      </c>
      <c r="I55" s="4">
        <f>IF(ISNA(VLOOKUP(Combine!$A55,apatite!$A:$A,1,0)),0,VLOOKUP(Combine!$A55,apatite!$A:$AD,5,0))</f>
        <v>5.1392565212103898E-2</v>
      </c>
      <c r="J55" s="4">
        <f>IF(ISNA(VLOOKUP(Combine!$A55,orthopyroxene!$A:$A,1,0)),0,VLOOKUP(Combine!$A55,orthopyroxene!$A:$AD,5,0))</f>
        <v>11.132948562355599</v>
      </c>
      <c r="K55" s="4">
        <f>IF(ISNA(VLOOKUP(Combine!$A55,spinel1!$A:$A,1,0)),0,VLOOKUP(Combine!$A55,spinel1!$A:$AD,5,0))</f>
        <v>4.9555657318353301</v>
      </c>
      <c r="L55" s="4">
        <f>IF(ISNA(VLOOKUP(Combine!$A55,spinel2!$A:$A,1,0)),0,VLOOKUP(Combine!$A55,spinel2!$A:$AD,5,0))</f>
        <v>1.9888969166675701</v>
      </c>
      <c r="M55" s="4">
        <f>IF(ISNA(VLOOKUP(Combine!$A55,clinopyroxene1!$A:$A,1,0)),0,VLOOKUP(Combine!$A55,clinopyroxene1!$A:$AD,5,0))</f>
        <v>18.300918952184201</v>
      </c>
      <c r="N55" s="4">
        <f>IF(ISNA(VLOOKUP(Combine!$A55,clinopyroxene2!$A:$A,1,0)),0,VLOOKUP(Combine!$A55,clinopyroxene2!$A:$AD,5,0))</f>
        <v>0.95248725085638097</v>
      </c>
      <c r="O55" s="4">
        <f>IF(ISNA(VLOOKUP(Combine!$A55,feldspar!$A:$A,1,0)),0,VLOOKUP(Combine!$A55,feldspar!$A:$AD,5,0))</f>
        <v>39.573312933917698</v>
      </c>
      <c r="P55" s="4">
        <f>IF(ISNA(VLOOKUP(Combine!$A55,olivine!$A:$A,1,0)),0,VLOOKUP(Combine!$A55,olivine!$A:$AD,5,0))</f>
        <v>10.654489527328399</v>
      </c>
      <c r="Q55" s="4">
        <f t="shared" si="1"/>
        <v>100.28514924968529</v>
      </c>
      <c r="S55" s="4">
        <f>liquid!F54</f>
        <v>2.3746860533542198</v>
      </c>
      <c r="U55" s="4">
        <f t="shared" si="2"/>
        <v>3.4198327180636454</v>
      </c>
      <c r="V55" s="4">
        <f>IF(ISNA(VLOOKUP(Combine!$A55,apatite!$A:$A,1,0)),0,VLOOKUP(Combine!$A55,apatite!$A:$AD,6,0))</f>
        <v>3.0624684042066699</v>
      </c>
      <c r="W55" s="4">
        <f>IF(ISNA(VLOOKUP(Combine!$A55,orthopyroxene!$A:$A,1,0)),0,VLOOKUP(Combine!$A55,orthopyroxene!$A:$AD,6,0))</f>
        <v>3.3373069649815799</v>
      </c>
      <c r="X55" s="4">
        <f>IF(ISNA(VLOOKUP(Combine!$A55,spinel1!$A:$A,1,0)),0,VLOOKUP(Combine!$A55,spinel1!$A:$AD,6,0))</f>
        <v>4.5477911700310196</v>
      </c>
      <c r="Y55" s="4">
        <f>IF(ISNA(VLOOKUP(Combine!$A55,spinel2!$A:$A,1,0)),0,VLOOKUP(Combine!$A55,spinel2!$A:$AD,6,0))</f>
        <v>3.9557243071449899</v>
      </c>
      <c r="Z55" s="4">
        <f>IF(ISNA(VLOOKUP(Combine!$A55,clinopyroxene1!$A:$A,1,0)),0,VLOOKUP(Combine!$A55,clinopyroxene1!$A:$AD,6,0))</f>
        <v>3.3268936871405899</v>
      </c>
      <c r="AA55" s="4">
        <f>IF(ISNA(VLOOKUP(Combine!$A55,clinopyroxene2!$A:$A,1,0)),0,VLOOKUP(Combine!$A55,clinopyroxene2!$A:$AD,6,0))</f>
        <v>3.4737043966189902</v>
      </c>
      <c r="AB55" s="4">
        <f>IF(ISNA(VLOOKUP(Combine!$A55,feldspar!$A:$A,1,0)),0,VLOOKUP(Combine!$A55,feldspar!$A:$AD,6,0))</f>
        <v>2.65628885625086</v>
      </c>
      <c r="AC55" s="4">
        <f>IF(ISNA(VLOOKUP(Combine!$A55,olivine!$A:$A,1,0)),0,VLOOKUP(Combine!$A55,olivine!$A:$AD,6,0))</f>
        <v>3.4652087058209902</v>
      </c>
      <c r="AD55" s="4">
        <f t="shared" si="3"/>
        <v>3.2396216893943119</v>
      </c>
      <c r="AF55" s="4">
        <f t="shared" si="4"/>
        <v>5.3376052768846645</v>
      </c>
      <c r="AG55" s="4">
        <f t="shared" si="5"/>
        <v>0</v>
      </c>
      <c r="AH55" s="4">
        <f t="shared" si="6"/>
        <v>25.618215761723967</v>
      </c>
      <c r="AI55" s="4">
        <f t="shared" si="7"/>
        <v>1.6781418917338056E-2</v>
      </c>
      <c r="AJ55" s="4">
        <f t="shared" si="8"/>
        <v>3.3359078679827245</v>
      </c>
      <c r="AK55" s="4">
        <f t="shared" si="9"/>
        <v>1.0896643109937543</v>
      </c>
      <c r="AL55" s="4">
        <f t="shared" si="10"/>
        <v>0.5027895682909812</v>
      </c>
      <c r="AM55" s="4">
        <f t="shared" si="11"/>
        <v>5.5009028460760758</v>
      </c>
      <c r="AN55" s="4">
        <f t="shared" si="12"/>
        <v>0.27419928183395553</v>
      </c>
      <c r="AO55" s="4">
        <f t="shared" si="13"/>
        <v>14.89797046762914</v>
      </c>
      <c r="AQ55" s="4">
        <f t="shared" si="14"/>
        <v>30.955821038608633</v>
      </c>
    </row>
    <row r="56" spans="1:43" x14ac:dyDescent="0.3">
      <c r="A56" s="5">
        <f>system!A55</f>
        <v>54</v>
      </c>
      <c r="B56" s="5">
        <f>INDEX(system!A:Q,ROW()-1,MATCH($B$1&amp; "*",system!$1:$1,0))</f>
        <v>1004.65625</v>
      </c>
      <c r="C56" s="5">
        <f>INDEX(system!A:Q,ROW()-1,MATCH($C$1&amp; "*",system!$1:$1,0))</f>
        <v>400</v>
      </c>
      <c r="D56" s="4">
        <f>INDEX(system!A:Q,ROW()-1,MATCH($D$1&amp; "*",system!$1:$1,0))</f>
        <v>0</v>
      </c>
      <c r="F56" s="4">
        <f>liquid!E55</f>
        <v>12.2837490518337</v>
      </c>
      <c r="H56" s="4">
        <f>IF(ISNA(VLOOKUP($A56,tot_solids!$A:$A,1,0)),0,VLOOKUP($A56,tot_solids!$A:$AD,5,0))-IFERROR(G56,0)</f>
        <v>88.001765408803706</v>
      </c>
      <c r="I56" s="4">
        <f>IF(ISNA(VLOOKUP(Combine!$A56,apatite!$A:$A,1,0)),0,VLOOKUP(Combine!$A56,apatite!$A:$AD,5,0))</f>
        <v>5.9009830750959502E-2</v>
      </c>
      <c r="J56" s="4">
        <f>IF(ISNA(VLOOKUP(Combine!$A56,orthopyroxene!$A:$A,1,0)),0,VLOOKUP(Combine!$A56,orthopyroxene!$A:$AD,5,0))</f>
        <v>11.4224101714876</v>
      </c>
      <c r="K56" s="4">
        <f>IF(ISNA(VLOOKUP(Combine!$A56,spinel1!$A:$A,1,0)),0,VLOOKUP(Combine!$A56,spinel1!$A:$AD,5,0))</f>
        <v>4.8489403823915502</v>
      </c>
      <c r="L56" s="4">
        <f>IF(ISNA(VLOOKUP(Combine!$A56,spinel2!$A:$A,1,0)),0,VLOOKUP(Combine!$A56,spinel2!$A:$AD,5,0))</f>
        <v>2.1449151858556901</v>
      </c>
      <c r="M56" s="4">
        <f>IF(ISNA(VLOOKUP(Combine!$A56,clinopyroxene1!$A:$A,1,0)),0,VLOOKUP(Combine!$A56,clinopyroxene1!$A:$AD,5,0))</f>
        <v>18.226121912845201</v>
      </c>
      <c r="N56" s="4">
        <f>IF(ISNA(VLOOKUP(Combine!$A56,clinopyroxene2!$A:$A,1,0)),0,VLOOKUP(Combine!$A56,clinopyroxene2!$A:$AD,5,0))</f>
        <v>1.2406611265846099</v>
      </c>
      <c r="O56" s="4">
        <f>IF(ISNA(VLOOKUP(Combine!$A56,feldspar!$A:$A,1,0)),0,VLOOKUP(Combine!$A56,feldspar!$A:$AD,5,0))</f>
        <v>39.575472826913497</v>
      </c>
      <c r="P56" s="4">
        <f>IF(ISNA(VLOOKUP(Combine!$A56,olivine!$A:$A,1,0)),0,VLOOKUP(Combine!$A56,olivine!$A:$AD,5,0))</f>
        <v>10.484233971974399</v>
      </c>
      <c r="Q56" s="4">
        <f t="shared" si="1"/>
        <v>100.2855144606374</v>
      </c>
      <c r="S56" s="4">
        <f>liquid!F55</f>
        <v>2.36655774124119</v>
      </c>
      <c r="U56" s="4">
        <f t="shared" si="2"/>
        <v>3.4130942589336852</v>
      </c>
      <c r="V56" s="4">
        <f>IF(ISNA(VLOOKUP(Combine!$A56,apatite!$A:$A,1,0)),0,VLOOKUP(Combine!$A56,apatite!$A:$AD,6,0))</f>
        <v>3.0624684042066699</v>
      </c>
      <c r="W56" s="4">
        <f>IF(ISNA(VLOOKUP(Combine!$A56,orthopyroxene!$A:$A,1,0)),0,VLOOKUP(Combine!$A56,orthopyroxene!$A:$AD,6,0))</f>
        <v>3.3388476285095301</v>
      </c>
      <c r="X56" s="4">
        <f>IF(ISNA(VLOOKUP(Combine!$A56,spinel1!$A:$A,1,0)),0,VLOOKUP(Combine!$A56,spinel1!$A:$AD,6,0))</f>
        <v>4.5557941466829996</v>
      </c>
      <c r="Y56" s="4">
        <f>IF(ISNA(VLOOKUP(Combine!$A56,spinel2!$A:$A,1,0)),0,VLOOKUP(Combine!$A56,spinel2!$A:$AD,6,0))</f>
        <v>3.95580954691208</v>
      </c>
      <c r="Z56" s="4">
        <f>IF(ISNA(VLOOKUP(Combine!$A56,clinopyroxene1!$A:$A,1,0)),0,VLOOKUP(Combine!$A56,clinopyroxene1!$A:$AD,6,0))</f>
        <v>3.3268903037290798</v>
      </c>
      <c r="AA56" s="4">
        <f>IF(ISNA(VLOOKUP(Combine!$A56,clinopyroxene2!$A:$A,1,0)),0,VLOOKUP(Combine!$A56,clinopyroxene2!$A:$AD,6,0))</f>
        <v>3.4753070222739599</v>
      </c>
      <c r="AB56" s="4">
        <f>IF(ISNA(VLOOKUP(Combine!$A56,feldspar!$A:$A,1,0)),0,VLOOKUP(Combine!$A56,feldspar!$A:$AD,6,0))</f>
        <v>2.6558479759374101</v>
      </c>
      <c r="AC56" s="4">
        <f>IF(ISNA(VLOOKUP(Combine!$A56,olivine!$A:$A,1,0)),0,VLOOKUP(Combine!$A56,olivine!$A:$AD,6,0))</f>
        <v>3.4682468537280902</v>
      </c>
      <c r="AD56" s="4">
        <f t="shared" si="3"/>
        <v>3.2377186784850402</v>
      </c>
      <c r="AF56" s="4">
        <f t="shared" si="4"/>
        <v>5.1905553951923586</v>
      </c>
      <c r="AG56" s="4">
        <f t="shared" si="5"/>
        <v>0</v>
      </c>
      <c r="AH56" s="4">
        <f t="shared" si="6"/>
        <v>25.783573125313307</v>
      </c>
      <c r="AI56" s="4">
        <f t="shared" si="7"/>
        <v>1.9268714958790231E-2</v>
      </c>
      <c r="AJ56" s="4">
        <f t="shared" si="8"/>
        <v>3.4210636250527529</v>
      </c>
      <c r="AK56" s="4">
        <f t="shared" si="9"/>
        <v>1.0643458036667406</v>
      </c>
      <c r="AL56" s="4">
        <f t="shared" si="10"/>
        <v>0.54221902253358456</v>
      </c>
      <c r="AM56" s="4">
        <f t="shared" si="11"/>
        <v>5.4784258718767234</v>
      </c>
      <c r="AN56" s="4">
        <f t="shared" si="12"/>
        <v>0.35699324365673502</v>
      </c>
      <c r="AO56" s="4">
        <f t="shared" si="13"/>
        <v>14.90125684356798</v>
      </c>
      <c r="AQ56" s="4">
        <f t="shared" si="14"/>
        <v>30.974128520505666</v>
      </c>
    </row>
    <row r="57" spans="1:43" x14ac:dyDescent="0.3">
      <c r="A57" s="5">
        <f>system!A56</f>
        <v>55</v>
      </c>
      <c r="B57" s="5">
        <f>INDEX(system!A:Q,ROW()-1,MATCH($B$1&amp; "*",system!$1:$1,0))</f>
        <v>999.6875</v>
      </c>
      <c r="C57" s="5">
        <f>INDEX(system!A:Q,ROW()-1,MATCH($C$1&amp; "*",system!$1:$1,0))</f>
        <v>400</v>
      </c>
      <c r="D57" s="4">
        <f>INDEX(system!A:Q,ROW()-1,MATCH($D$1&amp; "*",system!$1:$1,0))</f>
        <v>0</v>
      </c>
      <c r="F57" s="4">
        <f>liquid!E56</f>
        <v>11.9116783232598</v>
      </c>
      <c r="H57" s="4">
        <f>IF(ISNA(VLOOKUP($A57,tot_solids!$A:$A,1,0)),0,VLOOKUP($A57,tot_solids!$A:$AD,5,0))-IFERROR(G57,0)</f>
        <v>88.374151642356097</v>
      </c>
      <c r="I57" s="4">
        <f>IF(ISNA(VLOOKUP(Combine!$A57,apatite!$A:$A,1,0)),0,VLOOKUP(Combine!$A57,apatite!$A:$AD,5,0))</f>
        <v>6.5981153375499604E-2</v>
      </c>
      <c r="J57" s="4">
        <f>IF(ISNA(VLOOKUP(Combine!$A57,orthopyroxene!$A:$A,1,0)),0,VLOOKUP(Combine!$A57,orthopyroxene!$A:$AD,5,0))</f>
        <v>11.709606842628</v>
      </c>
      <c r="K57" s="4">
        <f>IF(ISNA(VLOOKUP(Combine!$A57,spinel1!$A:$A,1,0)),0,VLOOKUP(Combine!$A57,spinel1!$A:$AD,5,0))</f>
        <v>4.74349706299442</v>
      </c>
      <c r="L57" s="4">
        <f>IF(ISNA(VLOOKUP(Combine!$A57,spinel2!$A:$A,1,0)),0,VLOOKUP(Combine!$A57,spinel2!$A:$AD,5,0))</f>
        <v>2.30152104386663</v>
      </c>
      <c r="M57" s="4">
        <f>IF(ISNA(VLOOKUP(Combine!$A57,clinopyroxene1!$A:$A,1,0)),0,VLOOKUP(Combine!$A57,clinopyroxene1!$A:$AD,5,0))</f>
        <v>18.1680700687815</v>
      </c>
      <c r="N57" s="4">
        <f>IF(ISNA(VLOOKUP(Combine!$A57,clinopyroxene2!$A:$A,1,0)),0,VLOOKUP(Combine!$A57,clinopyroxene2!$A:$AD,5,0))</f>
        <v>1.51405056445416</v>
      </c>
      <c r="O57" s="4">
        <f>IF(ISNA(VLOOKUP(Combine!$A57,feldspar!$A:$A,1,0)),0,VLOOKUP(Combine!$A57,feldspar!$A:$AD,5,0))</f>
        <v>39.563876203563503</v>
      </c>
      <c r="P57" s="4">
        <f>IF(ISNA(VLOOKUP(Combine!$A57,olivine!$A:$A,1,0)),0,VLOOKUP(Combine!$A57,olivine!$A:$AD,5,0))</f>
        <v>10.3075487026923</v>
      </c>
      <c r="Q57" s="4">
        <f t="shared" si="1"/>
        <v>100.2858299656159</v>
      </c>
      <c r="S57" s="4">
        <f>liquid!F56</f>
        <v>2.35857505082063</v>
      </c>
      <c r="U57" s="4">
        <f t="shared" si="2"/>
        <v>3.4063377839633255</v>
      </c>
      <c r="V57" s="4">
        <f>IF(ISNA(VLOOKUP(Combine!$A57,apatite!$A:$A,1,0)),0,VLOOKUP(Combine!$A57,apatite!$A:$AD,6,0))</f>
        <v>3.0624684042066699</v>
      </c>
      <c r="W57" s="4">
        <f>IF(ISNA(VLOOKUP(Combine!$A57,orthopyroxene!$A:$A,1,0)),0,VLOOKUP(Combine!$A57,orthopyroxene!$A:$AD,6,0))</f>
        <v>3.3403810764018602</v>
      </c>
      <c r="X57" s="4">
        <f>IF(ISNA(VLOOKUP(Combine!$A57,spinel1!$A:$A,1,0)),0,VLOOKUP(Combine!$A57,spinel1!$A:$AD,6,0))</f>
        <v>4.5637133711980304</v>
      </c>
      <c r="Y57" s="4">
        <f>IF(ISNA(VLOOKUP(Combine!$A57,spinel2!$A:$A,1,0)),0,VLOOKUP(Combine!$A57,spinel2!$A:$AD,6,0))</f>
        <v>3.9557809698824999</v>
      </c>
      <c r="Z57" s="4">
        <f>IF(ISNA(VLOOKUP(Combine!$A57,clinopyroxene1!$A:$A,1,0)),0,VLOOKUP(Combine!$A57,clinopyroxene1!$A:$AD,6,0))</f>
        <v>3.3268763080886399</v>
      </c>
      <c r="AA57" s="4">
        <f>IF(ISNA(VLOOKUP(Combine!$A57,clinopyroxene2!$A:$A,1,0)),0,VLOOKUP(Combine!$A57,clinopyroxene2!$A:$AD,6,0))</f>
        <v>3.4768936766077299</v>
      </c>
      <c r="AB57" s="4">
        <f>IF(ISNA(VLOOKUP(Combine!$A57,feldspar!$A:$A,1,0)),0,VLOOKUP(Combine!$A57,feldspar!$A:$AD,6,0))</f>
        <v>2.6554087391013499</v>
      </c>
      <c r="AC57" s="4">
        <f>IF(ISNA(VLOOKUP(Combine!$A57,olivine!$A:$A,1,0)),0,VLOOKUP(Combine!$A57,olivine!$A:$AD,6,0))</f>
        <v>3.4712729151797102</v>
      </c>
      <c r="AD57" s="4">
        <f t="shared" si="3"/>
        <v>3.2356105240730439</v>
      </c>
      <c r="AF57" s="4">
        <f t="shared" si="4"/>
        <v>5.0503706969660831</v>
      </c>
      <c r="AG57" s="4">
        <f t="shared" si="5"/>
        <v>0</v>
      </c>
      <c r="AH57" s="4">
        <f t="shared" si="6"/>
        <v>25.944036454168511</v>
      </c>
      <c r="AI57" s="4">
        <f t="shared" si="7"/>
        <v>2.1545088688871544E-2</v>
      </c>
      <c r="AJ57" s="4">
        <f t="shared" si="8"/>
        <v>3.5054703564663865</v>
      </c>
      <c r="AK57" s="4">
        <f t="shared" si="9"/>
        <v>1.039394168119983</v>
      </c>
      <c r="AL57" s="4">
        <f t="shared" si="10"/>
        <v>0.5818120521306297</v>
      </c>
      <c r="AM57" s="4">
        <f t="shared" si="11"/>
        <v>5.4609995642487341</v>
      </c>
      <c r="AN57" s="4">
        <f t="shared" si="12"/>
        <v>0.43546070293738759</v>
      </c>
      <c r="AO57" s="4">
        <f t="shared" si="13"/>
        <v>14.89935452157652</v>
      </c>
      <c r="AQ57" s="4">
        <f t="shared" si="14"/>
        <v>30.994407151134595</v>
      </c>
    </row>
    <row r="58" spans="1:43" x14ac:dyDescent="0.3">
      <c r="A58" s="5">
        <f>system!A57</f>
        <v>56</v>
      </c>
      <c r="B58" s="5">
        <f>INDEX(system!A:Q,ROW()-1,MATCH($B$1&amp; "*",system!$1:$1,0))</f>
        <v>994.71875</v>
      </c>
      <c r="C58" s="5">
        <f>INDEX(system!A:Q,ROW()-1,MATCH($C$1&amp; "*",system!$1:$1,0))</f>
        <v>400</v>
      </c>
      <c r="D58" s="4">
        <f>INDEX(system!A:Q,ROW()-1,MATCH($D$1&amp; "*",system!$1:$1,0))</f>
        <v>0</v>
      </c>
      <c r="F58" s="4">
        <f>liquid!E57</f>
        <v>11.5573995831567</v>
      </c>
      <c r="H58" s="4">
        <f>IF(ISNA(VLOOKUP($A58,tot_solids!$A:$A,1,0)),0,VLOOKUP($A58,tot_solids!$A:$AD,5,0))-IFERROR(G58,0)</f>
        <v>88.7286997618599</v>
      </c>
      <c r="I58" s="4">
        <f>IF(ISNA(VLOOKUP(Combine!$A58,apatite!$A:$A,1,0)),0,VLOOKUP(Combine!$A58,apatite!$A:$AD,5,0))</f>
        <v>7.2364941121912094E-2</v>
      </c>
      <c r="J58" s="4">
        <f>IF(ISNA(VLOOKUP(Combine!$A58,orthopyroxene!$A:$A,1,0)),0,VLOOKUP(Combine!$A58,orthopyroxene!$A:$AD,5,0))</f>
        <v>11.994418124054899</v>
      </c>
      <c r="K58" s="4">
        <f>IF(ISNA(VLOOKUP(Combine!$A58,spinel1!$A:$A,1,0)),0,VLOOKUP(Combine!$A58,spinel1!$A:$AD,5,0))</f>
        <v>4.6396991278134303</v>
      </c>
      <c r="L58" s="4">
        <f>IF(ISNA(VLOOKUP(Combine!$A58,spinel2!$A:$A,1,0)),0,VLOOKUP(Combine!$A58,spinel2!$A:$AD,5,0))</f>
        <v>2.4582532836842299</v>
      </c>
      <c r="M58" s="4">
        <f>IF(ISNA(VLOOKUP(Combine!$A58,clinopyroxene1!$A:$A,1,0)),0,VLOOKUP(Combine!$A58,clinopyroxene1!$A:$AD,5,0))</f>
        <v>18.125624655211301</v>
      </c>
      <c r="N58" s="4">
        <f>IF(ISNA(VLOOKUP(Combine!$A58,clinopyroxene2!$A:$A,1,0)),0,VLOOKUP(Combine!$A58,clinopyroxene2!$A:$AD,5,0))</f>
        <v>1.7733390344166799</v>
      </c>
      <c r="O58" s="4">
        <f>IF(ISNA(VLOOKUP(Combine!$A58,feldspar!$A:$A,1,0)),0,VLOOKUP(Combine!$A58,feldspar!$A:$AD,5,0))</f>
        <v>39.539925129133898</v>
      </c>
      <c r="P58" s="4">
        <f>IF(ISNA(VLOOKUP(Combine!$A58,olivine!$A:$A,1,0)),0,VLOOKUP(Combine!$A58,olivine!$A:$AD,5,0))</f>
        <v>10.1250754664234</v>
      </c>
      <c r="Q58" s="4">
        <f t="shared" si="1"/>
        <v>100.28609934501659</v>
      </c>
      <c r="S58" s="4">
        <f>liquid!F57</f>
        <v>2.3507288840795302</v>
      </c>
      <c r="U58" s="4">
        <f t="shared" si="2"/>
        <v>3.3995721937975487</v>
      </c>
      <c r="V58" s="4">
        <f>IF(ISNA(VLOOKUP(Combine!$A58,apatite!$A:$A,1,0)),0,VLOOKUP(Combine!$A58,apatite!$A:$AD,6,0))</f>
        <v>3.0624684042066699</v>
      </c>
      <c r="W58" s="4">
        <f>IF(ISNA(VLOOKUP(Combine!$A58,orthopyroxene!$A:$A,1,0)),0,VLOOKUP(Combine!$A58,orthopyroxene!$A:$AD,6,0))</f>
        <v>3.3419073420470902</v>
      </c>
      <c r="X58" s="4">
        <f>IF(ISNA(VLOOKUP(Combine!$A58,spinel1!$A:$A,1,0)),0,VLOOKUP(Combine!$A58,spinel1!$A:$AD,6,0))</f>
        <v>4.5715476900779901</v>
      </c>
      <c r="Y58" s="4">
        <f>IF(ISNA(VLOOKUP(Combine!$A58,spinel2!$A:$A,1,0)),0,VLOOKUP(Combine!$A58,spinel2!$A:$AD,6,0))</f>
        <v>3.9556390638019101</v>
      </c>
      <c r="Z58" s="4">
        <f>IF(ISNA(VLOOKUP(Combine!$A58,clinopyroxene1!$A:$A,1,0)),0,VLOOKUP(Combine!$A58,clinopyroxene1!$A:$AD,6,0))</f>
        <v>3.32685182748821</v>
      </c>
      <c r="AA58" s="4">
        <f>IF(ISNA(VLOOKUP(Combine!$A58,clinopyroxene2!$A:$A,1,0)),0,VLOOKUP(Combine!$A58,clinopyroxene2!$A:$AD,6,0))</f>
        <v>3.4784645745412299</v>
      </c>
      <c r="AB58" s="4">
        <f>IF(ISNA(VLOOKUP(Combine!$A58,feldspar!$A:$A,1,0)),0,VLOOKUP(Combine!$A58,feldspar!$A:$AD,6,0))</f>
        <v>2.6549713836637898</v>
      </c>
      <c r="AC58" s="4">
        <f>IF(ISNA(VLOOKUP(Combine!$A58,olivine!$A:$A,1,0)),0,VLOOKUP(Combine!$A58,olivine!$A:$AD,6,0))</f>
        <v>3.4742877666882799</v>
      </c>
      <c r="AD58" s="4">
        <f t="shared" si="3"/>
        <v>3.2333168099683895</v>
      </c>
      <c r="AF58" s="4">
        <f t="shared" si="4"/>
        <v>4.9165174518550261</v>
      </c>
      <c r="AG58" s="4">
        <f t="shared" si="5"/>
        <v>0</v>
      </c>
      <c r="AH58" s="4">
        <f t="shared" si="6"/>
        <v>26.099960437299622</v>
      </c>
      <c r="AI58" s="4">
        <f t="shared" si="7"/>
        <v>2.3629612316166303E-2</v>
      </c>
      <c r="AJ58" s="4">
        <f t="shared" si="8"/>
        <v>3.5890935613755528</v>
      </c>
      <c r="AK58" s="4">
        <f t="shared" si="9"/>
        <v>1.0149077385506347</v>
      </c>
      <c r="AL58" s="4">
        <f t="shared" si="10"/>
        <v>0.62145540683418987</v>
      </c>
      <c r="AM58" s="4">
        <f t="shared" si="11"/>
        <v>5.4482813167234561</v>
      </c>
      <c r="AN58" s="4">
        <f t="shared" si="12"/>
        <v>0.50980511556612973</v>
      </c>
      <c r="AO58" s="4">
        <f t="shared" si="13"/>
        <v>14.892787685933493</v>
      </c>
      <c r="AQ58" s="4">
        <f t="shared" si="14"/>
        <v>31.016477889154647</v>
      </c>
    </row>
    <row r="59" spans="1:43" x14ac:dyDescent="0.3">
      <c r="A59" s="5">
        <f>system!A58</f>
        <v>57</v>
      </c>
      <c r="B59" s="5">
        <f>INDEX(system!A:Q,ROW()-1,MATCH($B$1&amp; "*",system!$1:$1,0))</f>
        <v>989.75</v>
      </c>
      <c r="C59" s="5">
        <f>INDEX(system!A:Q,ROW()-1,MATCH($C$1&amp; "*",system!$1:$1,0))</f>
        <v>400</v>
      </c>
      <c r="D59" s="4">
        <f>INDEX(system!A:Q,ROW()-1,MATCH($D$1&amp; "*",system!$1:$1,0))</f>
        <v>0</v>
      </c>
      <c r="F59" s="4">
        <f>liquid!E58</f>
        <v>11.219546514373899</v>
      </c>
      <c r="H59" s="4">
        <f>IF(ISNA(VLOOKUP($A59,tot_solids!$A:$A,1,0)),0,VLOOKUP($A59,tot_solids!$A:$AD,5,0))-IFERROR(G59,0)</f>
        <v>89.066779431053902</v>
      </c>
      <c r="I59" s="4">
        <f>IF(ISNA(VLOOKUP(Combine!$A59,apatite!$A:$A,1,0)),0,VLOOKUP(Combine!$A59,apatite!$A:$AD,5,0))</f>
        <v>7.8212139850073595E-2</v>
      </c>
      <c r="J59" s="4">
        <f>IF(ISNA(VLOOKUP(Combine!$A59,orthopyroxene!$A:$A,1,0)),0,VLOOKUP(Combine!$A59,orthopyroxene!$A:$AD,5,0))</f>
        <v>12.2767359777376</v>
      </c>
      <c r="K59" s="4">
        <f>IF(ISNA(VLOOKUP(Combine!$A59,spinel1!$A:$A,1,0)),0,VLOOKUP(Combine!$A59,spinel1!$A:$AD,5,0))</f>
        <v>4.5379402118535204</v>
      </c>
      <c r="L59" s="4">
        <f>IF(ISNA(VLOOKUP(Combine!$A59,spinel2!$A:$A,1,0)),0,VLOOKUP(Combine!$A59,spinel2!$A:$AD,5,0))</f>
        <v>2.6147023222375898</v>
      </c>
      <c r="M59" s="4">
        <f>IF(ISNA(VLOOKUP(Combine!$A59,clinopyroxene1!$A:$A,1,0)),0,VLOOKUP(Combine!$A59,clinopyroxene1!$A:$AD,5,0))</f>
        <v>18.097696900901699</v>
      </c>
      <c r="N59" s="4">
        <f>IF(ISNA(VLOOKUP(Combine!$A59,clinopyroxene2!$A:$A,1,0)),0,VLOOKUP(Combine!$A59,clinopyroxene2!$A:$AD,5,0))</f>
        <v>2.01919274424833</v>
      </c>
      <c r="O59" s="4">
        <f>IF(ISNA(VLOOKUP(Combine!$A59,feldspar!$A:$A,1,0)),0,VLOOKUP(Combine!$A59,feldspar!$A:$AD,5,0))</f>
        <v>39.504891265512803</v>
      </c>
      <c r="P59" s="4">
        <f>IF(ISNA(VLOOKUP(Combine!$A59,olivine!$A:$A,1,0)),0,VLOOKUP(Combine!$A59,olivine!$A:$AD,5,0))</f>
        <v>9.9374078687122207</v>
      </c>
      <c r="Q59" s="4">
        <f t="shared" si="1"/>
        <v>100.28632594542781</v>
      </c>
      <c r="S59" s="4">
        <f>liquid!F58</f>
        <v>2.3430107731149201</v>
      </c>
      <c r="U59" s="4">
        <f t="shared" si="2"/>
        <v>3.3928057376065808</v>
      </c>
      <c r="V59" s="4">
        <f>IF(ISNA(VLOOKUP(Combine!$A59,apatite!$A:$A,1,0)),0,VLOOKUP(Combine!$A59,apatite!$A:$AD,6,0))</f>
        <v>3.0624684042066699</v>
      </c>
      <c r="W59" s="4">
        <f>IF(ISNA(VLOOKUP(Combine!$A59,orthopyroxene!$A:$A,1,0)),0,VLOOKUP(Combine!$A59,orthopyroxene!$A:$AD,6,0))</f>
        <v>3.3434264950807102</v>
      </c>
      <c r="X59" s="4">
        <f>IF(ISNA(VLOOKUP(Combine!$A59,spinel1!$A:$A,1,0)),0,VLOOKUP(Combine!$A59,spinel1!$A:$AD,6,0))</f>
        <v>4.5792960847572601</v>
      </c>
      <c r="Y59" s="4">
        <f>IF(ISNA(VLOOKUP(Combine!$A59,spinel2!$A:$A,1,0)),0,VLOOKUP(Combine!$A59,spinel2!$A:$AD,6,0))</f>
        <v>3.9553845618533199</v>
      </c>
      <c r="Z59" s="4">
        <f>IF(ISNA(VLOOKUP(Combine!$A59,clinopyroxene1!$A:$A,1,0)),0,VLOOKUP(Combine!$A59,clinopyroxene1!$A:$AD,6,0))</f>
        <v>3.3268170029049502</v>
      </c>
      <c r="AA59" s="4">
        <f>IF(ISNA(VLOOKUP(Combine!$A59,clinopyroxene2!$A:$A,1,0)),0,VLOOKUP(Combine!$A59,clinopyroxene2!$A:$AD,6,0))</f>
        <v>3.48001993356436</v>
      </c>
      <c r="AB59" s="4">
        <f>IF(ISNA(VLOOKUP(Combine!$A59,feldspar!$A:$A,1,0)),0,VLOOKUP(Combine!$A59,feldspar!$A:$AD,6,0))</f>
        <v>2.6545361405590602</v>
      </c>
      <c r="AC59" s="4">
        <f>IF(ISNA(VLOOKUP(Combine!$A59,olivine!$A:$A,1,0)),0,VLOOKUP(Combine!$A59,olivine!$A:$AD,6,0))</f>
        <v>3.4772923749517801</v>
      </c>
      <c r="AD59" s="4">
        <f t="shared" si="3"/>
        <v>3.2308555968089192</v>
      </c>
      <c r="AF59" s="4">
        <f t="shared" si="4"/>
        <v>4.7885168276277499</v>
      </c>
      <c r="AG59" s="4">
        <f t="shared" si="5"/>
        <v>0</v>
      </c>
      <c r="AH59" s="4">
        <f t="shared" si="6"/>
        <v>26.251659045438046</v>
      </c>
      <c r="AI59" s="4">
        <f t="shared" si="7"/>
        <v>2.5538921395120283E-2</v>
      </c>
      <c r="AJ59" s="4">
        <f t="shared" si="8"/>
        <v>3.6719024616813773</v>
      </c>
      <c r="AK59" s="4">
        <f t="shared" si="9"/>
        <v>0.99096894541468983</v>
      </c>
      <c r="AL59" s="4">
        <f t="shared" si="10"/>
        <v>0.66104882631499551</v>
      </c>
      <c r="AM59" s="4">
        <f t="shared" si="11"/>
        <v>5.4399436112954014</v>
      </c>
      <c r="AN59" s="4">
        <f t="shared" si="12"/>
        <v>0.58022447652482301</v>
      </c>
      <c r="AO59" s="4">
        <f t="shared" si="13"/>
        <v>14.882031802811641</v>
      </c>
      <c r="AQ59" s="4">
        <f t="shared" si="14"/>
        <v>31.040175873065795</v>
      </c>
    </row>
    <row r="60" spans="1:43" x14ac:dyDescent="0.3">
      <c r="A60" s="5">
        <f>system!A59</f>
        <v>58</v>
      </c>
      <c r="B60" s="5">
        <f>INDEX(system!A:Q,ROW()-1,MATCH($B$1&amp; "*",system!$1:$1,0))</f>
        <v>984.78125</v>
      </c>
      <c r="C60" s="5">
        <f>INDEX(system!A:Q,ROW()-1,MATCH($C$1&amp; "*",system!$1:$1,0))</f>
        <v>400</v>
      </c>
      <c r="D60" s="4">
        <f>INDEX(system!A:Q,ROW()-1,MATCH($D$1&amp; "*",system!$1:$1,0))</f>
        <v>0</v>
      </c>
      <c r="F60" s="4">
        <f>liquid!E59</f>
        <v>10.896891003673099</v>
      </c>
      <c r="H60" s="4">
        <f>IF(ISNA(VLOOKUP($A60,tot_solids!$A:$A,1,0)),0,VLOOKUP($A60,tot_solids!$A:$AD,5,0))-IFERROR(G60,0)</f>
        <v>89.389621897290198</v>
      </c>
      <c r="I60" s="4">
        <f>IF(ISNA(VLOOKUP(Combine!$A60,apatite!$A:$A,1,0)),0,VLOOKUP(Combine!$A60,apatite!$A:$AD,5,0))</f>
        <v>8.3567288114744898E-2</v>
      </c>
      <c r="J60" s="4">
        <f>IF(ISNA(VLOOKUP(Combine!$A60,orthopyroxene!$A:$A,1,0)),0,VLOOKUP(Combine!$A60,orthopyroxene!$A:$AD,5,0))</f>
        <v>12.5564625801529</v>
      </c>
      <c r="K60" s="4">
        <f>IF(ISNA(VLOOKUP(Combine!$A60,spinel1!$A:$A,1,0)),0,VLOOKUP(Combine!$A60,spinel1!$A:$AD,5,0))</f>
        <v>4.4385526669361504</v>
      </c>
      <c r="L60" s="4">
        <f>IF(ISNA(VLOOKUP(Combine!$A60,spinel2!$A:$A,1,0)),0,VLOOKUP(Combine!$A60,spinel2!$A:$AD,5,0))</f>
        <v>2.77050384997708</v>
      </c>
      <c r="M60" s="4">
        <f>IF(ISNA(VLOOKUP(Combine!$A60,clinopyroxene1!$A:$A,1,0)),0,VLOOKUP(Combine!$A60,clinopyroxene1!$A:$AD,5,0))</f>
        <v>18.083245268989099</v>
      </c>
      <c r="N60" s="4">
        <f>IF(ISNA(VLOOKUP(Combine!$A60,clinopyroxene2!$A:$A,1,0)),0,VLOOKUP(Combine!$A60,clinopyroxene2!$A:$AD,5,0))</f>
        <v>2.25226039812864</v>
      </c>
      <c r="O60" s="4">
        <f>IF(ISNA(VLOOKUP(Combine!$A60,feldspar!$A:$A,1,0)),0,VLOOKUP(Combine!$A60,feldspar!$A:$AD,5,0))</f>
        <v>39.459931799285997</v>
      </c>
      <c r="P60" s="4">
        <f>IF(ISNA(VLOOKUP(Combine!$A60,olivine!$A:$A,1,0)),0,VLOOKUP(Combine!$A60,olivine!$A:$AD,5,0))</f>
        <v>9.7450980457054701</v>
      </c>
      <c r="Q60" s="4">
        <f t="shared" si="1"/>
        <v>100.2865129009633</v>
      </c>
      <c r="S60" s="4">
        <f>liquid!F59</f>
        <v>2.3354128059035002</v>
      </c>
      <c r="U60" s="4">
        <f t="shared" si="2"/>
        <v>3.3860461211171948</v>
      </c>
      <c r="V60" s="4">
        <f>IF(ISNA(VLOOKUP(Combine!$A60,apatite!$A:$A,1,0)),0,VLOOKUP(Combine!$A60,apatite!$A:$AD,6,0))</f>
        <v>3.0624684042066699</v>
      </c>
      <c r="W60" s="4">
        <f>IF(ISNA(VLOOKUP(Combine!$A60,orthopyroxene!$A:$A,1,0)),0,VLOOKUP(Combine!$A60,orthopyroxene!$A:$AD,6,0))</f>
        <v>3.3449386440098401</v>
      </c>
      <c r="X60" s="4">
        <f>IF(ISNA(VLOOKUP(Combine!$A60,spinel1!$A:$A,1,0)),0,VLOOKUP(Combine!$A60,spinel1!$A:$AD,6,0))</f>
        <v>4.5869576821990101</v>
      </c>
      <c r="Y60" s="4">
        <f>IF(ISNA(VLOOKUP(Combine!$A60,spinel2!$A:$A,1,0)),0,VLOOKUP(Combine!$A60,spinel2!$A:$AD,6,0))</f>
        <v>3.9550184442104901</v>
      </c>
      <c r="Z60" s="4">
        <f>IF(ISNA(VLOOKUP(Combine!$A60,clinopyroxene1!$A:$A,1,0)),0,VLOOKUP(Combine!$A60,clinopyroxene1!$A:$AD,6,0))</f>
        <v>3.3267719896243899</v>
      </c>
      <c r="AA60" s="4">
        <f>IF(ISNA(VLOOKUP(Combine!$A60,clinopyroxene2!$A:$A,1,0)),0,VLOOKUP(Combine!$A60,clinopyroxene2!$A:$AD,6,0))</f>
        <v>3.4815599748087198</v>
      </c>
      <c r="AB60" s="4">
        <f>IF(ISNA(VLOOKUP(Combine!$A60,feldspar!$A:$A,1,0)),0,VLOOKUP(Combine!$A60,feldspar!$A:$AD,6,0))</f>
        <v>2.6541032360386798</v>
      </c>
      <c r="AC60" s="4">
        <f>IF(ISNA(VLOOKUP(Combine!$A60,olivine!$A:$A,1,0)),0,VLOOKUP(Combine!$A60,olivine!$A:$AD,6,0))</f>
        <v>3.48028780708874</v>
      </c>
      <c r="AD60" s="4">
        <f t="shared" si="3"/>
        <v>3.2282436178840475</v>
      </c>
      <c r="AF60" s="4">
        <f t="shared" si="4"/>
        <v>4.6659378488153074</v>
      </c>
      <c r="AG60" s="4">
        <f t="shared" si="5"/>
        <v>0</v>
      </c>
      <c r="AH60" s="4">
        <f t="shared" si="6"/>
        <v>26.399410610448776</v>
      </c>
      <c r="AI60" s="4">
        <f t="shared" si="7"/>
        <v>2.7287559277331692E-2</v>
      </c>
      <c r="AJ60" s="4">
        <f t="shared" si="8"/>
        <v>3.7538693281083577</v>
      </c>
      <c r="AK60" s="4">
        <f t="shared" si="9"/>
        <v>0.96764630817528852</v>
      </c>
      <c r="AL60" s="4">
        <f t="shared" si="10"/>
        <v>0.70050339563716857</v>
      </c>
      <c r="AM60" s="4">
        <f t="shared" si="11"/>
        <v>5.4356731766972679</v>
      </c>
      <c r="AN60" s="4">
        <f t="shared" si="12"/>
        <v>0.64691127380403124</v>
      </c>
      <c r="AO60" s="4">
        <f t="shared" si="13"/>
        <v>14.867519568749332</v>
      </c>
      <c r="AQ60" s="4">
        <f t="shared" si="14"/>
        <v>31.065348459264083</v>
      </c>
    </row>
    <row r="61" spans="1:43" x14ac:dyDescent="0.3">
      <c r="A61" s="5">
        <f>system!A60</f>
        <v>59</v>
      </c>
      <c r="B61" s="5">
        <f>INDEX(system!A:Q,ROW()-1,MATCH($B$1&amp; "*",system!$1:$1,0))</f>
        <v>979.8125</v>
      </c>
      <c r="C61" s="5">
        <f>INDEX(system!A:Q,ROW()-1,MATCH($C$1&amp; "*",system!$1:$1,0))</f>
        <v>400</v>
      </c>
      <c r="D61" s="4">
        <f>INDEX(system!A:Q,ROW()-1,MATCH($D$1&amp; "*",system!$1:$1,0))</f>
        <v>0</v>
      </c>
      <c r="F61" s="4">
        <f>liquid!E60</f>
        <v>10.5883257675879</v>
      </c>
      <c r="H61" s="4">
        <f>IF(ISNA(VLOOKUP($A61,tot_solids!$A:$A,1,0)),0,VLOOKUP($A61,tot_solids!$A:$AD,5,0))-IFERROR(G61,0)</f>
        <v>89.698337378359199</v>
      </c>
      <c r="I61" s="4">
        <f>IF(ISNA(VLOOKUP(Combine!$A61,apatite!$A:$A,1,0)),0,VLOOKUP(Combine!$A61,apatite!$A:$AD,5,0))</f>
        <v>8.8469392219419504E-2</v>
      </c>
      <c r="J61" s="4">
        <f>IF(ISNA(VLOOKUP(Combine!$A61,orthopyroxene!$A:$A,1,0)),0,VLOOKUP(Combine!$A61,orthopyroxene!$A:$AD,5,0))</f>
        <v>12.833508321722499</v>
      </c>
      <c r="K61" s="4">
        <f>IF(ISNA(VLOOKUP(Combine!$A61,spinel1!$A:$A,1,0)),0,VLOOKUP(Combine!$A61,spinel1!$A:$AD,5,0))</f>
        <v>4.34181471562471</v>
      </c>
      <c r="L61" s="4">
        <f>IF(ISNA(VLOOKUP(Combine!$A61,spinel2!$A:$A,1,0)),0,VLOOKUP(Combine!$A61,spinel2!$A:$AD,5,0))</f>
        <v>2.9253334028432598</v>
      </c>
      <c r="M61" s="4">
        <f>IF(ISNA(VLOOKUP(Combine!$A61,clinopyroxene1!$A:$A,1,0)),0,VLOOKUP(Combine!$A61,clinopyroxene1!$A:$AD,5,0))</f>
        <v>18.081272960478898</v>
      </c>
      <c r="N61" s="4">
        <f>IF(ISNA(VLOOKUP(Combine!$A61,clinopyroxene2!$A:$A,1,0)),0,VLOOKUP(Combine!$A61,clinopyroxene2!$A:$AD,5,0))</f>
        <v>2.4731729885567999</v>
      </c>
      <c r="O61" s="4">
        <f>IF(ISNA(VLOOKUP(Combine!$A61,feldspar!$A:$A,1,0)),0,VLOOKUP(Combine!$A61,feldspar!$A:$AD,5,0))</f>
        <v>39.406103122527199</v>
      </c>
      <c r="P61" s="4">
        <f>IF(ISNA(VLOOKUP(Combine!$A61,olivine!$A:$A,1,0)),0,VLOOKUP(Combine!$A61,olivine!$A:$AD,5,0))</f>
        <v>9.5486624743862691</v>
      </c>
      <c r="Q61" s="4">
        <f t="shared" si="1"/>
        <v>100.2866631459471</v>
      </c>
      <c r="S61" s="4">
        <f>liquid!F60</f>
        <v>2.3279275619017601</v>
      </c>
      <c r="U61" s="4">
        <f t="shared" si="2"/>
        <v>3.3793006001282953</v>
      </c>
      <c r="V61" s="4">
        <f>IF(ISNA(VLOOKUP(Combine!$A61,apatite!$A:$A,1,0)),0,VLOOKUP(Combine!$A61,apatite!$A:$AD,6,0))</f>
        <v>3.0624684042066699</v>
      </c>
      <c r="W61" s="4">
        <f>IF(ISNA(VLOOKUP(Combine!$A61,orthopyroxene!$A:$A,1,0)),0,VLOOKUP(Combine!$A61,orthopyroxene!$A:$AD,6,0))</f>
        <v>3.3464439386557401</v>
      </c>
      <c r="X61" s="4">
        <f>IF(ISNA(VLOOKUP(Combine!$A61,spinel1!$A:$A,1,0)),0,VLOOKUP(Combine!$A61,spinel1!$A:$AD,6,0))</f>
        <v>4.5945317629826103</v>
      </c>
      <c r="Y61" s="4">
        <f>IF(ISNA(VLOOKUP(Combine!$A61,spinel2!$A:$A,1,0)),0,VLOOKUP(Combine!$A61,spinel2!$A:$AD,6,0))</f>
        <v>3.95454193768354</v>
      </c>
      <c r="Z61" s="4">
        <f>IF(ISNA(VLOOKUP(Combine!$A61,clinopyroxene1!$A:$A,1,0)),0,VLOOKUP(Combine!$A61,clinopyroxene1!$A:$AD,6,0))</f>
        <v>3.3267169577350799</v>
      </c>
      <c r="AA61" s="4">
        <f>IF(ISNA(VLOOKUP(Combine!$A61,clinopyroxene2!$A:$A,1,0)),0,VLOOKUP(Combine!$A61,clinopyroxene2!$A:$AD,6,0))</f>
        <v>3.4830849239601802</v>
      </c>
      <c r="AB61" s="4">
        <f>IF(ISNA(VLOOKUP(Combine!$A61,feldspar!$A:$A,1,0)),0,VLOOKUP(Combine!$A61,feldspar!$A:$AD,6,0))</f>
        <v>2.6536728936819101</v>
      </c>
      <c r="AC61" s="4">
        <f>IF(ISNA(VLOOKUP(Combine!$A61,olivine!$A:$A,1,0)),0,VLOOKUP(Combine!$A61,olivine!$A:$AD,6,0))</f>
        <v>3.4832752401451001</v>
      </c>
      <c r="AD61" s="4">
        <f t="shared" si="3"/>
        <v>3.225496449739766</v>
      </c>
      <c r="AF61" s="4">
        <f t="shared" si="4"/>
        <v>4.5483914280124553</v>
      </c>
      <c r="AG61" s="4">
        <f t="shared" si="5"/>
        <v>0</v>
      </c>
      <c r="AH61" s="4">
        <f t="shared" si="6"/>
        <v>26.543462092408646</v>
      </c>
      <c r="AI61" s="4">
        <f t="shared" si="7"/>
        <v>2.8888262846368022E-2</v>
      </c>
      <c r="AJ61" s="4">
        <f t="shared" si="8"/>
        <v>3.8349688675429281</v>
      </c>
      <c r="AK61" s="4">
        <f t="shared" si="9"/>
        <v>0.94499612574365022</v>
      </c>
      <c r="AL61" s="4">
        <f t="shared" si="10"/>
        <v>0.73974013904549418</v>
      </c>
      <c r="AM61" s="4">
        <f t="shared" si="11"/>
        <v>5.4351702264412429</v>
      </c>
      <c r="AN61" s="4">
        <f t="shared" si="12"/>
        <v>0.71005245136109518</v>
      </c>
      <c r="AO61" s="4">
        <f t="shared" si="13"/>
        <v>14.849646019427865</v>
      </c>
      <c r="AQ61" s="4">
        <f t="shared" si="14"/>
        <v>31.0918535204211</v>
      </c>
    </row>
    <row r="62" spans="1:43" x14ac:dyDescent="0.3">
      <c r="A62" s="5">
        <f>system!A61</f>
        <v>60</v>
      </c>
      <c r="B62" s="5">
        <f>INDEX(system!A:Q,ROW()-1,MATCH($B$1&amp; "*",system!$1:$1,0))</f>
        <v>974.84375</v>
      </c>
      <c r="C62" s="5">
        <f>INDEX(system!A:Q,ROW()-1,MATCH($C$1&amp; "*",system!$1:$1,0))</f>
        <v>400</v>
      </c>
      <c r="D62" s="4">
        <f>INDEX(system!A:Q,ROW()-1,MATCH($D$1&amp; "*",system!$1:$1,0))</f>
        <v>0</v>
      </c>
      <c r="F62" s="4">
        <f>liquid!E61</f>
        <v>10.292849572895401</v>
      </c>
      <c r="H62" s="4">
        <f>IF(ISNA(VLOOKUP($A62,tot_solids!$A:$A,1,0)),0,VLOOKUP($A62,tot_solids!$A:$AD,5,0))-IFERROR(G62,0)</f>
        <v>89.993929847938006</v>
      </c>
      <c r="I62" s="4">
        <f>IF(ISNA(VLOOKUP(Combine!$A62,apatite!$A:$A,1,0)),0,VLOOKUP(Combine!$A62,apatite!$A:$AD,5,0))</f>
        <v>9.2952655178048904E-2</v>
      </c>
      <c r="J62" s="4">
        <f>IF(ISNA(VLOOKUP(Combine!$A62,orthopyroxene!$A:$A,1,0)),0,VLOOKUP(Combine!$A62,orthopyroxene!$A:$AD,5,0))</f>
        <v>13.107789998302801</v>
      </c>
      <c r="K62" s="4">
        <f>IF(ISNA(VLOOKUP(Combine!$A62,spinel1!$A:$A,1,0)),0,VLOOKUP(Combine!$A62,spinel1!$A:$AD,5,0))</f>
        <v>4.2479565530146797</v>
      </c>
      <c r="L62" s="4">
        <f>IF(ISNA(VLOOKUP(Combine!$A62,spinel2!$A:$A,1,0)),0,VLOOKUP(Combine!$A62,spinel2!$A:$AD,5,0))</f>
        <v>3.0789017077441998</v>
      </c>
      <c r="M62" s="4">
        <f>IF(ISNA(VLOOKUP(Combine!$A62,clinopyroxene1!$A:$A,1,0)),0,VLOOKUP(Combine!$A62,clinopyroxene1!$A:$AD,5,0))</f>
        <v>18.090825680588701</v>
      </c>
      <c r="N62" s="4">
        <f>IF(ISNA(VLOOKUP(Combine!$A62,clinopyroxene2!$A:$A,1,0)),0,VLOOKUP(Combine!$A62,clinopyroxene2!$A:$AD,5,0))</f>
        <v>2.6825436083203602</v>
      </c>
      <c r="O62" s="4">
        <f>IF(ISNA(VLOOKUP(Combine!$A62,feldspar!$A:$A,1,0)),0,VLOOKUP(Combine!$A62,feldspar!$A:$AD,5,0))</f>
        <v>39.344372612746703</v>
      </c>
      <c r="P62" s="4">
        <f>IF(ISNA(VLOOKUP(Combine!$A62,olivine!$A:$A,1,0)),0,VLOOKUP(Combine!$A62,olivine!$A:$AD,5,0))</f>
        <v>9.3485870320424507</v>
      </c>
      <c r="Q62" s="4">
        <f t="shared" si="1"/>
        <v>100.28677942083341</v>
      </c>
      <c r="S62" s="4">
        <f>liquid!F61</f>
        <v>2.32054805597165</v>
      </c>
      <c r="U62" s="4">
        <f t="shared" si="2"/>
        <v>3.3725760611682314</v>
      </c>
      <c r="V62" s="4">
        <f>IF(ISNA(VLOOKUP(Combine!$A62,apatite!$A:$A,1,0)),0,VLOOKUP(Combine!$A62,apatite!$A:$AD,6,0))</f>
        <v>3.0624684042066699</v>
      </c>
      <c r="W62" s="4">
        <f>IF(ISNA(VLOOKUP(Combine!$A62,orthopyroxene!$A:$A,1,0)),0,VLOOKUP(Combine!$A62,orthopyroxene!$A:$AD,6,0))</f>
        <v>3.3479425724229501</v>
      </c>
      <c r="X62" s="4">
        <f>IF(ISNA(VLOOKUP(Combine!$A62,spinel1!$A:$A,1,0)),0,VLOOKUP(Combine!$A62,spinel1!$A:$AD,6,0))</f>
        <v>4.6020177669346198</v>
      </c>
      <c r="Y62" s="4">
        <f>IF(ISNA(VLOOKUP(Combine!$A62,spinel2!$A:$A,1,0)),0,VLOOKUP(Combine!$A62,spinel2!$A:$AD,6,0))</f>
        <v>3.95395651356313</v>
      </c>
      <c r="Z62" s="4">
        <f>IF(ISNA(VLOOKUP(Combine!$A62,clinopyroxene1!$A:$A,1,0)),0,VLOOKUP(Combine!$A62,clinopyroxene1!$A:$AD,6,0))</f>
        <v>3.3266520925162202</v>
      </c>
      <c r="AA62" s="4">
        <f>IF(ISNA(VLOOKUP(Combine!$A62,clinopyroxene2!$A:$A,1,0)),0,VLOOKUP(Combine!$A62,clinopyroxene2!$A:$AD,6,0))</f>
        <v>3.48459501204248</v>
      </c>
      <c r="AB62" s="4">
        <f>IF(ISNA(VLOOKUP(Combine!$A62,feldspar!$A:$A,1,0)),0,VLOOKUP(Combine!$A62,feldspar!$A:$AD,6,0))</f>
        <v>2.6532453361417399</v>
      </c>
      <c r="AC62" s="4">
        <f>IF(ISNA(VLOOKUP(Combine!$A62,olivine!$A:$A,1,0)),0,VLOOKUP(Combine!$A62,olivine!$A:$AD,6,0))</f>
        <v>3.48625596992163</v>
      </c>
      <c r="AD62" s="4">
        <f t="shared" si="3"/>
        <v>3.2226286608742716</v>
      </c>
      <c r="AF62" s="4">
        <f t="shared" si="4"/>
        <v>4.4355252830933605</v>
      </c>
      <c r="AG62" s="4">
        <f t="shared" si="5"/>
        <v>0</v>
      </c>
      <c r="AH62" s="4">
        <f t="shared" si="6"/>
        <v>26.684032684726134</v>
      </c>
      <c r="AI62" s="4">
        <f t="shared" si="7"/>
        <v>3.0352200548540261E-2</v>
      </c>
      <c r="AJ62" s="4">
        <f t="shared" si="8"/>
        <v>3.9151776694952449</v>
      </c>
      <c r="AK62" s="4">
        <f t="shared" si="9"/>
        <v>0.9230639185133398</v>
      </c>
      <c r="AL62" s="4">
        <f t="shared" si="10"/>
        <v>0.77868881389634459</v>
      </c>
      <c r="AM62" s="4">
        <f t="shared" si="11"/>
        <v>5.4381477766450548</v>
      </c>
      <c r="AN62" s="4">
        <f t="shared" si="12"/>
        <v>0.76982937731636114</v>
      </c>
      <c r="AO62" s="4">
        <f t="shared" si="13"/>
        <v>14.828772928311245</v>
      </c>
      <c r="AQ62" s="4">
        <f t="shared" si="14"/>
        <v>31.119557967819496</v>
      </c>
    </row>
    <row r="63" spans="1:43" x14ac:dyDescent="0.3">
      <c r="A63" s="5">
        <f>system!A62</f>
        <v>61</v>
      </c>
      <c r="B63" s="5">
        <f>INDEX(system!A:Q,ROW()-1,MATCH($B$1&amp; "*",system!$1:$1,0))</f>
        <v>969.875</v>
      </c>
      <c r="C63" s="5">
        <f>INDEX(system!A:Q,ROW()-1,MATCH($C$1&amp; "*",system!$1:$1,0))</f>
        <v>400</v>
      </c>
      <c r="D63" s="4">
        <f>INDEX(system!A:Q,ROW()-1,MATCH($D$1&amp; "*",system!$1:$1,0))</f>
        <v>0</v>
      </c>
      <c r="F63" s="4">
        <f>liquid!E62</f>
        <v>10.0095546095</v>
      </c>
      <c r="H63" s="4">
        <f>IF(ISNA(VLOOKUP($A63,tot_solids!$A:$A,1,0)),0,VLOOKUP($A63,tot_solids!$A:$AD,5,0))-IFERROR(G63,0)</f>
        <v>90.277309663427005</v>
      </c>
      <c r="I63" s="4">
        <f>IF(ISNA(VLOOKUP(Combine!$A63,apatite!$A:$A,1,0)),0,VLOOKUP(Combine!$A63,apatite!$A:$AD,5,0))</f>
        <v>9.7047086046382902E-2</v>
      </c>
      <c r="J63" s="4">
        <f>IF(ISNA(VLOOKUP(Combine!$A63,orthopyroxene!$A:$A,1,0)),0,VLOOKUP(Combine!$A63,orthopyroxene!$A:$AD,5,0))</f>
        <v>13.3792291965994</v>
      </c>
      <c r="K63" s="4">
        <f>IF(ISNA(VLOOKUP(Combine!$A63,spinel1!$A:$A,1,0)),0,VLOOKUP(Combine!$A63,spinel1!$A:$AD,5,0))</f>
        <v>4.1571655803307399</v>
      </c>
      <c r="L63" s="4">
        <f>IF(ISNA(VLOOKUP(Combine!$A63,spinel2!$A:$A,1,0)),0,VLOOKUP(Combine!$A63,spinel2!$A:$AD,5,0))</f>
        <v>3.2309506830107999</v>
      </c>
      <c r="M63" s="4">
        <f>IF(ISNA(VLOOKUP(Combine!$A63,clinopyroxene1!$A:$A,1,0)),0,VLOOKUP(Combine!$A63,clinopyroxene1!$A:$AD,5,0))</f>
        <v>18.1109896644458</v>
      </c>
      <c r="N63" s="4">
        <f>IF(ISNA(VLOOKUP(Combine!$A63,clinopyroxene2!$A:$A,1,0)),0,VLOOKUP(Combine!$A63,clinopyroxene2!$A:$AD,5,0))</f>
        <v>2.88096727436371</v>
      </c>
      <c r="O63" s="4">
        <f>IF(ISNA(VLOOKUP(Combine!$A63,feldspar!$A:$A,1,0)),0,VLOOKUP(Combine!$A63,feldspar!$A:$AD,5,0))</f>
        <v>39.275628790533297</v>
      </c>
      <c r="P63" s="4">
        <f>IF(ISNA(VLOOKUP(Combine!$A63,olivine!$A:$A,1,0)),0,VLOOKUP(Combine!$A63,olivine!$A:$AD,5,0))</f>
        <v>9.1453313880967499</v>
      </c>
      <c r="Q63" s="4">
        <f t="shared" si="1"/>
        <v>100.28686427292701</v>
      </c>
      <c r="S63" s="4">
        <f>liquid!F62</f>
        <v>2.3132676894654001</v>
      </c>
      <c r="U63" s="4">
        <f t="shared" si="2"/>
        <v>3.3658790904207305</v>
      </c>
      <c r="V63" s="4">
        <f>IF(ISNA(VLOOKUP(Combine!$A63,apatite!$A:$A,1,0)),0,VLOOKUP(Combine!$A63,apatite!$A:$AD,6,0))</f>
        <v>3.0624684042066699</v>
      </c>
      <c r="W63" s="4">
        <f>IF(ISNA(VLOOKUP(Combine!$A63,orthopyroxene!$A:$A,1,0)),0,VLOOKUP(Combine!$A63,orthopyroxene!$A:$AD,6,0))</f>
        <v>3.34943478440286</v>
      </c>
      <c r="X63" s="4">
        <f>IF(ISNA(VLOOKUP(Combine!$A63,spinel1!$A:$A,1,0)),0,VLOOKUP(Combine!$A63,spinel1!$A:$AD,6,0))</f>
        <v>4.6094152963849897</v>
      </c>
      <c r="Y63" s="4">
        <f>IF(ISNA(VLOOKUP(Combine!$A63,spinel2!$A:$A,1,0)),0,VLOOKUP(Combine!$A63,spinel2!$A:$AD,6,0))</f>
        <v>3.9532638837550098</v>
      </c>
      <c r="Z63" s="4">
        <f>IF(ISNA(VLOOKUP(Combine!$A63,clinopyroxene1!$A:$A,1,0)),0,VLOOKUP(Combine!$A63,clinopyroxene1!$A:$AD,6,0))</f>
        <v>3.3265775947220901</v>
      </c>
      <c r="AA63" s="4">
        <f>IF(ISNA(VLOOKUP(Combine!$A63,clinopyroxene2!$A:$A,1,0)),0,VLOOKUP(Combine!$A63,clinopyroxene2!$A:$AD,6,0))</f>
        <v>3.4860904760757898</v>
      </c>
      <c r="AB63" s="4">
        <f>IF(ISNA(VLOOKUP(Combine!$A63,feldspar!$A:$A,1,0)),0,VLOOKUP(Combine!$A63,feldspar!$A:$AD,6,0))</f>
        <v>2.6528207866388702</v>
      </c>
      <c r="AC63" s="4">
        <f>IF(ISNA(VLOOKUP(Combine!$A63,olivine!$A:$A,1,0)),0,VLOOKUP(Combine!$A63,olivine!$A:$AD,6,0))</f>
        <v>3.4892314191423299</v>
      </c>
      <c r="AD63" s="4">
        <f t="shared" si="3"/>
        <v>3.2196539410582403</v>
      </c>
      <c r="AF63" s="4">
        <f t="shared" si="4"/>
        <v>4.3270195901163628</v>
      </c>
      <c r="AG63" s="4">
        <f t="shared" si="5"/>
        <v>0</v>
      </c>
      <c r="AH63" s="4">
        <f t="shared" si="6"/>
        <v>26.821316879847416</v>
      </c>
      <c r="AI63" s="4">
        <f t="shared" si="7"/>
        <v>3.1689171360291264E-2</v>
      </c>
      <c r="AJ63" s="4">
        <f t="shared" si="8"/>
        <v>3.9944737120727849</v>
      </c>
      <c r="AK63" s="4">
        <f t="shared" si="9"/>
        <v>0.90188566510617207</v>
      </c>
      <c r="AL63" s="4">
        <f t="shared" si="10"/>
        <v>0.81728687434391045</v>
      </c>
      <c r="AM63" s="4">
        <f t="shared" si="11"/>
        <v>5.4443310425647331</v>
      </c>
      <c r="AN63" s="4">
        <f t="shared" si="12"/>
        <v>0.8264178150667929</v>
      </c>
      <c r="AO63" s="4">
        <f t="shared" si="13"/>
        <v>14.805232599332729</v>
      </c>
      <c r="AQ63" s="4">
        <f t="shared" si="14"/>
        <v>31.14833646996378</v>
      </c>
    </row>
    <row r="64" spans="1:43" x14ac:dyDescent="0.3">
      <c r="A64" s="5">
        <f>system!A63</f>
        <v>62</v>
      </c>
      <c r="B64" s="5">
        <f>INDEX(system!A:Q,ROW()-1,MATCH($B$1&amp; "*",system!$1:$1,0))</f>
        <v>964.90625</v>
      </c>
      <c r="C64" s="5">
        <f>INDEX(system!A:Q,ROW()-1,MATCH($C$1&amp; "*",system!$1:$1,0))</f>
        <v>400</v>
      </c>
      <c r="D64" s="4">
        <f>INDEX(system!A:Q,ROW()-1,MATCH($D$1&amp; "*",system!$1:$1,0))</f>
        <v>0</v>
      </c>
      <c r="F64" s="4">
        <f>liquid!E63</f>
        <v>9.7376156576336399</v>
      </c>
      <c r="H64" s="4">
        <f>IF(ISNA(VLOOKUP($A64,tot_solids!$A:$A,1,0)),0,VLOOKUP($A64,tot_solids!$A:$AD,5,0))-IFERROR(G64,0)</f>
        <v>90.549304395561805</v>
      </c>
      <c r="I64" s="4">
        <f>IF(ISNA(VLOOKUP(Combine!$A64,apatite!$A:$A,1,0)),0,VLOOKUP(Combine!$A64,apatite!$A:$AD,5,0))</f>
        <v>0.10077901078453801</v>
      </c>
      <c r="J64" s="4">
        <f>IF(ISNA(VLOOKUP(Combine!$A64,orthopyroxene!$A:$A,1,0)),0,VLOOKUP(Combine!$A64,orthopyroxene!$A:$AD,5,0))</f>
        <v>13.6477508682273</v>
      </c>
      <c r="K64" s="4">
        <f>IF(ISNA(VLOOKUP(Combine!$A64,spinel1!$A:$A,1,0)),0,VLOOKUP(Combine!$A64,spinel1!$A:$AD,5,0))</f>
        <v>4.0695909202456599</v>
      </c>
      <c r="L64" s="4">
        <f>IF(ISNA(VLOOKUP(Combine!$A64,spinel2!$A:$A,1,0)),0,VLOOKUP(Combine!$A64,spinel2!$A:$AD,5,0))</f>
        <v>3.3812499941505001</v>
      </c>
      <c r="M64" s="4">
        <f>IF(ISNA(VLOOKUP(Combine!$A64,clinopyroxene1!$A:$A,1,0)),0,VLOOKUP(Combine!$A64,clinopyroxene1!$A:$AD,5,0))</f>
        <v>18.140889946809502</v>
      </c>
      <c r="N64" s="4">
        <f>IF(ISNA(VLOOKUP(Combine!$A64,clinopyroxene2!$A:$A,1,0)),0,VLOOKUP(Combine!$A64,clinopyroxene2!$A:$AD,5,0))</f>
        <v>3.0690207613533098</v>
      </c>
      <c r="O64" s="4">
        <f>IF(ISNA(VLOOKUP(Combine!$A64,feldspar!$A:$A,1,0)),0,VLOOKUP(Combine!$A64,feldspar!$A:$AD,5,0))</f>
        <v>39.200690089652703</v>
      </c>
      <c r="P64" s="4">
        <f>IF(ISNA(VLOOKUP(Combine!$A64,olivine!$A:$A,1,0)),0,VLOOKUP(Combine!$A64,olivine!$A:$AD,5,0))</f>
        <v>8.9393328043381199</v>
      </c>
      <c r="Q64" s="4">
        <f t="shared" si="1"/>
        <v>100.28692005319544</v>
      </c>
      <c r="S64" s="4">
        <f>liquid!F63</f>
        <v>2.3060802074387601</v>
      </c>
      <c r="U64" s="4">
        <f t="shared" si="2"/>
        <v>3.359216032107788</v>
      </c>
      <c r="V64" s="4">
        <f>IF(ISNA(VLOOKUP(Combine!$A64,apatite!$A:$A,1,0)),0,VLOOKUP(Combine!$A64,apatite!$A:$AD,6,0))</f>
        <v>3.0624684042066699</v>
      </c>
      <c r="W64" s="4">
        <f>IF(ISNA(VLOOKUP(Combine!$A64,orthopyroxene!$A:$A,1,0)),0,VLOOKUP(Combine!$A64,orthopyroxene!$A:$AD,6,0))</f>
        <v>3.3509208613075399</v>
      </c>
      <c r="X64" s="4">
        <f>IF(ISNA(VLOOKUP(Combine!$A64,spinel1!$A:$A,1,0)),0,VLOOKUP(Combine!$A64,spinel1!$A:$AD,6,0))</f>
        <v>4.6167241171689097</v>
      </c>
      <c r="Y64" s="4">
        <f>IF(ISNA(VLOOKUP(Combine!$A64,spinel2!$A:$A,1,0)),0,VLOOKUP(Combine!$A64,spinel2!$A:$AD,6,0))</f>
        <v>3.9524659953123802</v>
      </c>
      <c r="Z64" s="4">
        <f>IF(ISNA(VLOOKUP(Combine!$A64,clinopyroxene1!$A:$A,1,0)),0,VLOOKUP(Combine!$A64,clinopyroxene1!$A:$AD,6,0))</f>
        <v>3.3264936807573799</v>
      </c>
      <c r="AA64" s="4">
        <f>IF(ISNA(VLOOKUP(Combine!$A64,clinopyroxene2!$A:$A,1,0)),0,VLOOKUP(Combine!$A64,clinopyroxene2!$A:$AD,6,0))</f>
        <v>3.48757155962095</v>
      </c>
      <c r="AB64" s="4">
        <f>IF(ISNA(VLOOKUP(Combine!$A64,feldspar!$A:$A,1,0)),0,VLOOKUP(Combine!$A64,feldspar!$A:$AD,6,0))</f>
        <v>2.6523994702183602</v>
      </c>
      <c r="AC64" s="4">
        <f>IF(ISNA(VLOOKUP(Combine!$A64,olivine!$A:$A,1,0)),0,VLOOKUP(Combine!$A64,olivine!$A:$AD,6,0))</f>
        <v>3.4922031449692899</v>
      </c>
      <c r="AD64" s="4">
        <f t="shared" si="3"/>
        <v>3.2165852135697044</v>
      </c>
      <c r="AF64" s="4">
        <f t="shared" si="4"/>
        <v>4.2225832502368545</v>
      </c>
      <c r="AG64" s="4">
        <f t="shared" si="5"/>
        <v>0</v>
      </c>
      <c r="AH64" s="4">
        <f t="shared" si="6"/>
        <v>26.955487092845694</v>
      </c>
      <c r="AI64" s="4">
        <f t="shared" si="7"/>
        <v>3.2907771602183999E-2</v>
      </c>
      <c r="AJ64" s="4">
        <f t="shared" si="8"/>
        <v>4.0728359257347257</v>
      </c>
      <c r="AK64" s="4">
        <f t="shared" si="9"/>
        <v>0.88148886893879086</v>
      </c>
      <c r="AL64" s="4">
        <f t="shared" si="10"/>
        <v>0.85547857923652182</v>
      </c>
      <c r="AM64" s="4">
        <f t="shared" si="11"/>
        <v>5.4534569092219538</v>
      </c>
      <c r="AN64" s="4">
        <f t="shared" si="12"/>
        <v>0.87998789670336375</v>
      </c>
      <c r="AO64" s="4">
        <f t="shared" si="13"/>
        <v>14.779331141408155</v>
      </c>
      <c r="AQ64" s="4">
        <f t="shared" si="14"/>
        <v>31.178070343082549</v>
      </c>
    </row>
    <row r="65" spans="1:43" x14ac:dyDescent="0.3">
      <c r="A65" s="5">
        <f>system!A64</f>
        <v>63</v>
      </c>
      <c r="B65" s="5">
        <f>INDEX(system!A:Q,ROW()-1,MATCH($B$1&amp; "*",system!$1:$1,0))</f>
        <v>959.9375</v>
      </c>
      <c r="C65" s="5">
        <f>INDEX(system!A:Q,ROW()-1,MATCH($C$1&amp; "*",system!$1:$1,0))</f>
        <v>400</v>
      </c>
      <c r="D65" s="4">
        <f>INDEX(system!A:Q,ROW()-1,MATCH($D$1&amp; "*",system!$1:$1,0))</f>
        <v>0</v>
      </c>
      <c r="F65" s="4">
        <f>liquid!E64</f>
        <v>9.4762807583870501</v>
      </c>
      <c r="H65" s="4">
        <f>IF(ISNA(VLOOKUP($A65,tot_solids!$A:$A,1,0)),0,VLOOKUP($A65,tot_solids!$A:$AD,5,0))-IFERROR(G65,0)</f>
        <v>90.810668151936099</v>
      </c>
      <c r="I65" s="4">
        <f>IF(ISNA(VLOOKUP(Combine!$A65,apatite!$A:$A,1,0)),0,VLOOKUP(Combine!$A65,apatite!$A:$AD,5,0))</f>
        <v>0.104171501433894</v>
      </c>
      <c r="J65" s="4">
        <f>IF(ISNA(VLOOKUP(Combine!$A65,orthopyroxene!$A:$A,1,0)),0,VLOOKUP(Combine!$A65,orthopyroxene!$A:$AD,5,0))</f>
        <v>13.9132820981647</v>
      </c>
      <c r="K65" s="4">
        <f>IF(ISNA(VLOOKUP(Combine!$A65,spinel1!$A:$A,1,0)),0,VLOOKUP(Combine!$A65,spinel1!$A:$AD,5,0))</f>
        <v>3.9853473354055402</v>
      </c>
      <c r="L65" s="4">
        <f>IF(ISNA(VLOOKUP(Combine!$A65,spinel2!$A:$A,1,0)),0,VLOOKUP(Combine!$A65,spinel2!$A:$AD,5,0))</f>
        <v>3.5295940866313602</v>
      </c>
      <c r="M65" s="4">
        <f>IF(ISNA(VLOOKUP(Combine!$A65,clinopyroxene1!$A:$A,1,0)),0,VLOOKUP(Combine!$A65,clinopyroxene1!$A:$AD,5,0))</f>
        <v>18.1796888659985</v>
      </c>
      <c r="N65" s="4">
        <f>IF(ISNA(VLOOKUP(Combine!$A65,clinopyroxene2!$A:$A,1,0)),0,VLOOKUP(Combine!$A65,clinopyroxene2!$A:$AD,5,0))</f>
        <v>3.2472624428760102</v>
      </c>
      <c r="O65" s="4">
        <f>IF(ISNA(VLOOKUP(Combine!$A65,feldspar!$A:$A,1,0)),0,VLOOKUP(Combine!$A65,feldspar!$A:$AD,5,0))</f>
        <v>39.120312426671298</v>
      </c>
      <c r="P65" s="4">
        <f>IF(ISNA(VLOOKUP(Combine!$A65,olivine!$A:$A,1,0)),0,VLOOKUP(Combine!$A65,olivine!$A:$AD,5,0))</f>
        <v>8.7310093947546097</v>
      </c>
      <c r="Q65" s="4">
        <f t="shared" si="1"/>
        <v>100.28694891032315</v>
      </c>
      <c r="S65" s="4">
        <f>liquid!F64</f>
        <v>2.2989796612030702</v>
      </c>
      <c r="U65" s="4">
        <f t="shared" si="2"/>
        <v>3.3525930369703763</v>
      </c>
      <c r="V65" s="4">
        <f>IF(ISNA(VLOOKUP(Combine!$A65,apatite!$A:$A,1,0)),0,VLOOKUP(Combine!$A65,apatite!$A:$AD,6,0))</f>
        <v>3.0624684042066699</v>
      </c>
      <c r="W65" s="4">
        <f>IF(ISNA(VLOOKUP(Combine!$A65,orthopyroxene!$A:$A,1,0)),0,VLOOKUP(Combine!$A65,orthopyroxene!$A:$AD,6,0))</f>
        <v>3.3524011392284701</v>
      </c>
      <c r="X65" s="4">
        <f>IF(ISNA(VLOOKUP(Combine!$A65,spinel1!$A:$A,1,0)),0,VLOOKUP(Combine!$A65,spinel1!$A:$AD,6,0))</f>
        <v>4.6239441575200804</v>
      </c>
      <c r="Y65" s="4">
        <f>IF(ISNA(VLOOKUP(Combine!$A65,spinel2!$A:$A,1,0)),0,VLOOKUP(Combine!$A65,spinel2!$A:$AD,6,0))</f>
        <v>3.9515650234458302</v>
      </c>
      <c r="Z65" s="4">
        <f>IF(ISNA(VLOOKUP(Combine!$A65,clinopyroxene1!$A:$A,1,0)),0,VLOOKUP(Combine!$A65,clinopyroxene1!$A:$AD,6,0))</f>
        <v>3.3264005827453098</v>
      </c>
      <c r="AA65" s="4">
        <f>IF(ISNA(VLOOKUP(Combine!$A65,clinopyroxene2!$A:$A,1,0)),0,VLOOKUP(Combine!$A65,clinopyroxene2!$A:$AD,6,0))</f>
        <v>3.4890385132150699</v>
      </c>
      <c r="AB65" s="4">
        <f>IF(ISNA(VLOOKUP(Combine!$A65,feldspar!$A:$A,1,0)),0,VLOOKUP(Combine!$A65,feldspar!$A:$AD,6,0))</f>
        <v>2.6519816147674602</v>
      </c>
      <c r="AC65" s="4">
        <f>IF(ISNA(VLOOKUP(Combine!$A65,olivine!$A:$A,1,0)),0,VLOOKUP(Combine!$A65,olivine!$A:$AD,6,0))</f>
        <v>3.4951728458313598</v>
      </c>
      <c r="AD65" s="4">
        <f t="shared" si="3"/>
        <v>3.2134347319667258</v>
      </c>
      <c r="AF65" s="4">
        <f t="shared" si="4"/>
        <v>4.1219506715548997</v>
      </c>
      <c r="AG65" s="4">
        <f t="shared" si="5"/>
        <v>0</v>
      </c>
      <c r="AH65" s="4">
        <f t="shared" si="6"/>
        <v>27.086695924775469</v>
      </c>
      <c r="AI65" s="4">
        <f t="shared" si="7"/>
        <v>3.4015535079742171E-2</v>
      </c>
      <c r="AJ65" s="4">
        <f t="shared" si="8"/>
        <v>4.1502438163968458</v>
      </c>
      <c r="AK65" s="4">
        <f t="shared" si="9"/>
        <v>0.8618934830612156</v>
      </c>
      <c r="AL65" s="4">
        <f t="shared" si="10"/>
        <v>0.89321422415908913</v>
      </c>
      <c r="AM65" s="4">
        <f t="shared" si="11"/>
        <v>5.4652734731649879</v>
      </c>
      <c r="AN65" s="4">
        <f t="shared" si="12"/>
        <v>0.93070409815675303</v>
      </c>
      <c r="AO65" s="4">
        <f t="shared" si="13"/>
        <v>14.751351294756835</v>
      </c>
      <c r="AQ65" s="4">
        <f t="shared" si="14"/>
        <v>31.208646596330368</v>
      </c>
    </row>
    <row r="66" spans="1:43" x14ac:dyDescent="0.3">
      <c r="A66" s="5">
        <f>system!A65</f>
        <v>64</v>
      </c>
      <c r="B66" s="5">
        <f>INDEX(system!A:Q,ROW()-1,MATCH($B$1&amp; "*",system!$1:$1,0))</f>
        <v>954.96875</v>
      </c>
      <c r="C66" s="5">
        <f>INDEX(system!A:Q,ROW()-1,MATCH($C$1&amp; "*",system!$1:$1,0))</f>
        <v>400</v>
      </c>
      <c r="D66" s="4">
        <f>INDEX(system!A:Q,ROW()-1,MATCH($D$1&amp; "*",system!$1:$1,0))</f>
        <v>0</v>
      </c>
      <c r="F66" s="4">
        <f>liquid!E65</f>
        <v>9.2248631499128901</v>
      </c>
      <c r="H66" s="4">
        <f>IF(ISNA(VLOOKUP($A66,tot_solids!$A:$A,1,0)),0,VLOOKUP($A66,tot_solids!$A:$AD,5,0))-IFERROR(G66,0)</f>
        <v>91.062089633031206</v>
      </c>
      <c r="I66" s="4">
        <f>IF(ISNA(VLOOKUP(Combine!$A66,apatite!$A:$A,1,0)),0,VLOOKUP(Combine!$A66,apatite!$A:$AD,5,0))</f>
        <v>0.107244737097662</v>
      </c>
      <c r="J66" s="4">
        <f>IF(ISNA(VLOOKUP(Combine!$A66,orthopyroxene!$A:$A,1,0)),0,VLOOKUP(Combine!$A66,orthopyroxene!$A:$AD,5,0))</f>
        <v>14.1757510631827</v>
      </c>
      <c r="K66" s="4">
        <f>IF(ISNA(VLOOKUP(Combine!$A66,spinel1!$A:$A,1,0)),0,VLOOKUP(Combine!$A66,spinel1!$A:$AD,5,0))</f>
        <v>3.9045186504346998</v>
      </c>
      <c r="L66" s="4">
        <f>IF(ISNA(VLOOKUP(Combine!$A66,spinel2!$A:$A,1,0)),0,VLOOKUP(Combine!$A66,spinel2!$A:$AD,5,0))</f>
        <v>3.67579962714635</v>
      </c>
      <c r="M66" s="4">
        <f>IF(ISNA(VLOOKUP(Combine!$A66,clinopyroxene1!$A:$A,1,0)),0,VLOOKUP(Combine!$A66,clinopyroxene1!$A:$AD,5,0))</f>
        <v>18.2265847811307</v>
      </c>
      <c r="N66" s="4">
        <f>IF(ISNA(VLOOKUP(Combine!$A66,clinopyroxene2!$A:$A,1,0)),0,VLOOKUP(Combine!$A66,clinopyroxene2!$A:$AD,5,0))</f>
        <v>3.4162321428040698</v>
      </c>
      <c r="O66" s="4">
        <f>IF(ISNA(VLOOKUP(Combine!$A66,feldspar!$A:$A,1,0)),0,VLOOKUP(Combine!$A66,feldspar!$A:$AD,5,0))</f>
        <v>39.035195733255001</v>
      </c>
      <c r="P66" s="4">
        <f>IF(ISNA(VLOOKUP(Combine!$A66,olivine!$A:$A,1,0)),0,VLOOKUP(Combine!$A66,olivine!$A:$AD,5,0))</f>
        <v>8.5207628979799193</v>
      </c>
      <c r="Q66" s="4">
        <f t="shared" si="1"/>
        <v>100.2869527829441</v>
      </c>
      <c r="S66" s="4">
        <f>liquid!F65</f>
        <v>2.2919603755443099</v>
      </c>
      <c r="U66" s="4">
        <f t="shared" si="2"/>
        <v>3.3460161017248757</v>
      </c>
      <c r="V66" s="4">
        <f>IF(ISNA(VLOOKUP(Combine!$A66,apatite!$A:$A,1,0)),0,VLOOKUP(Combine!$A66,apatite!$A:$AD,6,0))</f>
        <v>3.0624684042066699</v>
      </c>
      <c r="W66" s="4">
        <f>IF(ISNA(VLOOKUP(Combine!$A66,orthopyroxene!$A:$A,1,0)),0,VLOOKUP(Combine!$A66,orthopyroxene!$A:$AD,6,0))</f>
        <v>3.3538760052073302</v>
      </c>
      <c r="X66" s="4">
        <f>IF(ISNA(VLOOKUP(Combine!$A66,spinel1!$A:$A,1,0)),0,VLOOKUP(Combine!$A66,spinel1!$A:$AD,6,0))</f>
        <v>4.6310755050328902</v>
      </c>
      <c r="Y66" s="4">
        <f>IF(ISNA(VLOOKUP(Combine!$A66,spinel2!$A:$A,1,0)),0,VLOOKUP(Combine!$A66,spinel2!$A:$AD,6,0))</f>
        <v>3.95056336311321</v>
      </c>
      <c r="Z66" s="4">
        <f>IF(ISNA(VLOOKUP(Combine!$A66,clinopyroxene1!$A:$A,1,0)),0,VLOOKUP(Combine!$A66,clinopyroxene1!$A:$AD,6,0))</f>
        <v>3.3262985484823</v>
      </c>
      <c r="AA66" s="4">
        <f>IF(ISNA(VLOOKUP(Combine!$A66,clinopyroxene2!$A:$A,1,0)),0,VLOOKUP(Combine!$A66,clinopyroxene2!$A:$AD,6,0))</f>
        <v>3.4904915947014601</v>
      </c>
      <c r="AB66" s="4">
        <f>IF(ISNA(VLOOKUP(Combine!$A66,feldspar!$A:$A,1,0)),0,VLOOKUP(Combine!$A66,feldspar!$A:$AD,6,0))</f>
        <v>2.6515674518014301</v>
      </c>
      <c r="AC66" s="4">
        <f>IF(ISNA(VLOOKUP(Combine!$A66,olivine!$A:$A,1,0)),0,VLOOKUP(Combine!$A66,olivine!$A:$AD,6,0))</f>
        <v>3.4981423675290402</v>
      </c>
      <c r="AD66" s="4">
        <f t="shared" si="3"/>
        <v>3.210214163019764</v>
      </c>
      <c r="AF66" s="4">
        <f t="shared" si="4"/>
        <v>4.0248789849702824</v>
      </c>
      <c r="AG66" s="4">
        <f t="shared" si="5"/>
        <v>0</v>
      </c>
      <c r="AH66" s="4">
        <f t="shared" si="6"/>
        <v>27.215078130104807</v>
      </c>
      <c r="AI66" s="4">
        <f t="shared" si="7"/>
        <v>3.5019050955872204E-2</v>
      </c>
      <c r="AJ66" s="4">
        <f t="shared" si="8"/>
        <v>4.2266771464338566</v>
      </c>
      <c r="AK66" s="4">
        <f t="shared" si="9"/>
        <v>0.84311271673100685</v>
      </c>
      <c r="AL66" s="4">
        <f t="shared" si="10"/>
        <v>0.93044948005837458</v>
      </c>
      <c r="AM66" s="4">
        <f t="shared" si="11"/>
        <v>5.4795396490934341</v>
      </c>
      <c r="AN66" s="4">
        <f t="shared" si="12"/>
        <v>0.97872521681183378</v>
      </c>
      <c r="AO66" s="4">
        <f t="shared" si="13"/>
        <v>14.721554870020428</v>
      </c>
      <c r="AQ66" s="4">
        <f t="shared" si="14"/>
        <v>31.239957115075089</v>
      </c>
    </row>
    <row r="67" spans="1:43" x14ac:dyDescent="0.3">
      <c r="A67" s="5">
        <f>system!A66</f>
        <v>65</v>
      </c>
      <c r="B67" s="5">
        <f>INDEX(system!A:Q,ROW()-1,MATCH($B$1&amp; "*",system!$1:$1,0))</f>
        <v>950</v>
      </c>
      <c r="C67" s="5">
        <f>INDEX(system!A:Q,ROW()-1,MATCH($C$1&amp; "*",system!$1:$1,0))</f>
        <v>400</v>
      </c>
      <c r="D67" s="4">
        <f>INDEX(system!A:Q,ROW()-1,MATCH($D$1&amp; "*",system!$1:$1,0))</f>
        <v>0</v>
      </c>
      <c r="F67" s="4">
        <f>liquid!E66</f>
        <v>8.9827342729701503</v>
      </c>
      <c r="H67" s="4">
        <f>IF(ISNA(VLOOKUP($A67,tot_solids!$A:$A,1,0)),0,VLOOKUP($A67,tot_solids!$A:$AD,5,0))-IFERROR(G67,0)</f>
        <v>91.304199117912304</v>
      </c>
      <c r="I67" s="4">
        <f>IF(ISNA(VLOOKUP(Combine!$A67,apatite!$A:$A,1,0)),0,VLOOKUP(Combine!$A67,apatite!$A:$AD,5,0))</f>
        <v>0.110016307593843</v>
      </c>
      <c r="J67" s="4">
        <f>IF(ISNA(VLOOKUP(Combine!$A67,orthopyroxene!$A:$A,1,0)),0,VLOOKUP(Combine!$A67,orthopyroxene!$A:$AD,5,0))</f>
        <v>14.435086185034701</v>
      </c>
      <c r="K67" s="4">
        <f>IF(ISNA(VLOOKUP(Combine!$A67,spinel1!$A:$A,1,0)),0,VLOOKUP(Combine!$A67,spinel1!$A:$AD,5,0))</f>
        <v>3.8271607589782</v>
      </c>
      <c r="L67" s="4">
        <f>IF(ISNA(VLOOKUP(Combine!$A67,spinel2!$A:$A,1,0)),0,VLOOKUP(Combine!$A67,spinel2!$A:$AD,5,0))</f>
        <v>3.81970329985751</v>
      </c>
      <c r="M67" s="4">
        <f>IF(ISNA(VLOOKUP(Combine!$A67,clinopyroxene1!$A:$A,1,0)),0,VLOOKUP(Combine!$A67,clinopyroxene1!$A:$AD,5,0))</f>
        <v>18.280810988789501</v>
      </c>
      <c r="N67" s="4">
        <f>IF(ISNA(VLOOKUP(Combine!$A67,clinopyroxene2!$A:$A,1,0)),0,VLOOKUP(Combine!$A67,clinopyroxene2!$A:$AD,5,0))</f>
        <v>3.5764509988895501</v>
      </c>
      <c r="O67" s="4">
        <f>IF(ISNA(VLOOKUP(Combine!$A67,feldspar!$A:$A,1,0)),0,VLOOKUP(Combine!$A67,feldspar!$A:$AD,5,0))</f>
        <v>38.945989581316901</v>
      </c>
      <c r="P67" s="4">
        <f>IF(ISNA(VLOOKUP(Combine!$A67,olivine!$A:$A,1,0)),0,VLOOKUP(Combine!$A67,olivine!$A:$AD,5,0))</f>
        <v>8.3089809974520197</v>
      </c>
      <c r="Q67" s="4">
        <f t="shared" si="1"/>
        <v>100.28693339088245</v>
      </c>
      <c r="S67" s="4">
        <f>liquid!F66</f>
        <v>2.2850169200395598</v>
      </c>
      <c r="U67" s="4">
        <f t="shared" si="2"/>
        <v>3.3394910999726979</v>
      </c>
      <c r="V67" s="4">
        <f>IF(ISNA(VLOOKUP(Combine!$A67,apatite!$A:$A,1,0)),0,VLOOKUP(Combine!$A67,apatite!$A:$AD,6,0))</f>
        <v>3.0624684042066699</v>
      </c>
      <c r="W67" s="4">
        <f>IF(ISNA(VLOOKUP(Combine!$A67,orthopyroxene!$A:$A,1,0)),0,VLOOKUP(Combine!$A67,orthopyroxene!$A:$AD,6,0))</f>
        <v>3.3553458986145701</v>
      </c>
      <c r="X67" s="4">
        <f>IF(ISNA(VLOOKUP(Combine!$A67,spinel1!$A:$A,1,0)),0,VLOOKUP(Combine!$A67,spinel1!$A:$AD,6,0))</f>
        <v>4.6381184018969304</v>
      </c>
      <c r="Y67" s="4">
        <f>IF(ISNA(VLOOKUP(Combine!$A67,spinel2!$A:$A,1,0)),0,VLOOKUP(Combine!$A67,spinel2!$A:$AD,6,0))</f>
        <v>3.9494636192904502</v>
      </c>
      <c r="Z67" s="4">
        <f>IF(ISNA(VLOOKUP(Combine!$A67,clinopyroxene1!$A:$A,1,0)),0,VLOOKUP(Combine!$A67,clinopyroxene1!$A:$AD,6,0))</f>
        <v>3.3261878412819299</v>
      </c>
      <c r="AA67" s="4">
        <f>IF(ISNA(VLOOKUP(Combine!$A67,clinopyroxene2!$A:$A,1,0)),0,VLOOKUP(Combine!$A67,clinopyroxene2!$A:$AD,6,0))</f>
        <v>3.4919310694580199</v>
      </c>
      <c r="AB67" s="4">
        <f>IF(ISNA(VLOOKUP(Combine!$A67,feldspar!$A:$A,1,0)),0,VLOOKUP(Combine!$A67,feldspar!$A:$AD,6,0))</f>
        <v>2.6511572170095299</v>
      </c>
      <c r="AC67" s="4">
        <f>IF(ISNA(VLOOKUP(Combine!$A67,olivine!$A:$A,1,0)),0,VLOOKUP(Combine!$A67,olivine!$A:$AD,6,0))</f>
        <v>3.5011137085775199</v>
      </c>
      <c r="AD67" s="4">
        <f t="shared" si="3"/>
        <v>3.2069346569584516</v>
      </c>
      <c r="AF67" s="4">
        <f t="shared" si="4"/>
        <v>3.9311456270593546</v>
      </c>
      <c r="AG67" s="4">
        <f t="shared" si="5"/>
        <v>0</v>
      </c>
      <c r="AH67" s="4">
        <f t="shared" si="6"/>
        <v>27.340752343570781</v>
      </c>
      <c r="AI67" s="4">
        <f t="shared" si="7"/>
        <v>3.5924062903872678E-2</v>
      </c>
      <c r="AJ67" s="4">
        <f t="shared" si="8"/>
        <v>4.3021156748682694</v>
      </c>
      <c r="AK67" s="4">
        <f t="shared" si="9"/>
        <v>0.82515374282229204</v>
      </c>
      <c r="AL67" s="4">
        <f t="shared" si="10"/>
        <v>0.96714482473033825</v>
      </c>
      <c r="AM67" s="4">
        <f t="shared" si="11"/>
        <v>5.4960248371733513</v>
      </c>
      <c r="AN67" s="4">
        <f t="shared" si="12"/>
        <v>1.0242043521909063</v>
      </c>
      <c r="AO67" s="4">
        <f t="shared" si="13"/>
        <v>14.690184848881749</v>
      </c>
      <c r="AQ67" s="4">
        <f t="shared" si="14"/>
        <v>31.271897970630135</v>
      </c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DF9F2-BBA5-474A-BACD-29E3F67115EB}">
  <dimension ref="A1:AP51"/>
  <sheetViews>
    <sheetView workbookViewId="0"/>
  </sheetViews>
  <sheetFormatPr defaultRowHeight="14.4" x14ac:dyDescent="0.3"/>
  <sheetData>
    <row r="1" spans="1:42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122</v>
      </c>
      <c r="AK1" t="s">
        <v>123</v>
      </c>
      <c r="AL1" t="s">
        <v>124</v>
      </c>
      <c r="AM1" t="s">
        <v>125</v>
      </c>
      <c r="AN1" t="s">
        <v>126</v>
      </c>
      <c r="AO1" t="s">
        <v>127</v>
      </c>
      <c r="AP1" t="s">
        <v>128</v>
      </c>
    </row>
    <row r="2" spans="1:42" x14ac:dyDescent="0.3">
      <c r="A2">
        <v>16</v>
      </c>
      <c r="B2">
        <v>1193.46875</v>
      </c>
      <c r="C2">
        <v>400</v>
      </c>
      <c r="D2">
        <v>0</v>
      </c>
      <c r="E2">
        <v>1.00668220312641</v>
      </c>
      <c r="F2">
        <v>3.25339848363337</v>
      </c>
      <c r="G2">
        <v>-16.195827306568898</v>
      </c>
      <c r="H2">
        <v>-12.705587206657412</v>
      </c>
      <c r="I2">
        <v>2.37978690775055</v>
      </c>
      <c r="J2">
        <v>1.2013551222598999</v>
      </c>
      <c r="K2">
        <v>0.30942480860879901</v>
      </c>
      <c r="L2">
        <v>4.2275378583900907E-5</v>
      </c>
      <c r="M2">
        <v>8.2158488207505168E-7</v>
      </c>
      <c r="N2" s="1">
        <v>4.4713270600643603E-9</v>
      </c>
      <c r="O2" s="1">
        <v>8.3899597842631898E-13</v>
      </c>
      <c r="P2" s="1">
        <v>-4.6160968843069103E-14</v>
      </c>
      <c r="Q2">
        <v>49.611833795629003</v>
      </c>
      <c r="R2">
        <v>0.67242572535493705</v>
      </c>
      <c r="S2">
        <v>6.7672374965213997</v>
      </c>
      <c r="T2">
        <v>1.95507580608524</v>
      </c>
      <c r="V2">
        <v>6.48773325380147</v>
      </c>
      <c r="X2">
        <v>16.500689809120502</v>
      </c>
      <c r="AA2">
        <v>17.7190613740127</v>
      </c>
      <c r="AB2">
        <v>0.28594273947453203</v>
      </c>
      <c r="AJ2">
        <v>0.31548247320891099</v>
      </c>
      <c r="AK2">
        <v>0.28381482368553601</v>
      </c>
      <c r="AL2">
        <v>0.19887257673588701</v>
      </c>
      <c r="AM2">
        <v>0.12758298151771899</v>
      </c>
      <c r="AN2">
        <v>-9.0513118055297603E-2</v>
      </c>
      <c r="AO2">
        <v>0.14443894583366601</v>
      </c>
      <c r="AP2">
        <v>2.0321317073576001E-2</v>
      </c>
    </row>
    <row r="3" spans="1:42" x14ac:dyDescent="0.3">
      <c r="A3">
        <v>17</v>
      </c>
      <c r="B3">
        <v>1188.5</v>
      </c>
      <c r="C3">
        <v>400</v>
      </c>
      <c r="D3">
        <v>0</v>
      </c>
      <c r="E3">
        <v>2.34092958163912</v>
      </c>
      <c r="F3">
        <v>3.25770704021659</v>
      </c>
      <c r="G3">
        <v>-37.572660995266787</v>
      </c>
      <c r="H3">
        <v>-29.49810723659229</v>
      </c>
      <c r="I3">
        <v>5.5242730877258497</v>
      </c>
      <c r="J3">
        <v>2.79035332033886</v>
      </c>
      <c r="K3">
        <v>0.71858198197081702</v>
      </c>
      <c r="L3">
        <v>4.216917718453848E-5</v>
      </c>
      <c r="M3">
        <v>8.2217480126310538E-7</v>
      </c>
      <c r="N3" s="1">
        <v>1.0363861213754299E-8</v>
      </c>
      <c r="O3" s="1">
        <v>1.9440584988524901E-12</v>
      </c>
      <c r="P3" s="1">
        <v>-1.11544930217079E-13</v>
      </c>
      <c r="Q3">
        <v>49.466927579016499</v>
      </c>
      <c r="R3">
        <v>0.73117126957387701</v>
      </c>
      <c r="S3">
        <v>6.82853719888897</v>
      </c>
      <c r="T3">
        <v>2.0083151556971202</v>
      </c>
      <c r="V3">
        <v>6.6776351428682199</v>
      </c>
      <c r="X3">
        <v>16.388654361787399</v>
      </c>
      <c r="AA3">
        <v>17.6052234601182</v>
      </c>
      <c r="AB3">
        <v>0.293535832049519</v>
      </c>
      <c r="AJ3">
        <v>0.30207039483829301</v>
      </c>
      <c r="AK3">
        <v>0.287067250489627</v>
      </c>
      <c r="AL3">
        <v>0.20488878015523901</v>
      </c>
      <c r="AM3">
        <v>0.12964568055377501</v>
      </c>
      <c r="AN3">
        <v>-8.9298856021600106E-2</v>
      </c>
      <c r="AO3">
        <v>0.144745933468093</v>
      </c>
      <c r="AP3">
        <v>2.0880816516571601E-2</v>
      </c>
    </row>
    <row r="4" spans="1:42" x14ac:dyDescent="0.3">
      <c r="A4">
        <v>18</v>
      </c>
      <c r="B4">
        <v>1183.53125</v>
      </c>
      <c r="C4">
        <v>400</v>
      </c>
      <c r="D4">
        <v>0</v>
      </c>
      <c r="E4">
        <v>3.5559954120838402</v>
      </c>
      <c r="F4">
        <v>3.26206101464187</v>
      </c>
      <c r="G4">
        <v>-56.941888865739259</v>
      </c>
      <c r="H4">
        <v>-44.740104156903612</v>
      </c>
      <c r="I4">
        <v>8.3764273816496608</v>
      </c>
      <c r="J4">
        <v>4.2334066962930104</v>
      </c>
      <c r="K4">
        <v>1.0901069587977099</v>
      </c>
      <c r="L4">
        <v>4.2062323923979794E-5</v>
      </c>
      <c r="M4">
        <v>8.2281396322518183E-7</v>
      </c>
      <c r="N4" s="1">
        <v>1.5690546322501901E-8</v>
      </c>
      <c r="O4" s="1">
        <v>2.9457375934822802E-12</v>
      </c>
      <c r="P4" s="1">
        <v>-1.7482861150329099E-13</v>
      </c>
      <c r="Q4">
        <v>49.310312536725199</v>
      </c>
      <c r="R4">
        <v>0.79567348413976002</v>
      </c>
      <c r="S4">
        <v>6.8982517474195797</v>
      </c>
      <c r="T4">
        <v>2.0636678783156301</v>
      </c>
      <c r="V4">
        <v>6.85351944398524</v>
      </c>
      <c r="X4">
        <v>16.261316906485</v>
      </c>
      <c r="AA4">
        <v>17.515899580825199</v>
      </c>
      <c r="AB4">
        <v>0.30135842210429897</v>
      </c>
      <c r="AJ4">
        <v>0.28967551039816403</v>
      </c>
      <c r="AK4">
        <v>0.28932086678417801</v>
      </c>
      <c r="AL4">
        <v>0.210493092919745</v>
      </c>
      <c r="AM4">
        <v>0.13202051003281901</v>
      </c>
      <c r="AN4">
        <v>-8.80710203592147E-2</v>
      </c>
      <c r="AO4">
        <v>0.14510258784503</v>
      </c>
      <c r="AP4">
        <v>2.14584523792767E-2</v>
      </c>
    </row>
    <row r="5" spans="1:42" x14ac:dyDescent="0.3">
      <c r="A5">
        <v>19</v>
      </c>
      <c r="B5">
        <v>1178.5625</v>
      </c>
      <c r="C5">
        <v>400</v>
      </c>
      <c r="D5">
        <v>0</v>
      </c>
      <c r="E5">
        <v>4.6650598343271898</v>
      </c>
      <c r="F5">
        <v>3.2664669654364502</v>
      </c>
      <c r="G5">
        <v>-74.530068734135526</v>
      </c>
      <c r="H5">
        <v>-58.607476351204433</v>
      </c>
      <c r="I5">
        <v>10.968144438331301</v>
      </c>
      <c r="J5">
        <v>5.5463481138064701</v>
      </c>
      <c r="K5">
        <v>1.4281668492869199</v>
      </c>
      <c r="L5">
        <v>4.1954443819858393E-5</v>
      </c>
      <c r="M5">
        <v>8.235060914241527E-7</v>
      </c>
      <c r="N5" s="1">
        <v>2.0512796764364902E-8</v>
      </c>
      <c r="O5" s="1">
        <v>3.8593567115678498E-12</v>
      </c>
      <c r="P5" s="1">
        <v>-2.3498203244732701E-13</v>
      </c>
      <c r="Q5">
        <v>49.140437054650903</v>
      </c>
      <c r="R5">
        <v>0.86705110627508697</v>
      </c>
      <c r="S5">
        <v>6.9771327965366803</v>
      </c>
      <c r="T5">
        <v>2.1215460144451401</v>
      </c>
      <c r="V5">
        <v>7.0134609533520003</v>
      </c>
      <c r="X5">
        <v>16.1173274163842</v>
      </c>
      <c r="AA5">
        <v>17.453567814012199</v>
      </c>
      <c r="AB5">
        <v>0.309476844343614</v>
      </c>
      <c r="AJ5">
        <v>0.27840672708201403</v>
      </c>
      <c r="AK5">
        <v>0.29046829981620798</v>
      </c>
      <c r="AL5">
        <v>0.21562637529328799</v>
      </c>
      <c r="AM5">
        <v>0.13474822425517</v>
      </c>
      <c r="AN5">
        <v>-8.6807019179328995E-2</v>
      </c>
      <c r="AO5">
        <v>0.14549825553014201</v>
      </c>
      <c r="AP5">
        <v>2.2059137202504901E-2</v>
      </c>
    </row>
    <row r="6" spans="1:42" x14ac:dyDescent="0.3">
      <c r="A6">
        <v>20</v>
      </c>
      <c r="B6">
        <v>1173.59375</v>
      </c>
      <c r="C6">
        <v>400</v>
      </c>
      <c r="D6">
        <v>0</v>
      </c>
      <c r="E6">
        <v>5.4530597728431101</v>
      </c>
      <c r="F6">
        <v>3.27091492846117</v>
      </c>
      <c r="G6">
        <v>-86.945139268516442</v>
      </c>
      <c r="H6">
        <v>-68.439159635802923</v>
      </c>
      <c r="I6">
        <v>12.791470246692599</v>
      </c>
      <c r="J6">
        <v>6.4715477193507702</v>
      </c>
      <c r="K6">
        <v>1.6671359213272201</v>
      </c>
      <c r="L6">
        <v>4.1845053329423685E-5</v>
      </c>
      <c r="M6">
        <v>8.2452730071828641E-7</v>
      </c>
      <c r="N6" s="1">
        <v>2.3884913341547001E-8</v>
      </c>
      <c r="O6" s="1">
        <v>4.5386296589174499E-12</v>
      </c>
      <c r="P6" s="1">
        <v>-2.74471028651927E-13</v>
      </c>
      <c r="Q6">
        <v>48.906081805558799</v>
      </c>
      <c r="R6">
        <v>0.964772983546336</v>
      </c>
      <c r="S6">
        <v>7.1069370182164304</v>
      </c>
      <c r="T6">
        <v>2.1968465371730002</v>
      </c>
      <c r="V6">
        <v>7.0725350673374203</v>
      </c>
      <c r="X6">
        <v>15.8708636037275</v>
      </c>
      <c r="AA6">
        <v>17.5618895396019</v>
      </c>
      <c r="AB6">
        <v>0.32007344483848799</v>
      </c>
      <c r="AJ6">
        <v>0.27501477994556101</v>
      </c>
      <c r="AK6">
        <v>0.28457422686933598</v>
      </c>
      <c r="AL6">
        <v>0.217707976757226</v>
      </c>
      <c r="AM6">
        <v>0.139012168143787</v>
      </c>
      <c r="AN6">
        <v>-8.5602593827662402E-2</v>
      </c>
      <c r="AO6">
        <v>0.14645114693028799</v>
      </c>
      <c r="AP6">
        <v>2.2842295181462E-2</v>
      </c>
    </row>
    <row r="7" spans="1:42" x14ac:dyDescent="0.3">
      <c r="A7">
        <v>21</v>
      </c>
      <c r="B7">
        <v>1168.625</v>
      </c>
      <c r="C7">
        <v>400</v>
      </c>
      <c r="D7">
        <v>0</v>
      </c>
      <c r="E7">
        <v>6.1676058530737903</v>
      </c>
      <c r="F7">
        <v>3.2755014598606</v>
      </c>
      <c r="G7">
        <v>-98.145389247303228</v>
      </c>
      <c r="H7">
        <v>-77.335594504248419</v>
      </c>
      <c r="I7">
        <v>14.4334551112724</v>
      </c>
      <c r="J7">
        <v>7.30575815424627</v>
      </c>
      <c r="K7">
        <v>1.88295011577746</v>
      </c>
      <c r="L7">
        <v>4.1729976312531389E-5</v>
      </c>
      <c r="M7">
        <v>8.2558231387449088E-7</v>
      </c>
      <c r="N7" s="1">
        <v>2.69024379194026E-8</v>
      </c>
      <c r="O7" s="1">
        <v>5.1703095005993902E-12</v>
      </c>
      <c r="P7" s="1">
        <v>-3.0718303306597001E-13</v>
      </c>
      <c r="Q7">
        <v>48.649735459947301</v>
      </c>
      <c r="R7">
        <v>1.0764866444045</v>
      </c>
      <c r="S7">
        <v>7.2501796582817901</v>
      </c>
      <c r="T7">
        <v>2.2766194515577398</v>
      </c>
      <c r="V7">
        <v>7.1128823140587096</v>
      </c>
      <c r="X7">
        <v>15.609060555189201</v>
      </c>
      <c r="AA7">
        <v>17.693945599013599</v>
      </c>
      <c r="AB7">
        <v>0.331090317546965</v>
      </c>
      <c r="AJ7">
        <v>0.27241366300092601</v>
      </c>
      <c r="AK7">
        <v>0.27766829284258099</v>
      </c>
      <c r="AL7">
        <v>0.21922669694149799</v>
      </c>
      <c r="AM7">
        <v>0.14389514148305799</v>
      </c>
      <c r="AN7">
        <v>-8.4225804226749801E-2</v>
      </c>
      <c r="AO7">
        <v>0.14736362137037901</v>
      </c>
      <c r="AP7">
        <v>2.36583885883054E-2</v>
      </c>
    </row>
    <row r="8" spans="1:42" x14ac:dyDescent="0.3">
      <c r="A8">
        <v>22</v>
      </c>
      <c r="B8">
        <v>1163.65625</v>
      </c>
      <c r="C8">
        <v>400</v>
      </c>
      <c r="D8">
        <v>0</v>
      </c>
      <c r="E8">
        <v>6.83786370865172</v>
      </c>
      <c r="F8">
        <v>3.2802684976207499</v>
      </c>
      <c r="G8">
        <v>-108.59927344930853</v>
      </c>
      <c r="H8">
        <v>-85.662786381394184</v>
      </c>
      <c r="I8">
        <v>15.963521224879299</v>
      </c>
      <c r="J8">
        <v>8.0839872965289103</v>
      </c>
      <c r="K8">
        <v>2.0845439065769602</v>
      </c>
      <c r="L8">
        <v>4.1607910903538094E-5</v>
      </c>
      <c r="M8">
        <v>8.2664411317271805E-7</v>
      </c>
      <c r="N8" s="1">
        <v>2.9692669137967801E-8</v>
      </c>
      <c r="O8" s="1">
        <v>5.77663155754419E-12</v>
      </c>
      <c r="P8" s="1">
        <v>-3.3401419528355601E-13</v>
      </c>
      <c r="Q8">
        <v>48.3728017818339</v>
      </c>
      <c r="R8">
        <v>1.2029053596669901</v>
      </c>
      <c r="S8">
        <v>7.4045098432486904</v>
      </c>
      <c r="T8">
        <v>2.3599588377849399</v>
      </c>
      <c r="V8">
        <v>7.1421654030867501</v>
      </c>
      <c r="X8">
        <v>15.339368784777999</v>
      </c>
      <c r="AA8">
        <v>17.8359776346913</v>
      </c>
      <c r="AB8">
        <v>0.34231235490927597</v>
      </c>
      <c r="AJ8">
        <v>0.26985969682262201</v>
      </c>
      <c r="AK8">
        <v>0.27031084620087897</v>
      </c>
      <c r="AL8">
        <v>0.22041535343756999</v>
      </c>
      <c r="AM8">
        <v>0.14938789006245501</v>
      </c>
      <c r="AN8">
        <v>-8.2624535499986496E-2</v>
      </c>
      <c r="AO8">
        <v>0.14815868549196801</v>
      </c>
      <c r="AP8">
        <v>2.4492063484489401E-2</v>
      </c>
    </row>
    <row r="9" spans="1:42" x14ac:dyDescent="0.3">
      <c r="A9">
        <v>23</v>
      </c>
      <c r="B9">
        <v>1158.6875</v>
      </c>
      <c r="C9">
        <v>400</v>
      </c>
      <c r="D9">
        <v>0</v>
      </c>
      <c r="E9">
        <v>7.4684081602175301</v>
      </c>
      <c r="F9">
        <v>3.2852636276147198</v>
      </c>
      <c r="G9">
        <v>-118.3834162536501</v>
      </c>
      <c r="H9">
        <v>-93.479810594693888</v>
      </c>
      <c r="I9">
        <v>17.392759764258201</v>
      </c>
      <c r="J9">
        <v>8.8117157933653392</v>
      </c>
      <c r="K9">
        <v>2.2733055872414099</v>
      </c>
      <c r="L9">
        <v>4.1477412019840856E-5</v>
      </c>
      <c r="M9">
        <v>8.2771510004845057E-7</v>
      </c>
      <c r="N9" s="1">
        <v>3.2273297851295302E-8</v>
      </c>
      <c r="O9" s="1">
        <v>6.3621728011485897E-12</v>
      </c>
      <c r="P9" s="1">
        <v>-3.5422195250133101E-13</v>
      </c>
      <c r="Q9">
        <v>48.0709368940418</v>
      </c>
      <c r="R9">
        <v>1.34707033497358</v>
      </c>
      <c r="S9">
        <v>7.5720777745503201</v>
      </c>
      <c r="T9">
        <v>2.4474833838880699</v>
      </c>
      <c r="V9">
        <v>7.1593649552720997</v>
      </c>
      <c r="X9">
        <v>15.060127641092899</v>
      </c>
      <c r="AA9">
        <v>17.989209878606601</v>
      </c>
      <c r="AB9">
        <v>0.35372913757445901</v>
      </c>
      <c r="AJ9">
        <v>0.26729516887231303</v>
      </c>
      <c r="AK9">
        <v>0.26244419411797698</v>
      </c>
      <c r="AL9">
        <v>0.22124351390129299</v>
      </c>
      <c r="AM9">
        <v>0.155618032566959</v>
      </c>
      <c r="AN9">
        <v>-8.0752646399756906E-2</v>
      </c>
      <c r="AO9">
        <v>0.148808753235778</v>
      </c>
      <c r="AP9">
        <v>2.5342983705434498E-2</v>
      </c>
    </row>
    <row r="10" spans="1:42" x14ac:dyDescent="0.3">
      <c r="A10">
        <v>24</v>
      </c>
      <c r="B10">
        <v>1153.71875</v>
      </c>
      <c r="C10">
        <v>400</v>
      </c>
      <c r="D10">
        <v>0</v>
      </c>
      <c r="E10">
        <v>8.0628808850981795</v>
      </c>
      <c r="F10">
        <v>3.2905485026691199</v>
      </c>
      <c r="G10">
        <v>-127.55876217962133</v>
      </c>
      <c r="H10">
        <v>-100.83362474240674</v>
      </c>
      <c r="I10">
        <v>18.729919929366002</v>
      </c>
      <c r="J10">
        <v>9.4932364230333093</v>
      </c>
      <c r="K10">
        <v>2.4503151613045602</v>
      </c>
      <c r="L10">
        <v>4.1336620545136325E-5</v>
      </c>
      <c r="M10">
        <v>8.2879843930899313E-7</v>
      </c>
      <c r="N10" s="1">
        <v>3.4656640041215202E-8</v>
      </c>
      <c r="O10" s="1">
        <v>6.9310457983427501E-12</v>
      </c>
      <c r="P10" s="1">
        <v>-3.6700117390048998E-13</v>
      </c>
      <c r="Q10">
        <v>47.7385160193977</v>
      </c>
      <c r="R10">
        <v>1.5129461786124001</v>
      </c>
      <c r="S10">
        <v>7.7556465575228</v>
      </c>
      <c r="T10">
        <v>2.5399485197608</v>
      </c>
      <c r="V10">
        <v>7.1631609312385596</v>
      </c>
      <c r="X10">
        <v>14.769204771152999</v>
      </c>
      <c r="AA10">
        <v>18.155260754996299</v>
      </c>
      <c r="AB10">
        <v>0.36531626731827699</v>
      </c>
      <c r="AJ10">
        <v>0.264646204752015</v>
      </c>
      <c r="AK10">
        <v>0.25399305466014699</v>
      </c>
      <c r="AL10">
        <v>0.22167188211423999</v>
      </c>
      <c r="AM10">
        <v>0.16275244160473101</v>
      </c>
      <c r="AN10">
        <v>-7.8550107590040802E-2</v>
      </c>
      <c r="AO10">
        <v>0.14927659965373899</v>
      </c>
      <c r="AP10">
        <v>2.6209924805166498E-2</v>
      </c>
    </row>
    <row r="11" spans="1:42" x14ac:dyDescent="0.3">
      <c r="A11">
        <v>25</v>
      </c>
      <c r="B11">
        <v>1148.75</v>
      </c>
      <c r="C11">
        <v>400</v>
      </c>
      <c r="D11">
        <v>0</v>
      </c>
      <c r="E11">
        <v>8.62398230472043</v>
      </c>
      <c r="F11">
        <v>3.2962045148422399</v>
      </c>
      <c r="G11">
        <v>-136.17049906139263</v>
      </c>
      <c r="H11">
        <v>-107.7589727166077</v>
      </c>
      <c r="I11">
        <v>19.9813814929214</v>
      </c>
      <c r="J11">
        <v>10.1316366108595</v>
      </c>
      <c r="K11">
        <v>2.6163371434897602</v>
      </c>
      <c r="L11">
        <v>4.1183102151517776E-5</v>
      </c>
      <c r="M11">
        <v>8.2989829397872861E-7</v>
      </c>
      <c r="N11" s="1">
        <v>3.6849247473417802E-8</v>
      </c>
      <c r="O11" s="1">
        <v>7.4869631463770794E-12</v>
      </c>
      <c r="P11" s="1">
        <v>-3.71473009863585E-13</v>
      </c>
      <c r="Q11">
        <v>47.368149300135897</v>
      </c>
      <c r="R11">
        <v>1.70577870461709</v>
      </c>
      <c r="S11">
        <v>7.95881593419944</v>
      </c>
      <c r="T11">
        <v>2.6382808287728001</v>
      </c>
      <c r="V11">
        <v>7.1518658761685598</v>
      </c>
      <c r="X11">
        <v>14.463843382297</v>
      </c>
      <c r="AA11">
        <v>18.3362397217123</v>
      </c>
      <c r="AB11">
        <v>0.37702625209673701</v>
      </c>
      <c r="AJ11">
        <v>0.26181312260960898</v>
      </c>
      <c r="AK11">
        <v>0.24486015838709799</v>
      </c>
      <c r="AL11">
        <v>0.22165036308766201</v>
      </c>
      <c r="AM11">
        <v>0.171012698743369</v>
      </c>
      <c r="AN11">
        <v>-7.5937656966817896E-2</v>
      </c>
      <c r="AO11">
        <v>0.1495111560247</v>
      </c>
      <c r="AP11">
        <v>2.7090158114378399E-2</v>
      </c>
    </row>
    <row r="12" spans="1:42" x14ac:dyDescent="0.3">
      <c r="A12">
        <v>26</v>
      </c>
      <c r="B12">
        <v>1143.78125</v>
      </c>
      <c r="C12">
        <v>400</v>
      </c>
      <c r="D12">
        <v>0</v>
      </c>
      <c r="E12">
        <v>9.1533136552854995</v>
      </c>
      <c r="F12">
        <v>3.3023407345895301</v>
      </c>
      <c r="G12">
        <v>-144.24556157873965</v>
      </c>
      <c r="H12">
        <v>-114.27637721884881</v>
      </c>
      <c r="I12">
        <v>21.150768154693999</v>
      </c>
      <c r="J12">
        <v>10.728601075245701</v>
      </c>
      <c r="K12">
        <v>2.77176536007063</v>
      </c>
      <c r="L12">
        <v>4.101362311792951E-5</v>
      </c>
      <c r="M12">
        <v>8.3102009324384353E-7</v>
      </c>
      <c r="N12" s="1">
        <v>3.88507242203557E-8</v>
      </c>
      <c r="O12" s="1">
        <v>8.0331821485196992E-12</v>
      </c>
      <c r="P12" s="1">
        <v>-3.66687966405894E-13</v>
      </c>
      <c r="Q12">
        <v>46.950019368261799</v>
      </c>
      <c r="R12">
        <v>1.9325936882291901</v>
      </c>
      <c r="S12">
        <v>8.1863244990227102</v>
      </c>
      <c r="T12">
        <v>2.74360752160498</v>
      </c>
      <c r="V12">
        <v>7.1233587828734901</v>
      </c>
      <c r="X12">
        <v>14.140474836902801</v>
      </c>
      <c r="AA12">
        <v>18.534848586974501</v>
      </c>
      <c r="AB12">
        <v>0.38877271613031</v>
      </c>
      <c r="AJ12">
        <v>0.25865507157712397</v>
      </c>
      <c r="AK12">
        <v>0.234921672334413</v>
      </c>
      <c r="AL12">
        <v>0.22111617449740301</v>
      </c>
      <c r="AM12">
        <v>0.18069692438895399</v>
      </c>
      <c r="AN12">
        <v>-7.2809456416095999E-2</v>
      </c>
      <c r="AO12">
        <v>0.14944124840364201</v>
      </c>
      <c r="AP12">
        <v>2.7978365214557498E-2</v>
      </c>
    </row>
    <row r="13" spans="1:42" x14ac:dyDescent="0.3">
      <c r="A13">
        <v>27</v>
      </c>
      <c r="B13">
        <v>1138.8125</v>
      </c>
      <c r="C13">
        <v>400</v>
      </c>
      <c r="D13">
        <v>0</v>
      </c>
      <c r="E13">
        <v>12.1519140808891</v>
      </c>
      <c r="F13">
        <v>3.3033288300524299</v>
      </c>
      <c r="G13">
        <v>-191.34468509681372</v>
      </c>
      <c r="H13">
        <v>-151.77678168400038</v>
      </c>
      <c r="I13">
        <v>28.0233387308893</v>
      </c>
      <c r="J13">
        <v>14.2334450535668</v>
      </c>
      <c r="K13">
        <v>3.6786873805404001</v>
      </c>
      <c r="L13">
        <v>4.0959001479032803E-5</v>
      </c>
      <c r="M13">
        <v>8.314881053579674E-7</v>
      </c>
      <c r="N13" s="1">
        <v>5.1563581549658698E-8</v>
      </c>
      <c r="O13" s="1">
        <v>1.06958353036392E-11</v>
      </c>
      <c r="P13" s="1">
        <v>-4.8530771004894699E-13</v>
      </c>
      <c r="Q13">
        <v>46.956931312589901</v>
      </c>
      <c r="R13">
        <v>1.9683089198988</v>
      </c>
      <c r="S13">
        <v>8.14204495427159</v>
      </c>
      <c r="T13">
        <v>2.7340631128737898</v>
      </c>
      <c r="V13">
        <v>7.1113985005315197</v>
      </c>
      <c r="X13">
        <v>14.0905292486552</v>
      </c>
      <c r="AA13">
        <v>18.5937311369707</v>
      </c>
      <c r="AB13">
        <v>0.40299281420826299</v>
      </c>
      <c r="AJ13">
        <v>0.26203174947464403</v>
      </c>
      <c r="AK13">
        <v>0.23141829248609999</v>
      </c>
      <c r="AL13">
        <v>0.22078466030632199</v>
      </c>
      <c r="AM13">
        <v>0.180379392829841</v>
      </c>
      <c r="AN13">
        <v>-7.0478330163179101E-2</v>
      </c>
      <c r="AO13">
        <v>0.14685728644325899</v>
      </c>
      <c r="AP13">
        <v>2.90069486230096E-2</v>
      </c>
    </row>
    <row r="14" spans="1:42" x14ac:dyDescent="0.3">
      <c r="A14">
        <v>28</v>
      </c>
      <c r="B14">
        <v>1133.84375</v>
      </c>
      <c r="C14">
        <v>400</v>
      </c>
      <c r="D14">
        <v>0</v>
      </c>
      <c r="E14">
        <v>13.4984184654015</v>
      </c>
      <c r="F14">
        <v>3.3066620520282402</v>
      </c>
      <c r="G14">
        <v>-212.26540031884252</v>
      </c>
      <c r="H14">
        <v>-168.56995466555341</v>
      </c>
      <c r="I14">
        <v>31.0558917929018</v>
      </c>
      <c r="J14">
        <v>15.7882452848492</v>
      </c>
      <c r="K14">
        <v>4.0821887005724902</v>
      </c>
      <c r="L14">
        <v>4.0851493585794171E-5</v>
      </c>
      <c r="M14">
        <v>8.3223599843552166E-7</v>
      </c>
      <c r="N14" s="1">
        <v>5.7094263531666603E-8</v>
      </c>
      <c r="O14" s="1">
        <v>1.195593930161E-11</v>
      </c>
      <c r="P14" s="1">
        <v>-5.1913124691810805E-13</v>
      </c>
      <c r="Q14">
        <v>46.768696684049203</v>
      </c>
      <c r="R14">
        <v>2.0926223330168998</v>
      </c>
      <c r="S14">
        <v>8.2223042883910509</v>
      </c>
      <c r="T14">
        <v>2.7754412906813002</v>
      </c>
      <c r="V14">
        <v>7.0924285348709901</v>
      </c>
      <c r="X14">
        <v>13.920444973205299</v>
      </c>
      <c r="AA14">
        <v>18.712970650489499</v>
      </c>
      <c r="AB14">
        <v>0.41509124529550201</v>
      </c>
      <c r="AJ14">
        <v>0.26220688057660801</v>
      </c>
      <c r="AK14">
        <v>0.22517736951784501</v>
      </c>
      <c r="AL14">
        <v>0.22037411841610399</v>
      </c>
      <c r="AM14">
        <v>0.184741922634823</v>
      </c>
      <c r="AN14">
        <v>-6.7805116932262197E-2</v>
      </c>
      <c r="AO14">
        <v>0.14540283823123401</v>
      </c>
      <c r="AP14">
        <v>2.9901987555645701E-2</v>
      </c>
    </row>
    <row r="15" spans="1:42" x14ac:dyDescent="0.3">
      <c r="A15">
        <v>29</v>
      </c>
      <c r="B15">
        <v>1128.875</v>
      </c>
      <c r="C15">
        <v>400</v>
      </c>
      <c r="D15">
        <v>0</v>
      </c>
      <c r="E15">
        <v>14.5635118653482</v>
      </c>
      <c r="F15">
        <v>3.3098691620112701</v>
      </c>
      <c r="G15">
        <v>-228.71968801274144</v>
      </c>
      <c r="H15">
        <v>-181.85214755644535</v>
      </c>
      <c r="I15">
        <v>33.428462728051201</v>
      </c>
      <c r="J15">
        <v>17.010781807759098</v>
      </c>
      <c r="K15">
        <v>4.4000264519515104</v>
      </c>
      <c r="L15">
        <v>4.0746212879107496E-5</v>
      </c>
      <c r="M15">
        <v>8.3295595887187136E-7</v>
      </c>
      <c r="N15" s="1">
        <v>6.1411818432584897E-8</v>
      </c>
      <c r="O15" s="1">
        <v>1.2976568231022501E-11</v>
      </c>
      <c r="P15" s="1">
        <v>-5.3932494630233504E-13</v>
      </c>
      <c r="Q15">
        <v>46.588751931325703</v>
      </c>
      <c r="R15">
        <v>2.2129081432842699</v>
      </c>
      <c r="S15">
        <v>8.2983305471531104</v>
      </c>
      <c r="T15">
        <v>2.81322798507821</v>
      </c>
      <c r="V15">
        <v>7.0737727538503599</v>
      </c>
      <c r="X15">
        <v>13.759248046974299</v>
      </c>
      <c r="AA15">
        <v>18.827357930684101</v>
      </c>
      <c r="AB15">
        <v>0.426402661649807</v>
      </c>
      <c r="AJ15">
        <v>0.26239584280529699</v>
      </c>
      <c r="AK15">
        <v>0.21920799949613901</v>
      </c>
      <c r="AL15">
        <v>0.21996377261392699</v>
      </c>
      <c r="AM15">
        <v>0.18897711183350499</v>
      </c>
      <c r="AN15">
        <v>-6.5223411496620504E-2</v>
      </c>
      <c r="AO15">
        <v>0.143938191916055</v>
      </c>
      <c r="AP15">
        <v>3.0740492831694301E-2</v>
      </c>
    </row>
    <row r="16" spans="1:42" x14ac:dyDescent="0.3">
      <c r="A16">
        <v>30</v>
      </c>
      <c r="B16">
        <v>1123.90625</v>
      </c>
      <c r="C16">
        <v>400</v>
      </c>
      <c r="D16">
        <v>0</v>
      </c>
      <c r="E16">
        <v>14.809359439766</v>
      </c>
      <c r="F16">
        <v>3.3112466102008198</v>
      </c>
      <c r="G16">
        <v>-232.34546306278384</v>
      </c>
      <c r="H16">
        <v>-184.95311451262532</v>
      </c>
      <c r="I16">
        <v>33.923006715125801</v>
      </c>
      <c r="J16">
        <v>17.283861219540999</v>
      </c>
      <c r="K16">
        <v>4.4724423104408597</v>
      </c>
      <c r="L16">
        <v>4.0688010895458493E-5</v>
      </c>
      <c r="M16">
        <v>8.3346524118897713E-7</v>
      </c>
      <c r="N16" s="1">
        <v>6.2415159217206804E-8</v>
      </c>
      <c r="O16" s="1">
        <v>1.3226152153419499E-11</v>
      </c>
      <c r="P16" s="1">
        <v>-5.4943808571674404E-13</v>
      </c>
      <c r="Q16">
        <v>46.559064915361098</v>
      </c>
      <c r="R16">
        <v>2.2314122278347899</v>
      </c>
      <c r="S16">
        <v>8.3026987188498698</v>
      </c>
      <c r="T16">
        <v>2.8191117611780601</v>
      </c>
      <c r="V16">
        <v>7.0871734063193603</v>
      </c>
      <c r="X16">
        <v>13.6856112972437</v>
      </c>
      <c r="AA16">
        <v>18.882374244853299</v>
      </c>
      <c r="AB16">
        <v>0.43255342835972699</v>
      </c>
      <c r="AJ16">
        <v>0.26378028724636698</v>
      </c>
      <c r="AK16">
        <v>0.216325905444918</v>
      </c>
      <c r="AL16">
        <v>0.22044993099798299</v>
      </c>
      <c r="AM16">
        <v>0.18934586062630199</v>
      </c>
      <c r="AN16">
        <v>-6.4518017171290201E-2</v>
      </c>
      <c r="AO16">
        <v>0.14342228697732201</v>
      </c>
      <c r="AP16">
        <v>3.1193745878394501E-2</v>
      </c>
    </row>
    <row r="17" spans="1:42" x14ac:dyDescent="0.3">
      <c r="A17">
        <v>31</v>
      </c>
      <c r="B17">
        <v>1118.9375</v>
      </c>
      <c r="C17">
        <v>400</v>
      </c>
      <c r="D17">
        <v>0</v>
      </c>
      <c r="E17">
        <v>14.686282735179001</v>
      </c>
      <c r="F17">
        <v>3.3117348449783499</v>
      </c>
      <c r="G17">
        <v>-230.22191754094942</v>
      </c>
      <c r="H17">
        <v>-183.48107899908354</v>
      </c>
      <c r="I17">
        <v>33.576078042411702</v>
      </c>
      <c r="J17">
        <v>17.130802967237699</v>
      </c>
      <c r="K17">
        <v>4.4346191415197804</v>
      </c>
      <c r="L17">
        <v>4.0650315681244443E-5</v>
      </c>
      <c r="M17">
        <v>8.3386514875128335E-7</v>
      </c>
      <c r="N17" s="1">
        <v>6.1934565218718997E-8</v>
      </c>
      <c r="O17" s="1">
        <v>1.31267873799018E-11</v>
      </c>
      <c r="P17" s="1">
        <v>-5.5506257800388805E-13</v>
      </c>
      <c r="Q17">
        <v>46.597136287365103</v>
      </c>
      <c r="R17">
        <v>2.2054068417455701</v>
      </c>
      <c r="S17">
        <v>8.2763303679626006</v>
      </c>
      <c r="T17">
        <v>2.8086703392674202</v>
      </c>
      <c r="V17">
        <v>7.1088921469798398</v>
      </c>
      <c r="X17">
        <v>13.653663394794901</v>
      </c>
      <c r="AA17">
        <v>18.9136026761444</v>
      </c>
      <c r="AB17">
        <v>0.43629794573989999</v>
      </c>
      <c r="AJ17">
        <v>0.265958337063114</v>
      </c>
      <c r="AK17">
        <v>0.21474447281155601</v>
      </c>
      <c r="AL17">
        <v>0.22114434697777299</v>
      </c>
      <c r="AM17">
        <v>0.188067655197381</v>
      </c>
      <c r="AN17">
        <v>-6.46840701001338E-2</v>
      </c>
      <c r="AO17">
        <v>0.14330279363927001</v>
      </c>
      <c r="AP17">
        <v>3.1466464411038599E-2</v>
      </c>
    </row>
    <row r="18" spans="1:42" x14ac:dyDescent="0.3">
      <c r="A18">
        <v>32</v>
      </c>
      <c r="B18">
        <v>1113.96875</v>
      </c>
      <c r="C18">
        <v>400</v>
      </c>
      <c r="D18">
        <v>0</v>
      </c>
      <c r="E18">
        <v>14.5630628577553</v>
      </c>
      <c r="F18">
        <v>3.3122842338543501</v>
      </c>
      <c r="G18">
        <v>-228.11000746088371</v>
      </c>
      <c r="H18">
        <v>-182.01728603653859</v>
      </c>
      <c r="I18">
        <v>33.229109926129297</v>
      </c>
      <c r="J18">
        <v>16.977457259256202</v>
      </c>
      <c r="K18">
        <v>4.39668272091762</v>
      </c>
      <c r="L18">
        <v>4.060796637781667E-5</v>
      </c>
      <c r="M18">
        <v>8.3425863966850169E-7</v>
      </c>
      <c r="N18" s="1">
        <v>6.1442052576366195E-8</v>
      </c>
      <c r="O18" s="1">
        <v>1.303234727772E-11</v>
      </c>
      <c r="P18" s="1">
        <v>-5.5777682930666705E-13</v>
      </c>
      <c r="Q18">
        <v>46.623479597680898</v>
      </c>
      <c r="R18">
        <v>2.1895797261334602</v>
      </c>
      <c r="S18">
        <v>8.2571878060083908</v>
      </c>
      <c r="T18">
        <v>2.79784263994094</v>
      </c>
      <c r="V18">
        <v>7.1206391160671396</v>
      </c>
      <c r="X18">
        <v>13.618989825399799</v>
      </c>
      <c r="AA18">
        <v>18.952099173097601</v>
      </c>
      <c r="AB18">
        <v>0.440182115671719</v>
      </c>
      <c r="AJ18">
        <v>0.26830445694067201</v>
      </c>
      <c r="AK18">
        <v>0.21286159457465201</v>
      </c>
      <c r="AL18">
        <v>0.221529049835548</v>
      </c>
      <c r="AM18">
        <v>0.187233083373638</v>
      </c>
      <c r="AN18">
        <v>-6.4724301081799995E-2</v>
      </c>
      <c r="AO18">
        <v>0.143046757058436</v>
      </c>
      <c r="AP18">
        <v>3.1749359298852399E-2</v>
      </c>
    </row>
    <row r="19" spans="1:42" x14ac:dyDescent="0.3">
      <c r="A19">
        <v>33</v>
      </c>
      <c r="B19">
        <v>1109</v>
      </c>
      <c r="C19">
        <v>400</v>
      </c>
      <c r="D19">
        <v>0</v>
      </c>
      <c r="E19">
        <v>14.446833876577999</v>
      </c>
      <c r="F19">
        <v>3.3128845176379</v>
      </c>
      <c r="G19">
        <v>-226.11957406193062</v>
      </c>
      <c r="H19">
        <v>-180.64892841692551</v>
      </c>
      <c r="I19">
        <v>32.898488329779703</v>
      </c>
      <c r="J19">
        <v>16.832198447387601</v>
      </c>
      <c r="K19">
        <v>4.3608021347145103</v>
      </c>
      <c r="L19">
        <v>4.0561677351131537E-5</v>
      </c>
      <c r="M19">
        <v>8.3464597633735124E-7</v>
      </c>
      <c r="N19" s="1">
        <v>6.09696740813081E-8</v>
      </c>
      <c r="O19" s="1">
        <v>1.29481899617428E-11</v>
      </c>
      <c r="P19" s="1">
        <v>-5.5827597188239305E-13</v>
      </c>
      <c r="Q19">
        <v>46.639973191695397</v>
      </c>
      <c r="R19">
        <v>2.1823385116007898</v>
      </c>
      <c r="S19">
        <v>8.2441127084538497</v>
      </c>
      <c r="T19">
        <v>2.7866755317856402</v>
      </c>
      <c r="V19">
        <v>7.1240104259536698</v>
      </c>
      <c r="X19">
        <v>13.5821767958279</v>
      </c>
      <c r="AA19">
        <v>18.996533298496001</v>
      </c>
      <c r="AB19">
        <v>0.444179536186598</v>
      </c>
      <c r="AJ19">
        <v>0.27078413838994198</v>
      </c>
      <c r="AK19">
        <v>0.21073272899193499</v>
      </c>
      <c r="AL19">
        <v>0.22165345038450401</v>
      </c>
      <c r="AM19">
        <v>0.18677246212850701</v>
      </c>
      <c r="AN19">
        <v>-6.4658079732472701E-2</v>
      </c>
      <c r="AO19">
        <v>0.14267479434546201</v>
      </c>
      <c r="AP19">
        <v>3.2040505492119002E-2</v>
      </c>
    </row>
    <row r="20" spans="1:42" x14ac:dyDescent="0.3">
      <c r="A20">
        <v>34</v>
      </c>
      <c r="B20">
        <v>1104.03125</v>
      </c>
      <c r="C20">
        <v>400</v>
      </c>
      <c r="D20">
        <v>0</v>
      </c>
      <c r="E20">
        <v>14.3422679308123</v>
      </c>
      <c r="F20">
        <v>3.3135292163728098</v>
      </c>
      <c r="G20">
        <v>-224.32187611940242</v>
      </c>
      <c r="H20">
        <v>-179.43287578444543</v>
      </c>
      <c r="I20">
        <v>32.594838431729301</v>
      </c>
      <c r="J20">
        <v>16.700494510754901</v>
      </c>
      <c r="K20">
        <v>4.3283963998096802</v>
      </c>
      <c r="L20">
        <v>4.0511989252875409E-5</v>
      </c>
      <c r="M20">
        <v>8.3502756665740174E-7</v>
      </c>
      <c r="N20" s="1">
        <v>6.0538605486537002E-8</v>
      </c>
      <c r="O20" s="1">
        <v>1.2877728437765899E-11</v>
      </c>
      <c r="P20" s="1">
        <v>-5.5708912402112101E-13</v>
      </c>
      <c r="Q20">
        <v>46.648012898658102</v>
      </c>
      <c r="R20">
        <v>2.1824716904293302</v>
      </c>
      <c r="S20">
        <v>8.2362292025155792</v>
      </c>
      <c r="T20">
        <v>2.7752280754946299</v>
      </c>
      <c r="V20">
        <v>7.1203171687086702</v>
      </c>
      <c r="X20">
        <v>13.543628000268299</v>
      </c>
      <c r="AA20">
        <v>19.0458419655663</v>
      </c>
      <c r="AB20">
        <v>0.44827099835892897</v>
      </c>
      <c r="AJ20">
        <v>0.27336578301749898</v>
      </c>
      <c r="AK20">
        <v>0.20840170959718299</v>
      </c>
      <c r="AL20">
        <v>0.22155823758753099</v>
      </c>
      <c r="AM20">
        <v>0.18663261923303001</v>
      </c>
      <c r="AN20">
        <v>-6.4499926501693006E-2</v>
      </c>
      <c r="AO20">
        <v>0.142203062442506</v>
      </c>
      <c r="AP20">
        <v>3.2338514623941501E-2</v>
      </c>
    </row>
    <row r="21" spans="1:42" x14ac:dyDescent="0.3">
      <c r="A21">
        <v>35</v>
      </c>
      <c r="B21">
        <v>1099.0625</v>
      </c>
      <c r="C21">
        <v>400</v>
      </c>
      <c r="D21">
        <v>0</v>
      </c>
      <c r="E21">
        <v>14.2611614351455</v>
      </c>
      <c r="F21">
        <v>3.3142171087730601</v>
      </c>
      <c r="G21">
        <v>-222.89942511559227</v>
      </c>
      <c r="H21">
        <v>-178.51546285437311</v>
      </c>
      <c r="I21">
        <v>32.344817046353299</v>
      </c>
      <c r="J21">
        <v>16.596065229099001</v>
      </c>
      <c r="K21">
        <v>4.3030257122850601</v>
      </c>
      <c r="L21">
        <v>4.0459262621966769E-5</v>
      </c>
      <c r="M21">
        <v>8.3540432032970332E-7</v>
      </c>
      <c r="N21" s="1">
        <v>6.0199506838803299E-8</v>
      </c>
      <c r="O21" s="1">
        <v>1.28310660312283E-11</v>
      </c>
      <c r="P21" s="1">
        <v>-5.5491555538251198E-13</v>
      </c>
      <c r="Q21">
        <v>46.648548373086498</v>
      </c>
      <c r="R21">
        <v>2.1892771843295802</v>
      </c>
      <c r="S21">
        <v>8.2327424922985895</v>
      </c>
      <c r="T21">
        <v>2.7635853363562801</v>
      </c>
      <c r="V21">
        <v>7.1106024874224998</v>
      </c>
      <c r="X21">
        <v>13.5035397608838</v>
      </c>
      <c r="AA21">
        <v>19.0992159808374</v>
      </c>
      <c r="AB21">
        <v>0.45248838478522302</v>
      </c>
      <c r="AJ21">
        <v>0.27602196918992</v>
      </c>
      <c r="AK21">
        <v>0.20589776420529399</v>
      </c>
      <c r="AL21">
        <v>0.22127600196325101</v>
      </c>
      <c r="AM21">
        <v>0.186774382809269</v>
      </c>
      <c r="AN21">
        <v>-6.4249747808667004E-2</v>
      </c>
      <c r="AO21">
        <v>0.14163391244031501</v>
      </c>
      <c r="AP21">
        <v>3.2645717200615897E-2</v>
      </c>
    </row>
    <row r="22" spans="1:42" x14ac:dyDescent="0.3">
      <c r="A22">
        <v>36</v>
      </c>
      <c r="B22">
        <v>1094.09375</v>
      </c>
      <c r="C22">
        <v>400</v>
      </c>
      <c r="D22">
        <v>0</v>
      </c>
      <c r="E22">
        <v>16.169180340752799</v>
      </c>
      <c r="F22">
        <v>3.3138877693286499</v>
      </c>
      <c r="G22">
        <v>-252.41636951201721</v>
      </c>
      <c r="H22">
        <v>-202.36534343432044</v>
      </c>
      <c r="I22">
        <v>36.6072443759181</v>
      </c>
      <c r="J22">
        <v>18.809865237863999</v>
      </c>
      <c r="K22">
        <v>4.87921784509573</v>
      </c>
      <c r="L22">
        <v>4.0468528768113313E-5</v>
      </c>
      <c r="M22">
        <v>8.3584429189557667E-7</v>
      </c>
      <c r="N22" s="1">
        <v>6.8421863361398103E-8</v>
      </c>
      <c r="O22" s="1">
        <v>1.45014241075108E-11</v>
      </c>
      <c r="P22" s="1">
        <v>-6.6874736510887499E-13</v>
      </c>
      <c r="Q22">
        <v>46.820091294949499</v>
      </c>
      <c r="R22">
        <v>2.0588378153052602</v>
      </c>
      <c r="S22">
        <v>8.1233110071075192</v>
      </c>
      <c r="T22">
        <v>2.7519308016453201</v>
      </c>
      <c r="V22">
        <v>7.2258306069961504</v>
      </c>
      <c r="X22">
        <v>13.507409862274599</v>
      </c>
      <c r="AA22">
        <v>19.055386657220701</v>
      </c>
      <c r="AB22">
        <v>0.45720195450087497</v>
      </c>
      <c r="AJ22">
        <v>0.277071585885175</v>
      </c>
      <c r="AK22">
        <v>0.207305263750098</v>
      </c>
      <c r="AL22">
        <v>0.22486175877366599</v>
      </c>
      <c r="AM22">
        <v>0.180717804803048</v>
      </c>
      <c r="AN22">
        <v>-6.5493336120727094E-2</v>
      </c>
      <c r="AO22">
        <v>0.14255114213310699</v>
      </c>
      <c r="AP22">
        <v>3.29857807756311E-2</v>
      </c>
    </row>
    <row r="23" spans="1:42" x14ac:dyDescent="0.3">
      <c r="A23">
        <v>37</v>
      </c>
      <c r="B23">
        <v>1089.125</v>
      </c>
      <c r="C23">
        <v>400</v>
      </c>
      <c r="D23">
        <v>0</v>
      </c>
      <c r="E23">
        <v>16.2980653494647</v>
      </c>
      <c r="F23">
        <v>3.3147038445991801</v>
      </c>
      <c r="G23">
        <v>-254.28422195025931</v>
      </c>
      <c r="H23">
        <v>-204.12644544830428</v>
      </c>
      <c r="I23">
        <v>36.819127196751701</v>
      </c>
      <c r="J23">
        <v>18.945804605477299</v>
      </c>
      <c r="K23">
        <v>4.9168994014412597</v>
      </c>
      <c r="L23">
        <v>4.0406299546087295E-5</v>
      </c>
      <c r="M23">
        <v>8.3628169360661834E-7</v>
      </c>
      <c r="N23" s="1">
        <v>6.8940141375604799E-8</v>
      </c>
      <c r="O23" s="1">
        <v>1.4679447352780801E-11</v>
      </c>
      <c r="P23" s="1">
        <v>-6.6209981947729095E-13</v>
      </c>
      <c r="Q23">
        <v>46.787413298528399</v>
      </c>
      <c r="R23">
        <v>2.0878141597374298</v>
      </c>
      <c r="S23">
        <v>8.1419504088575998</v>
      </c>
      <c r="T23">
        <v>2.7483447103794498</v>
      </c>
      <c r="V23">
        <v>7.1759831627138402</v>
      </c>
      <c r="X23">
        <v>13.4381986090617</v>
      </c>
      <c r="AA23">
        <v>19.156473670549801</v>
      </c>
      <c r="AB23">
        <v>0.46382198017160697</v>
      </c>
      <c r="AJ23">
        <v>0.281762642295035</v>
      </c>
      <c r="AK23">
        <v>0.20268367460564901</v>
      </c>
      <c r="AL23">
        <v>0.22334242290233899</v>
      </c>
      <c r="AM23">
        <v>0.181774712310628</v>
      </c>
      <c r="AN23">
        <v>-6.4911881627277096E-2</v>
      </c>
      <c r="AO23">
        <v>0.141880256840931</v>
      </c>
      <c r="AP23">
        <v>3.3468172672692503E-2</v>
      </c>
    </row>
    <row r="24" spans="1:42" x14ac:dyDescent="0.3">
      <c r="A24">
        <v>38</v>
      </c>
      <c r="B24">
        <v>1084.15625</v>
      </c>
      <c r="C24">
        <v>400</v>
      </c>
      <c r="D24">
        <v>0</v>
      </c>
      <c r="E24">
        <v>16.3983210277685</v>
      </c>
      <c r="F24">
        <v>3.31553580639972</v>
      </c>
      <c r="G24">
        <v>-255.70720539538618</v>
      </c>
      <c r="H24">
        <v>-205.53416102974947</v>
      </c>
      <c r="I24">
        <v>36.965161226979298</v>
      </c>
      <c r="J24">
        <v>19.0484012897534</v>
      </c>
      <c r="K24">
        <v>4.94590376497099</v>
      </c>
      <c r="L24">
        <v>4.0342253758543307E-5</v>
      </c>
      <c r="M24">
        <v>8.3670600286390217E-7</v>
      </c>
      <c r="N24" s="1">
        <v>6.9333032562348403E-8</v>
      </c>
      <c r="O24" s="1">
        <v>1.4832251433978699E-11</v>
      </c>
      <c r="P24" s="1">
        <v>-6.5320280176930498E-13</v>
      </c>
      <c r="Q24">
        <v>46.751504404988403</v>
      </c>
      <c r="R24">
        <v>2.11940665326643</v>
      </c>
      <c r="S24">
        <v>8.1634203128904108</v>
      </c>
      <c r="T24">
        <v>2.7442847832089798</v>
      </c>
      <c r="V24">
        <v>7.1245940523611901</v>
      </c>
      <c r="X24">
        <v>13.370441510805099</v>
      </c>
      <c r="AA24">
        <v>19.2560379464948</v>
      </c>
      <c r="AB24">
        <v>0.47031033598446198</v>
      </c>
      <c r="AJ24">
        <v>0.28630698708535801</v>
      </c>
      <c r="AK24">
        <v>0.19813627461893299</v>
      </c>
      <c r="AL24">
        <v>0.22177320393371699</v>
      </c>
      <c r="AM24">
        <v>0.182977416925795</v>
      </c>
      <c r="AN24">
        <v>-6.4330081062294694E-2</v>
      </c>
      <c r="AO24">
        <v>0.14119522198905299</v>
      </c>
      <c r="AP24">
        <v>3.39409765094364E-2</v>
      </c>
    </row>
    <row r="25" spans="1:42" x14ac:dyDescent="0.3">
      <c r="A25">
        <v>39</v>
      </c>
      <c r="B25">
        <v>1079.1875</v>
      </c>
      <c r="C25">
        <v>400</v>
      </c>
      <c r="D25">
        <v>0</v>
      </c>
      <c r="E25">
        <v>16.476184734640501</v>
      </c>
      <c r="F25">
        <v>3.3163862533521198</v>
      </c>
      <c r="G25">
        <v>-256.78268330336743</v>
      </c>
      <c r="H25">
        <v>-206.66534381544307</v>
      </c>
      <c r="I25">
        <v>37.059786841616301</v>
      </c>
      <c r="J25">
        <v>19.124952822608599</v>
      </c>
      <c r="K25">
        <v>4.9681139276182904</v>
      </c>
      <c r="L25">
        <v>4.0276462484263531E-5</v>
      </c>
      <c r="M25">
        <v>8.3711815341339855E-7</v>
      </c>
      <c r="N25" s="1">
        <v>6.9627011559783103E-8</v>
      </c>
      <c r="O25" s="1">
        <v>1.4965079386429499E-11</v>
      </c>
      <c r="P25" s="1">
        <v>-6.4247746178802302E-13</v>
      </c>
      <c r="Q25">
        <v>46.712426161056598</v>
      </c>
      <c r="R25">
        <v>2.1535126923477201</v>
      </c>
      <c r="S25">
        <v>8.1876043409217605</v>
      </c>
      <c r="T25">
        <v>2.7398140037213601</v>
      </c>
      <c r="V25">
        <v>7.0719943216167396</v>
      </c>
      <c r="X25">
        <v>13.3040083476664</v>
      </c>
      <c r="AA25">
        <v>19.353967538765101</v>
      </c>
      <c r="AB25">
        <v>0.47667259390413602</v>
      </c>
      <c r="AJ25">
        <v>0.29069480026326</v>
      </c>
      <c r="AK25">
        <v>0.19366625773537499</v>
      </c>
      <c r="AL25">
        <v>0.22016468859739999</v>
      </c>
      <c r="AM25">
        <v>0.18431967197889401</v>
      </c>
      <c r="AN25">
        <v>-6.3747260049825102E-2</v>
      </c>
      <c r="AO25">
        <v>0.14049721808375501</v>
      </c>
      <c r="AP25">
        <v>3.4404623391139803E-2</v>
      </c>
    </row>
    <row r="26" spans="1:42" x14ac:dyDescent="0.3">
      <c r="A26">
        <v>40</v>
      </c>
      <c r="B26">
        <v>1074.21875</v>
      </c>
      <c r="C26">
        <v>400</v>
      </c>
      <c r="D26">
        <v>0</v>
      </c>
      <c r="E26">
        <v>16.536475855215802</v>
      </c>
      <c r="F26">
        <v>3.3172577506990701</v>
      </c>
      <c r="G26">
        <v>-257.5857639538778</v>
      </c>
      <c r="H26">
        <v>-207.57933683913183</v>
      </c>
      <c r="I26">
        <v>37.114136063157098</v>
      </c>
      <c r="J26">
        <v>19.1810887073412</v>
      </c>
      <c r="K26">
        <v>4.9849837118417799</v>
      </c>
      <c r="L26">
        <v>4.0208981808357384E-5</v>
      </c>
      <c r="M26">
        <v>8.3751905092440622E-7</v>
      </c>
      <c r="N26" s="1">
        <v>6.9842513782644499E-8</v>
      </c>
      <c r="O26" s="1">
        <v>1.5082013345358501E-11</v>
      </c>
      <c r="P26" s="1">
        <v>-6.3026090569428195E-13</v>
      </c>
      <c r="Q26">
        <v>46.670198153551802</v>
      </c>
      <c r="R26">
        <v>2.19006635704288</v>
      </c>
      <c r="S26">
        <v>8.2144161780293992</v>
      </c>
      <c r="T26">
        <v>2.7349928554085801</v>
      </c>
      <c r="V26">
        <v>7.01845200344472</v>
      </c>
      <c r="X26">
        <v>13.238756710029399</v>
      </c>
      <c r="AA26">
        <v>19.450203487606601</v>
      </c>
      <c r="AB26">
        <v>0.48291425488641498</v>
      </c>
      <c r="AJ26">
        <v>0.29491869134516802</v>
      </c>
      <c r="AK26">
        <v>0.18927472378722501</v>
      </c>
      <c r="AL26">
        <v>0.21852549076661201</v>
      </c>
      <c r="AM26">
        <v>0.185796944890083</v>
      </c>
      <c r="AN26">
        <v>-6.3162408224406996E-2</v>
      </c>
      <c r="AO26">
        <v>0.13978701691797399</v>
      </c>
      <c r="AP26">
        <v>3.4859540517342899E-2</v>
      </c>
    </row>
    <row r="27" spans="1:42" x14ac:dyDescent="0.3">
      <c r="A27">
        <v>41</v>
      </c>
      <c r="B27">
        <v>1069.25</v>
      </c>
      <c r="C27">
        <v>400</v>
      </c>
      <c r="D27">
        <v>0</v>
      </c>
      <c r="E27">
        <v>16.639980537496999</v>
      </c>
      <c r="F27">
        <v>3.3181500648995899</v>
      </c>
      <c r="G27">
        <v>-259.05982386479616</v>
      </c>
      <c r="H27">
        <v>-209.0357287953635</v>
      </c>
      <c r="I27">
        <v>37.264671535632097</v>
      </c>
      <c r="J27">
        <v>19.2873137196868</v>
      </c>
      <c r="K27">
        <v>5.0148366445266701</v>
      </c>
      <c r="L27">
        <v>4.0140604198429344E-5</v>
      </c>
      <c r="M27">
        <v>8.3791246084090789E-7</v>
      </c>
      <c r="N27" s="1">
        <v>7.0237732740491996E-8</v>
      </c>
      <c r="O27" s="1">
        <v>1.5237554344599101E-11</v>
      </c>
      <c r="P27" s="1">
        <v>-6.1934739447948201E-13</v>
      </c>
      <c r="Q27">
        <v>46.627190406891998</v>
      </c>
      <c r="R27">
        <v>2.2280916207177901</v>
      </c>
      <c r="S27">
        <v>8.2412029452260391</v>
      </c>
      <c r="T27">
        <v>2.72987134289074</v>
      </c>
      <c r="V27">
        <v>6.9660659560200999</v>
      </c>
      <c r="X27">
        <v>13.1750413564527</v>
      </c>
      <c r="AA27">
        <v>19.5432567571515</v>
      </c>
      <c r="AB27">
        <v>0.489279614648923</v>
      </c>
      <c r="AJ27">
        <v>0.29894824954479399</v>
      </c>
      <c r="AK27">
        <v>0.18500132128628999</v>
      </c>
      <c r="AL27">
        <v>0.216921563761416</v>
      </c>
      <c r="AM27">
        <v>0.18731471555943999</v>
      </c>
      <c r="AN27">
        <v>-6.2535301873938895E-2</v>
      </c>
      <c r="AO27">
        <v>0.139026000483535</v>
      </c>
      <c r="AP27">
        <v>3.5323451238461902E-2</v>
      </c>
    </row>
    <row r="28" spans="1:42" x14ac:dyDescent="0.3">
      <c r="A28">
        <v>42</v>
      </c>
      <c r="B28">
        <v>1064.28125</v>
      </c>
      <c r="C28">
        <v>400</v>
      </c>
      <c r="D28">
        <v>0</v>
      </c>
      <c r="E28">
        <v>16.836390283862499</v>
      </c>
      <c r="F28">
        <v>3.31905689797266</v>
      </c>
      <c r="G28">
        <v>-261.97367040145832</v>
      </c>
      <c r="H28">
        <v>-211.65697344616859</v>
      </c>
      <c r="I28">
        <v>37.621894176085497</v>
      </c>
      <c r="J28">
        <v>19.501103514935998</v>
      </c>
      <c r="K28">
        <v>5.0726428625391797</v>
      </c>
      <c r="L28">
        <v>4.0072302409471398E-5</v>
      </c>
      <c r="M28">
        <v>8.3830201368486434E-7</v>
      </c>
      <c r="N28" s="1">
        <v>7.1024103897927694E-8</v>
      </c>
      <c r="O28" s="1">
        <v>1.54767669258496E-11</v>
      </c>
      <c r="P28" s="1">
        <v>-6.1197802194837497E-13</v>
      </c>
      <c r="Q28">
        <v>46.586263951242699</v>
      </c>
      <c r="R28">
        <v>2.2662240821576098</v>
      </c>
      <c r="S28">
        <v>8.2650827114568504</v>
      </c>
      <c r="T28">
        <v>2.7244469163092999</v>
      </c>
      <c r="V28">
        <v>6.91699832250114</v>
      </c>
      <c r="X28">
        <v>13.1133777029697</v>
      </c>
      <c r="AA28">
        <v>19.6316094874283</v>
      </c>
      <c r="AB28">
        <v>0.495996825934299</v>
      </c>
      <c r="AJ28">
        <v>0.30276569316596302</v>
      </c>
      <c r="AK28">
        <v>0.18088889943381001</v>
      </c>
      <c r="AL28">
        <v>0.21542060751203099</v>
      </c>
      <c r="AM28">
        <v>0.188763637416689</v>
      </c>
      <c r="AN28">
        <v>-6.1832790704054001E-2</v>
      </c>
      <c r="AO28">
        <v>0.138181065847265</v>
      </c>
      <c r="AP28">
        <v>3.5812887328293498E-2</v>
      </c>
    </row>
    <row r="29" spans="1:42" x14ac:dyDescent="0.3">
      <c r="A29">
        <v>43</v>
      </c>
      <c r="B29">
        <v>1059.3125</v>
      </c>
      <c r="C29">
        <v>400</v>
      </c>
      <c r="D29">
        <v>0</v>
      </c>
      <c r="E29">
        <v>17.042429031649</v>
      </c>
      <c r="F29">
        <v>3.3199793523063401</v>
      </c>
      <c r="G29">
        <v>-265.03365441727806</v>
      </c>
      <c r="H29">
        <v>-214.40190066867822</v>
      </c>
      <c r="I29">
        <v>37.998633168738102</v>
      </c>
      <c r="J29">
        <v>19.7258137205535</v>
      </c>
      <c r="K29">
        <v>5.1332936814230097</v>
      </c>
      <c r="L29">
        <v>4.0003216166796577E-5</v>
      </c>
      <c r="M29">
        <v>8.3868435964925512E-7</v>
      </c>
      <c r="N29" s="1">
        <v>7.1848068156028595E-8</v>
      </c>
      <c r="O29" s="1">
        <v>1.5724966795288899E-11</v>
      </c>
      <c r="P29" s="1">
        <v>-6.0451301704638401E-13</v>
      </c>
      <c r="Q29">
        <v>46.544488278396997</v>
      </c>
      <c r="R29">
        <v>2.30544279472561</v>
      </c>
      <c r="S29">
        <v>8.2894065772923309</v>
      </c>
      <c r="T29">
        <v>2.7187376350288299</v>
      </c>
      <c r="V29">
        <v>6.8688482876430497</v>
      </c>
      <c r="X29">
        <v>13.0530582198146</v>
      </c>
      <c r="AA29">
        <v>19.717288382288999</v>
      </c>
      <c r="AB29">
        <v>0.50272982480938599</v>
      </c>
      <c r="AJ29">
        <v>0.306412594678244</v>
      </c>
      <c r="AK29">
        <v>0.17688264360984499</v>
      </c>
      <c r="AL29">
        <v>0.213947430120106</v>
      </c>
      <c r="AM29">
        <v>0.19025613692290999</v>
      </c>
      <c r="AN29">
        <v>-6.1112726428259601E-2</v>
      </c>
      <c r="AO29">
        <v>0.137310407152823</v>
      </c>
      <c r="AP29">
        <v>3.6303513944328597E-2</v>
      </c>
    </row>
    <row r="30" spans="1:42" x14ac:dyDescent="0.3">
      <c r="A30">
        <v>44</v>
      </c>
      <c r="B30">
        <v>1054.34375</v>
      </c>
      <c r="C30">
        <v>400</v>
      </c>
      <c r="D30">
        <v>0</v>
      </c>
      <c r="E30">
        <v>17.256522869028899</v>
      </c>
      <c r="F30">
        <v>3.3209166371506602</v>
      </c>
      <c r="G30">
        <v>-268.21488900077492</v>
      </c>
      <c r="H30">
        <v>-217.25076459374014</v>
      </c>
      <c r="I30">
        <v>38.391234916951397</v>
      </c>
      <c r="J30">
        <v>19.9595967457204</v>
      </c>
      <c r="K30">
        <v>5.1963131732915198</v>
      </c>
      <c r="L30">
        <v>3.9933431549849436E-5</v>
      </c>
      <c r="M30">
        <v>8.3906005518244739E-7</v>
      </c>
      <c r="N30" s="1">
        <v>7.2703044054970903E-8</v>
      </c>
      <c r="O30" s="1">
        <v>1.5980751339126399E-11</v>
      </c>
      <c r="P30" s="1">
        <v>-5.9693818534331804E-13</v>
      </c>
      <c r="Q30">
        <v>46.501993433844298</v>
      </c>
      <c r="R30">
        <v>2.3456054345758202</v>
      </c>
      <c r="S30">
        <v>8.3140897617157794</v>
      </c>
      <c r="T30">
        <v>2.71276283415366</v>
      </c>
      <c r="V30">
        <v>6.8217039260908203</v>
      </c>
      <c r="X30">
        <v>12.9940134953703</v>
      </c>
      <c r="AA30">
        <v>19.800356223657001</v>
      </c>
      <c r="AB30">
        <v>0.50947489059214501</v>
      </c>
      <c r="AJ30">
        <v>0.30989416623842297</v>
      </c>
      <c r="AK30">
        <v>0.17298013275360699</v>
      </c>
      <c r="AL30">
        <v>0.21250485786989801</v>
      </c>
      <c r="AM30">
        <v>0.191786294304543</v>
      </c>
      <c r="AN30">
        <v>-6.0377114035318501E-2</v>
      </c>
      <c r="AO30">
        <v>0.136416591977917</v>
      </c>
      <c r="AP30">
        <v>3.6795070890926401E-2</v>
      </c>
    </row>
    <row r="31" spans="1:42" x14ac:dyDescent="0.3">
      <c r="A31">
        <v>45</v>
      </c>
      <c r="B31">
        <v>1049.375</v>
      </c>
      <c r="C31">
        <v>400</v>
      </c>
      <c r="D31">
        <v>0</v>
      </c>
      <c r="E31">
        <v>17.4772242353569</v>
      </c>
      <c r="F31">
        <v>3.3218678652881102</v>
      </c>
      <c r="G31">
        <v>-271.49454340995641</v>
      </c>
      <c r="H31">
        <v>-220.18539159696854</v>
      </c>
      <c r="I31">
        <v>38.7963568272719</v>
      </c>
      <c r="J31">
        <v>20.2007570270545</v>
      </c>
      <c r="K31">
        <v>5.2612641273258696</v>
      </c>
      <c r="L31">
        <v>3.9863026739433328E-5</v>
      </c>
      <c r="M31">
        <v>8.3942959273653363E-7</v>
      </c>
      <c r="N31" s="1">
        <v>7.3582991030585604E-8</v>
      </c>
      <c r="O31" s="1">
        <v>1.6242819592286799E-11</v>
      </c>
      <c r="P31" s="1">
        <v>-5.8924132374888001E-13</v>
      </c>
      <c r="Q31">
        <v>46.458898258762098</v>
      </c>
      <c r="R31">
        <v>2.3865845388817801</v>
      </c>
      <c r="S31">
        <v>8.3390573697471702</v>
      </c>
      <c r="T31">
        <v>2.7065377300661599</v>
      </c>
      <c r="V31">
        <v>6.7756272613523896</v>
      </c>
      <c r="X31">
        <v>12.9361811325752</v>
      </c>
      <c r="AA31">
        <v>19.880885049163702</v>
      </c>
      <c r="AB31">
        <v>0.51622865945124796</v>
      </c>
      <c r="AJ31">
        <v>0.31321622405868199</v>
      </c>
      <c r="AK31">
        <v>0.16917860399512599</v>
      </c>
      <c r="AL31">
        <v>0.21109488941322399</v>
      </c>
      <c r="AM31">
        <v>0.193348852465967</v>
      </c>
      <c r="AN31">
        <v>-5.9627799991851603E-2</v>
      </c>
      <c r="AO31">
        <v>0.13550190857012401</v>
      </c>
      <c r="AP31">
        <v>3.7287321488726703E-2</v>
      </c>
    </row>
    <row r="32" spans="1:42" x14ac:dyDescent="0.3">
      <c r="A32">
        <v>46</v>
      </c>
      <c r="B32">
        <v>1044.40625</v>
      </c>
      <c r="C32">
        <v>400</v>
      </c>
      <c r="D32">
        <v>0</v>
      </c>
      <c r="E32">
        <v>17.703214724683299</v>
      </c>
      <c r="F32">
        <v>3.3228320554874502</v>
      </c>
      <c r="G32">
        <v>-274.85187514430288</v>
      </c>
      <c r="H32">
        <v>-223.18921562981433</v>
      </c>
      <c r="I32">
        <v>39.210970700103701</v>
      </c>
      <c r="J32">
        <v>20.4477537437166</v>
      </c>
      <c r="K32">
        <v>5.3277488687541803</v>
      </c>
      <c r="L32">
        <v>3.9792073653041322E-5</v>
      </c>
      <c r="M32">
        <v>8.3979340571798377E-7</v>
      </c>
      <c r="N32" s="1">
        <v>7.4482424689371695E-8</v>
      </c>
      <c r="O32" s="1">
        <v>1.65099752587456E-11</v>
      </c>
      <c r="P32" s="1">
        <v>-5.8141344694902601E-13</v>
      </c>
      <c r="Q32">
        <v>46.415314294299797</v>
      </c>
      <c r="R32">
        <v>2.4282638152565199</v>
      </c>
      <c r="S32">
        <v>8.3642416221146494</v>
      </c>
      <c r="T32">
        <v>2.7000736872352999</v>
      </c>
      <c r="V32">
        <v>6.7306602357004603</v>
      </c>
      <c r="X32">
        <v>12.879506478757399</v>
      </c>
      <c r="AA32">
        <v>19.9589518230358</v>
      </c>
      <c r="AB32">
        <v>0.52298804359985696</v>
      </c>
      <c r="AJ32">
        <v>0.31638498770363999</v>
      </c>
      <c r="AK32">
        <v>0.16547512774324999</v>
      </c>
      <c r="AL32">
        <v>0.20971888311210299</v>
      </c>
      <c r="AM32">
        <v>0.19493905313057</v>
      </c>
      <c r="AN32">
        <v>-5.8866514464336099E-2</v>
      </c>
      <c r="AO32">
        <v>0.13456841596746699</v>
      </c>
      <c r="AP32">
        <v>3.7780046807302702E-2</v>
      </c>
    </row>
    <row r="33" spans="1:42" x14ac:dyDescent="0.3">
      <c r="A33">
        <v>47</v>
      </c>
      <c r="B33">
        <v>1039.4375</v>
      </c>
      <c r="C33">
        <v>400</v>
      </c>
      <c r="D33">
        <v>0</v>
      </c>
      <c r="E33">
        <v>17.933303106456801</v>
      </c>
      <c r="F33">
        <v>3.3238081336102598</v>
      </c>
      <c r="G33">
        <v>-278.26818927181853</v>
      </c>
      <c r="H33">
        <v>-226.24725497325781</v>
      </c>
      <c r="I33">
        <v>39.632355403781197</v>
      </c>
      <c r="J33">
        <v>20.699197992611399</v>
      </c>
      <c r="K33">
        <v>5.3954086353889403</v>
      </c>
      <c r="L33">
        <v>3.9720639294921491E-5</v>
      </c>
      <c r="M33">
        <v>8.4015187346935952E-7</v>
      </c>
      <c r="N33" s="1">
        <v>7.53964109857928E-8</v>
      </c>
      <c r="O33" s="1">
        <v>1.6781125884068898E-11</v>
      </c>
      <c r="P33" s="1">
        <v>-5.7344943109695697E-13</v>
      </c>
      <c r="Q33">
        <v>46.371348870705802</v>
      </c>
      <c r="R33">
        <v>2.4705351676885998</v>
      </c>
      <c r="S33">
        <v>8.3895796618181393</v>
      </c>
      <c r="T33">
        <v>2.69337848969773</v>
      </c>
      <c r="V33">
        <v>6.6868292728705496</v>
      </c>
      <c r="X33">
        <v>12.823942956355401</v>
      </c>
      <c r="AA33">
        <v>20.03463540273</v>
      </c>
      <c r="AB33">
        <v>0.529750178133507</v>
      </c>
      <c r="AJ33">
        <v>0.31940694307957701</v>
      </c>
      <c r="AK33">
        <v>0.16186672952690101</v>
      </c>
      <c r="AL33">
        <v>0.208377700452963</v>
      </c>
      <c r="AM33">
        <v>0.19655250439560101</v>
      </c>
      <c r="AN33">
        <v>-5.8094905051927097E-2</v>
      </c>
      <c r="AO33">
        <v>0.13361798571769301</v>
      </c>
      <c r="AP33">
        <v>3.8273041879189E-2</v>
      </c>
    </row>
    <row r="34" spans="1:42" x14ac:dyDescent="0.3">
      <c r="A34">
        <v>48</v>
      </c>
      <c r="B34">
        <v>1034.46875</v>
      </c>
      <c r="C34">
        <v>400</v>
      </c>
      <c r="D34">
        <v>0</v>
      </c>
      <c r="E34">
        <v>18.166420392026399</v>
      </c>
      <c r="F34">
        <v>3.3247949327487301</v>
      </c>
      <c r="G34">
        <v>-281.72675322033808</v>
      </c>
      <c r="H34">
        <v>-229.34605273790203</v>
      </c>
      <c r="I34">
        <v>40.058083047857799</v>
      </c>
      <c r="J34">
        <v>20.953846565518798</v>
      </c>
      <c r="K34">
        <v>5.4639220642121096</v>
      </c>
      <c r="L34">
        <v>3.9648786872207411E-5</v>
      </c>
      <c r="M34">
        <v>8.4050532605085161E-7</v>
      </c>
      <c r="N34" s="1">
        <v>7.6320547249890506E-8</v>
      </c>
      <c r="O34" s="1">
        <v>1.7055279585954699E-11</v>
      </c>
      <c r="P34" s="1">
        <v>-5.6534826025782003E-13</v>
      </c>
      <c r="Q34">
        <v>46.3271075660995</v>
      </c>
      <c r="R34">
        <v>2.51329628945442</v>
      </c>
      <c r="S34">
        <v>8.4150118071112594</v>
      </c>
      <c r="T34">
        <v>2.6864566057505401</v>
      </c>
      <c r="V34">
        <v>6.6441487712244598</v>
      </c>
      <c r="X34">
        <v>12.7694521344416</v>
      </c>
      <c r="AA34">
        <v>20.108014437970098</v>
      </c>
      <c r="AB34">
        <v>0.53651238794796297</v>
      </c>
      <c r="AJ34">
        <v>0.32228875104859001</v>
      </c>
      <c r="AK34">
        <v>0.15835047360768201</v>
      </c>
      <c r="AL34">
        <v>0.20707181602506899</v>
      </c>
      <c r="AM34">
        <v>0.19818507312349601</v>
      </c>
      <c r="AN34">
        <v>-5.7314563780885702E-2</v>
      </c>
      <c r="AO34">
        <v>0.132652336626253</v>
      </c>
      <c r="AP34">
        <v>3.8766113349792401E-2</v>
      </c>
    </row>
    <row r="35" spans="1:42" x14ac:dyDescent="0.3">
      <c r="A35">
        <v>49</v>
      </c>
      <c r="B35">
        <v>1029.5</v>
      </c>
      <c r="C35">
        <v>400</v>
      </c>
      <c r="D35">
        <v>0</v>
      </c>
      <c r="E35">
        <v>18.3968364844856</v>
      </c>
      <c r="F35">
        <v>3.3258023497092601</v>
      </c>
      <c r="G35">
        <v>-285.13861633768477</v>
      </c>
      <c r="H35">
        <v>-232.41332477415642</v>
      </c>
      <c r="I35">
        <v>40.475409022782998</v>
      </c>
      <c r="J35">
        <v>21.205026694883902</v>
      </c>
      <c r="K35">
        <v>5.5315483453470797</v>
      </c>
      <c r="L35">
        <v>3.9576240864326214E-5</v>
      </c>
      <c r="M35">
        <v>8.4085462851528606E-7</v>
      </c>
      <c r="N35" s="1">
        <v>7.7229670744404203E-8</v>
      </c>
      <c r="O35" s="1">
        <v>1.7327413709271699E-11</v>
      </c>
      <c r="P35" s="1">
        <v>-5.5677980245035602E-13</v>
      </c>
      <c r="Q35">
        <v>46.281519621244698</v>
      </c>
      <c r="R35">
        <v>2.5572524005910102</v>
      </c>
      <c r="S35">
        <v>8.4411189763642902</v>
      </c>
      <c r="T35">
        <v>2.6793829533941702</v>
      </c>
      <c r="V35">
        <v>6.6022908961679496</v>
      </c>
      <c r="X35">
        <v>12.715591760002001</v>
      </c>
      <c r="AA35">
        <v>20.179611845679698</v>
      </c>
      <c r="AB35">
        <v>0.54323154655602002</v>
      </c>
      <c r="AJ35">
        <v>0.32502709470517399</v>
      </c>
      <c r="AK35">
        <v>0.15490662174455</v>
      </c>
      <c r="AL35">
        <v>0.20579151955660899</v>
      </c>
      <c r="AM35">
        <v>0.19987027021321199</v>
      </c>
      <c r="AN35">
        <v>-5.6519125790881398E-2</v>
      </c>
      <c r="AO35">
        <v>0.13166738282682799</v>
      </c>
      <c r="AP35">
        <v>3.9256236744504597E-2</v>
      </c>
    </row>
    <row r="36" spans="1:42" x14ac:dyDescent="0.3">
      <c r="A36">
        <v>50</v>
      </c>
      <c r="B36">
        <v>1024.53125</v>
      </c>
      <c r="C36">
        <v>400</v>
      </c>
      <c r="D36">
        <v>0</v>
      </c>
      <c r="E36">
        <v>18.629459202080401</v>
      </c>
      <c r="F36">
        <v>3.3268167828611199</v>
      </c>
      <c r="G36">
        <v>-288.57984111819587</v>
      </c>
      <c r="H36">
        <v>-235.51086885385754</v>
      </c>
      <c r="I36">
        <v>40.895229290196099</v>
      </c>
      <c r="J36">
        <v>21.458465724389999</v>
      </c>
      <c r="K36">
        <v>5.5997851453841498</v>
      </c>
      <c r="L36">
        <v>3.9503441763402956E-5</v>
      </c>
      <c r="M36">
        <v>8.4119940781927277E-7</v>
      </c>
      <c r="N36" s="1">
        <v>7.8145874249081695E-8</v>
      </c>
      <c r="O36" s="1">
        <v>1.7601686108255699E-11</v>
      </c>
      <c r="P36" s="1">
        <v>-5.4815124957065505E-13</v>
      </c>
      <c r="Q36">
        <v>46.236012669632501</v>
      </c>
      <c r="R36">
        <v>2.6013988774258601</v>
      </c>
      <c r="S36">
        <v>8.4671189707780492</v>
      </c>
      <c r="T36">
        <v>2.6720763227833801</v>
      </c>
      <c r="V36">
        <v>6.5616636555966998</v>
      </c>
      <c r="X36">
        <v>12.6628031881251</v>
      </c>
      <c r="AA36">
        <v>20.248979053182101</v>
      </c>
      <c r="AB36">
        <v>0.54994726247618297</v>
      </c>
      <c r="AJ36">
        <v>0.32763834405589798</v>
      </c>
      <c r="AK36">
        <v>0.151552488982094</v>
      </c>
      <c r="AL36">
        <v>0.204548992054122</v>
      </c>
      <c r="AM36">
        <v>0.201561950479864</v>
      </c>
      <c r="AN36">
        <v>-5.5719122147073197E-2</v>
      </c>
      <c r="AO36">
        <v>0.130671176519284</v>
      </c>
      <c r="AP36">
        <v>3.9746170055808702E-2</v>
      </c>
    </row>
    <row r="37" spans="1:42" x14ac:dyDescent="0.3">
      <c r="A37">
        <v>51</v>
      </c>
      <c r="B37">
        <v>1019.5625</v>
      </c>
      <c r="C37">
        <v>400</v>
      </c>
      <c r="D37">
        <v>0</v>
      </c>
      <c r="E37">
        <v>18.5055718914534</v>
      </c>
      <c r="F37">
        <v>3.3268681723964901</v>
      </c>
      <c r="G37">
        <v>-286.47955411412568</v>
      </c>
      <c r="H37">
        <v>-234.07483679971051</v>
      </c>
      <c r="I37">
        <v>40.538570884411698</v>
      </c>
      <c r="J37">
        <v>21.305902597977099</v>
      </c>
      <c r="K37">
        <v>5.5624602276089199</v>
      </c>
      <c r="L37">
        <v>3.9466262034873601E-5</v>
      </c>
      <c r="M37">
        <v>8.4152444406598742E-7</v>
      </c>
      <c r="N37" s="1">
        <v>7.7692168075277994E-8</v>
      </c>
      <c r="O37" s="1">
        <v>1.74997818168966E-11</v>
      </c>
      <c r="P37" s="1">
        <v>-5.48568104599189E-13</v>
      </c>
      <c r="Q37">
        <v>46.296916411541297</v>
      </c>
      <c r="R37">
        <v>2.5660701555327399</v>
      </c>
      <c r="S37">
        <v>8.4340647904468593</v>
      </c>
      <c r="T37">
        <v>2.6572594213955498</v>
      </c>
      <c r="V37">
        <v>6.5647565622772497</v>
      </c>
      <c r="X37">
        <v>12.6457593301526</v>
      </c>
      <c r="AA37">
        <v>20.278697003464899</v>
      </c>
      <c r="AB37">
        <v>0.55647632518860202</v>
      </c>
      <c r="AJ37">
        <v>0.33087072251761901</v>
      </c>
      <c r="AK37">
        <v>0.149940540068737</v>
      </c>
      <c r="AL37">
        <v>0.20463414312244799</v>
      </c>
      <c r="AM37">
        <v>0.19980642965779499</v>
      </c>
      <c r="AN37">
        <v>-5.5952162872259202E-2</v>
      </c>
      <c r="AO37">
        <v>0.13048449839402401</v>
      </c>
      <c r="AP37">
        <v>4.0215829111633801E-2</v>
      </c>
    </row>
    <row r="38" spans="1:42" x14ac:dyDescent="0.3">
      <c r="A38">
        <v>52</v>
      </c>
      <c r="B38">
        <v>1014.59375</v>
      </c>
      <c r="C38">
        <v>400</v>
      </c>
      <c r="D38">
        <v>0</v>
      </c>
      <c r="E38">
        <v>18.3936529511763</v>
      </c>
      <c r="F38">
        <v>3.3268863440563701</v>
      </c>
      <c r="G38">
        <v>-284.56935947593672</v>
      </c>
      <c r="H38">
        <v>-232.79028646208317</v>
      </c>
      <c r="I38">
        <v>40.2091433282853</v>
      </c>
      <c r="J38">
        <v>21.167417883091201</v>
      </c>
      <c r="K38">
        <v>5.5287890985628003</v>
      </c>
      <c r="L38">
        <v>3.9429570509915831E-5</v>
      </c>
      <c r="M38">
        <v>8.4184486317643393E-7</v>
      </c>
      <c r="N38" s="1">
        <v>7.7290590360872096E-8</v>
      </c>
      <c r="O38" s="1">
        <v>1.74081557549142E-11</v>
      </c>
      <c r="P38" s="1">
        <v>-5.4944960417376699E-13</v>
      </c>
      <c r="Q38">
        <v>46.360470780307701</v>
      </c>
      <c r="R38">
        <v>2.5291814411454401</v>
      </c>
      <c r="S38">
        <v>8.3998229636589095</v>
      </c>
      <c r="T38">
        <v>2.6418792340347901</v>
      </c>
      <c r="V38">
        <v>6.5679796956293801</v>
      </c>
      <c r="X38">
        <v>12.630269209865</v>
      </c>
      <c r="AA38">
        <v>20.307338151999101</v>
      </c>
      <c r="AB38">
        <v>0.563058523359521</v>
      </c>
      <c r="AJ38">
        <v>0.33413211228024198</v>
      </c>
      <c r="AK38">
        <v>0.14837608988283299</v>
      </c>
      <c r="AL38">
        <v>0.204721382238058</v>
      </c>
      <c r="AM38">
        <v>0.197985374858069</v>
      </c>
      <c r="AN38">
        <v>-5.6208257866839598E-2</v>
      </c>
      <c r="AO38">
        <v>0.13030441222349301</v>
      </c>
      <c r="AP38">
        <v>4.0688886384142302E-2</v>
      </c>
    </row>
    <row r="39" spans="1:42" x14ac:dyDescent="0.3">
      <c r="A39">
        <v>53</v>
      </c>
      <c r="B39">
        <v>1009.625</v>
      </c>
      <c r="C39">
        <v>400</v>
      </c>
      <c r="D39">
        <v>0</v>
      </c>
      <c r="E39">
        <v>18.300918952184201</v>
      </c>
      <c r="F39">
        <v>3.3268936871405899</v>
      </c>
      <c r="G39">
        <v>-282.96086573102878</v>
      </c>
      <c r="H39">
        <v>-231.74945287748454</v>
      </c>
      <c r="I39">
        <v>39.922365850242002</v>
      </c>
      <c r="J39">
        <v>21.051182368897098</v>
      </c>
      <c r="K39">
        <v>5.5009028460760803</v>
      </c>
      <c r="L39">
        <v>3.9392534702910162E-5</v>
      </c>
      <c r="M39">
        <v>8.421610358047828E-7</v>
      </c>
      <c r="N39" s="1">
        <v>7.6968676394775E-8</v>
      </c>
      <c r="O39" s="1">
        <v>1.7334582061831901E-11</v>
      </c>
      <c r="P39" s="1">
        <v>-5.5056844189384695E-13</v>
      </c>
      <c r="Q39">
        <v>46.424204528430003</v>
      </c>
      <c r="R39">
        <v>2.4925815912731801</v>
      </c>
      <c r="S39">
        <v>8.3657649535282896</v>
      </c>
      <c r="T39">
        <v>2.6261090934199598</v>
      </c>
      <c r="V39">
        <v>6.5703254211834103</v>
      </c>
      <c r="X39">
        <v>12.6155196687768</v>
      </c>
      <c r="AA39">
        <v>20.335796804252901</v>
      </c>
      <c r="AB39">
        <v>0.56969793913521005</v>
      </c>
      <c r="AJ39">
        <v>0.33740663913577601</v>
      </c>
      <c r="AK39">
        <v>0.14681980766906699</v>
      </c>
      <c r="AL39">
        <v>0.204780108142467</v>
      </c>
      <c r="AM39">
        <v>0.19617898239288301</v>
      </c>
      <c r="AN39">
        <v>-5.64633432323026E-2</v>
      </c>
      <c r="AO39">
        <v>0.13011202109862999</v>
      </c>
      <c r="AP39">
        <v>4.11657847934771E-2</v>
      </c>
    </row>
    <row r="40" spans="1:42" x14ac:dyDescent="0.3">
      <c r="A40">
        <v>54</v>
      </c>
      <c r="B40">
        <v>1004.65625</v>
      </c>
      <c r="C40">
        <v>400</v>
      </c>
      <c r="D40">
        <v>0</v>
      </c>
      <c r="E40">
        <v>18.226121912845201</v>
      </c>
      <c r="F40">
        <v>3.3268903037290798</v>
      </c>
      <c r="G40">
        <v>-281.63417979826198</v>
      </c>
      <c r="H40">
        <v>-230.93688818609996</v>
      </c>
      <c r="I40">
        <v>39.675257193461</v>
      </c>
      <c r="J40">
        <v>20.955728715932</v>
      </c>
      <c r="K40">
        <v>5.4784258718767402</v>
      </c>
      <c r="L40">
        <v>3.9355155101056122E-5</v>
      </c>
      <c r="M40">
        <v>8.4247297612445412E-7</v>
      </c>
      <c r="N40" s="1">
        <v>7.6721386237982694E-8</v>
      </c>
      <c r="O40" s="1">
        <v>1.7277921988187202E-11</v>
      </c>
      <c r="P40" s="1">
        <v>-5.51904100321856E-13</v>
      </c>
      <c r="Q40">
        <v>46.488111688499899</v>
      </c>
      <c r="R40">
        <v>2.4562704149106298</v>
      </c>
      <c r="S40">
        <v>8.3318914052006097</v>
      </c>
      <c r="T40">
        <v>2.6099556772338901</v>
      </c>
      <c r="V40">
        <v>6.5717965618079202</v>
      </c>
      <c r="X40">
        <v>12.601505624325201</v>
      </c>
      <c r="AA40">
        <v>20.364074792552699</v>
      </c>
      <c r="AB40">
        <v>0.57639383546896705</v>
      </c>
      <c r="AJ40">
        <v>0.34069411690920698</v>
      </c>
      <c r="AK40">
        <v>0.14527165825987801</v>
      </c>
      <c r="AL40">
        <v>0.20481042338187599</v>
      </c>
      <c r="AM40">
        <v>0.19438723062191501</v>
      </c>
      <c r="AN40">
        <v>-5.6717370028258697E-2</v>
      </c>
      <c r="AO40">
        <v>0.129907476706979</v>
      </c>
      <c r="AP40">
        <v>4.1646464148401202E-2</v>
      </c>
    </row>
    <row r="41" spans="1:42" x14ac:dyDescent="0.3">
      <c r="A41">
        <v>55</v>
      </c>
      <c r="B41">
        <v>999.6875</v>
      </c>
      <c r="C41">
        <v>400</v>
      </c>
      <c r="D41">
        <v>0</v>
      </c>
      <c r="E41">
        <v>18.1680700687815</v>
      </c>
      <c r="F41">
        <v>3.3268763080886399</v>
      </c>
      <c r="G41">
        <v>-280.57033936453365</v>
      </c>
      <c r="H41">
        <v>-230.33783309050682</v>
      </c>
      <c r="I41">
        <v>39.4649798375887</v>
      </c>
      <c r="J41">
        <v>20.8796570674279</v>
      </c>
      <c r="K41">
        <v>5.4609995642487199</v>
      </c>
      <c r="L41">
        <v>3.9317432137712688E-5</v>
      </c>
      <c r="M41">
        <v>8.4278070054763441E-7</v>
      </c>
      <c r="N41" s="1">
        <v>7.6543896493662098E-8</v>
      </c>
      <c r="O41" s="1">
        <v>1.72370864813209E-11</v>
      </c>
      <c r="P41" s="1">
        <v>-5.53435150145E-13</v>
      </c>
      <c r="Q41">
        <v>46.552185862528603</v>
      </c>
      <c r="R41">
        <v>2.42024783655995</v>
      </c>
      <c r="S41">
        <v>8.2982030547402594</v>
      </c>
      <c r="T41">
        <v>2.5934259620299098</v>
      </c>
      <c r="V41">
        <v>6.5723965236474902</v>
      </c>
      <c r="X41">
        <v>12.588221481840501</v>
      </c>
      <c r="AA41">
        <v>20.392173771899401</v>
      </c>
      <c r="AB41">
        <v>0.58314550675376997</v>
      </c>
      <c r="AJ41">
        <v>0.343994327448089</v>
      </c>
      <c r="AK41">
        <v>0.14373160742244301</v>
      </c>
      <c r="AL41">
        <v>0.20481245040509699</v>
      </c>
      <c r="AM41">
        <v>0.19261009773833501</v>
      </c>
      <c r="AN41">
        <v>-5.6970283066361101E-2</v>
      </c>
      <c r="AO41">
        <v>0.129690933379845</v>
      </c>
      <c r="AP41">
        <v>4.2130866672548901E-2</v>
      </c>
    </row>
    <row r="42" spans="1:42" x14ac:dyDescent="0.3">
      <c r="A42">
        <v>56</v>
      </c>
      <c r="B42">
        <v>994.71875</v>
      </c>
      <c r="C42">
        <v>400</v>
      </c>
      <c r="D42">
        <v>0</v>
      </c>
      <c r="E42">
        <v>18.125624655211301</v>
      </c>
      <c r="F42">
        <v>3.32685182748821</v>
      </c>
      <c r="G42">
        <v>-279.75125838228547</v>
      </c>
      <c r="H42">
        <v>-229.93817626479427</v>
      </c>
      <c r="I42">
        <v>39.2888318428001</v>
      </c>
      <c r="J42">
        <v>20.821631145766101</v>
      </c>
      <c r="K42">
        <v>5.4482813167234498</v>
      </c>
      <c r="L42">
        <v>3.9279366218039741E-5</v>
      </c>
      <c r="M42">
        <v>8.4308422802752072E-7</v>
      </c>
      <c r="N42" s="1">
        <v>7.6431587940845899E-8</v>
      </c>
      <c r="O42" s="1">
        <v>1.7211033286767702E-11</v>
      </c>
      <c r="P42" s="1">
        <v>-5.5513941100071299E-13</v>
      </c>
      <c r="Q42">
        <v>46.616420193036497</v>
      </c>
      <c r="R42">
        <v>2.3845138641983099</v>
      </c>
      <c r="S42">
        <v>8.26470074554293</v>
      </c>
      <c r="T42">
        <v>2.5765272233118499</v>
      </c>
      <c r="V42">
        <v>6.57212940068242</v>
      </c>
      <c r="X42">
        <v>12.5756610949096</v>
      </c>
      <c r="AA42">
        <v>20.4200952206693</v>
      </c>
      <c r="AB42">
        <v>0.58995225764899095</v>
      </c>
      <c r="AJ42">
        <v>0.34730701740553999</v>
      </c>
      <c r="AK42">
        <v>0.14219962297201499</v>
      </c>
      <c r="AL42">
        <v>0.20478633488039799</v>
      </c>
      <c r="AM42">
        <v>0.19084756205020501</v>
      </c>
      <c r="AN42">
        <v>-5.7222022965964701E-2</v>
      </c>
      <c r="AO42">
        <v>0.12946255015136601</v>
      </c>
      <c r="AP42">
        <v>4.2618935506438298E-2</v>
      </c>
    </row>
    <row r="43" spans="1:42" x14ac:dyDescent="0.3">
      <c r="A43">
        <v>57</v>
      </c>
      <c r="B43">
        <v>989.75</v>
      </c>
      <c r="C43">
        <v>400</v>
      </c>
      <c r="D43">
        <v>0</v>
      </c>
      <c r="E43">
        <v>18.097696900901699</v>
      </c>
      <c r="F43">
        <v>3.3268170029049502</v>
      </c>
      <c r="G43">
        <v>-279.15967616828209</v>
      </c>
      <c r="H43">
        <v>-229.72441643839207</v>
      </c>
      <c r="I43">
        <v>39.144239235006701</v>
      </c>
      <c r="J43">
        <v>20.780374606153501</v>
      </c>
      <c r="K43">
        <v>5.4399436112953898</v>
      </c>
      <c r="L43">
        <v>3.9240957741011075E-5</v>
      </c>
      <c r="M43">
        <v>8.4338358032668461E-7</v>
      </c>
      <c r="N43" s="1">
        <v>7.6380033969715797E-8</v>
      </c>
      <c r="O43" s="1">
        <v>1.71987642429676E-11</v>
      </c>
      <c r="P43" s="1">
        <v>-5.56994101248369E-13</v>
      </c>
      <c r="Q43">
        <v>46.6808073346143</v>
      </c>
      <c r="R43">
        <v>2.3490685629751802</v>
      </c>
      <c r="S43">
        <v>8.2313854460865805</v>
      </c>
      <c r="T43">
        <v>2.5592670335854701</v>
      </c>
      <c r="V43">
        <v>6.5710000639966601</v>
      </c>
      <c r="X43">
        <v>12.563817729451101</v>
      </c>
      <c r="AA43">
        <v>20.447840445411199</v>
      </c>
      <c r="AB43">
        <v>0.59681338387941696</v>
      </c>
      <c r="AJ43">
        <v>0.35063189556746399</v>
      </c>
      <c r="AK43">
        <v>0.140675675621453</v>
      </c>
      <c r="AL43">
        <v>0.20473224851973101</v>
      </c>
      <c r="AM43">
        <v>0.18909960239501999</v>
      </c>
      <c r="AN43">
        <v>-5.7472528032633897E-2</v>
      </c>
      <c r="AO43">
        <v>0.12922249257730001</v>
      </c>
      <c r="AP43">
        <v>4.3110613351663801E-2</v>
      </c>
    </row>
    <row r="44" spans="1:42" x14ac:dyDescent="0.3">
      <c r="A44">
        <v>58</v>
      </c>
      <c r="B44">
        <v>984.78125</v>
      </c>
      <c r="C44">
        <v>400</v>
      </c>
      <c r="D44">
        <v>0</v>
      </c>
      <c r="E44">
        <v>18.083245268989099</v>
      </c>
      <c r="F44">
        <v>3.3267719896243899</v>
      </c>
      <c r="G44">
        <v>-278.77911061946145</v>
      </c>
      <c r="H44">
        <v>-229.68362760144399</v>
      </c>
      <c r="I44">
        <v>39.028749001996303</v>
      </c>
      <c r="J44">
        <v>20.754667686920701</v>
      </c>
      <c r="K44">
        <v>5.4356731766972599</v>
      </c>
      <c r="L44">
        <v>3.9202207118456448E-5</v>
      </c>
      <c r="M44">
        <v>8.4367878225383425E-7</v>
      </c>
      <c r="N44" s="1">
        <v>7.6384989977450205E-8</v>
      </c>
      <c r="O44" s="1">
        <v>1.7199322802383999E-11</v>
      </c>
      <c r="P44" s="1">
        <v>-5.5897597944010904E-13</v>
      </c>
      <c r="Q44">
        <v>46.745339426596203</v>
      </c>
      <c r="R44">
        <v>2.3139120334997099</v>
      </c>
      <c r="S44">
        <v>8.1982582684806395</v>
      </c>
      <c r="T44">
        <v>2.5416532584380001</v>
      </c>
      <c r="V44">
        <v>6.5690142376804399</v>
      </c>
      <c r="X44">
        <v>12.5526840316613</v>
      </c>
      <c r="AA44">
        <v>20.4754105889524</v>
      </c>
      <c r="AB44">
        <v>0.60372815469110896</v>
      </c>
      <c r="AJ44">
        <v>0.35396863066421502</v>
      </c>
      <c r="AK44">
        <v>0.13915973961858</v>
      </c>
      <c r="AL44">
        <v>0.20465039147095501</v>
      </c>
      <c r="AM44">
        <v>0.187366198655609</v>
      </c>
      <c r="AN44">
        <v>-5.7721735990156599E-2</v>
      </c>
      <c r="AO44">
        <v>0.128970934346227</v>
      </c>
      <c r="AP44">
        <v>4.3605841234568399E-2</v>
      </c>
    </row>
    <row r="45" spans="1:42" x14ac:dyDescent="0.3">
      <c r="A45">
        <v>59</v>
      </c>
      <c r="B45">
        <v>979.8125</v>
      </c>
      <c r="C45">
        <v>400</v>
      </c>
      <c r="D45">
        <v>0</v>
      </c>
      <c r="E45">
        <v>18.081272960478898</v>
      </c>
      <c r="F45">
        <v>3.3267169577350799</v>
      </c>
      <c r="G45">
        <v>-278.5938157626789</v>
      </c>
      <c r="H45">
        <v>-229.80342753653602</v>
      </c>
      <c r="I45">
        <v>38.9400227270512</v>
      </c>
      <c r="J45">
        <v>20.743344173461399</v>
      </c>
      <c r="K45">
        <v>5.43517022644125</v>
      </c>
      <c r="L45">
        <v>3.9163114791544811E-5</v>
      </c>
      <c r="M45">
        <v>8.4396986186996872E-7</v>
      </c>
      <c r="N45" s="1">
        <v>7.6442383801333803E-8</v>
      </c>
      <c r="O45" s="1">
        <v>1.7211791794417899E-11</v>
      </c>
      <c r="P45" s="1">
        <v>-5.6106147937825101E-13</v>
      </c>
      <c r="Q45">
        <v>46.810008067263702</v>
      </c>
      <c r="R45">
        <v>2.2790443938755098</v>
      </c>
      <c r="S45">
        <v>8.1653204875741903</v>
      </c>
      <c r="T45">
        <v>2.5236940507594401</v>
      </c>
      <c r="V45">
        <v>6.5661785625322002</v>
      </c>
      <c r="X45">
        <v>12.5422519999552</v>
      </c>
      <c r="AA45">
        <v>20.502806641282898</v>
      </c>
      <c r="AB45">
        <v>0.61069579675656405</v>
      </c>
      <c r="AJ45">
        <v>0.35731684962855098</v>
      </c>
      <c r="AK45">
        <v>0.137651793206303</v>
      </c>
      <c r="AL45">
        <v>0.204540994314658</v>
      </c>
      <c r="AM45">
        <v>0.18564733235542599</v>
      </c>
      <c r="AN45">
        <v>-5.7969585590214902E-2</v>
      </c>
      <c r="AO45">
        <v>0.12870805871086299</v>
      </c>
      <c r="AP45">
        <v>4.4104557374410699E-2</v>
      </c>
    </row>
    <row r="46" spans="1:42" x14ac:dyDescent="0.3">
      <c r="A46">
        <v>60</v>
      </c>
      <c r="B46">
        <v>974.84375</v>
      </c>
      <c r="C46">
        <v>400</v>
      </c>
      <c r="D46">
        <v>0</v>
      </c>
      <c r="E46">
        <v>18.090825680588701</v>
      </c>
      <c r="F46">
        <v>3.3266520925162202</v>
      </c>
      <c r="G46">
        <v>-278.58874361538108</v>
      </c>
      <c r="H46">
        <v>-230.07194968563351</v>
      </c>
      <c r="I46">
        <v>38.875830852316</v>
      </c>
      <c r="J46">
        <v>20.745288674902401</v>
      </c>
      <c r="K46">
        <v>5.4381477766450397</v>
      </c>
      <c r="L46">
        <v>3.912368124516439E-5</v>
      </c>
      <c r="M46">
        <v>8.4425685066474868E-7</v>
      </c>
      <c r="N46" s="1">
        <v>7.65483071999154E-8</v>
      </c>
      <c r="O46" s="1">
        <v>1.7235291430912699E-11</v>
      </c>
      <c r="P46" s="1">
        <v>-5.6322684001766799E-13</v>
      </c>
      <c r="Q46">
        <v>46.874804290257302</v>
      </c>
      <c r="R46">
        <v>2.2444657647758799</v>
      </c>
      <c r="S46">
        <v>8.1325735600072608</v>
      </c>
      <c r="T46">
        <v>2.5053978430679198</v>
      </c>
      <c r="V46">
        <v>6.5625006485847397</v>
      </c>
      <c r="X46">
        <v>12.5325129612122</v>
      </c>
      <c r="AA46">
        <v>20.5300294527345</v>
      </c>
      <c r="AB46">
        <v>0.61771547936004201</v>
      </c>
      <c r="AJ46">
        <v>0.36067613627558098</v>
      </c>
      <c r="AK46">
        <v>0.136151818936566</v>
      </c>
      <c r="AL46">
        <v>0.204404319697751</v>
      </c>
      <c r="AM46">
        <v>0.18394298730730799</v>
      </c>
      <c r="AN46">
        <v>-5.8216018112506998E-2</v>
      </c>
      <c r="AO46">
        <v>0.12843405975153199</v>
      </c>
      <c r="AP46">
        <v>4.4606696143766798E-2</v>
      </c>
    </row>
    <row r="47" spans="1:42" x14ac:dyDescent="0.3">
      <c r="A47">
        <v>61</v>
      </c>
      <c r="B47">
        <v>969.875</v>
      </c>
      <c r="C47">
        <v>400</v>
      </c>
      <c r="D47">
        <v>0</v>
      </c>
      <c r="E47">
        <v>18.1109896644458</v>
      </c>
      <c r="F47">
        <v>3.3265775947220901</v>
      </c>
      <c r="G47">
        <v>-278.74951027973947</v>
      </c>
      <c r="H47">
        <v>-230.47781831609578</v>
      </c>
      <c r="I47">
        <v>38.834047556278897</v>
      </c>
      <c r="J47">
        <v>20.759434208428999</v>
      </c>
      <c r="K47">
        <v>5.4443310425647304</v>
      </c>
      <c r="L47">
        <v>3.9083907020320516E-5</v>
      </c>
      <c r="M47">
        <v>8.4453978370363199E-7</v>
      </c>
      <c r="N47" s="1">
        <v>7.6699008376011498E-8</v>
      </c>
      <c r="O47" s="1">
        <v>1.7268977551969099E-11</v>
      </c>
      <c r="P47" s="1">
        <v>-5.6544823108412501E-13</v>
      </c>
      <c r="Q47">
        <v>46.9397185432843</v>
      </c>
      <c r="R47">
        <v>2.21017625721016</v>
      </c>
      <c r="S47">
        <v>8.1000191430863602</v>
      </c>
      <c r="T47">
        <v>2.4867733381911199</v>
      </c>
      <c r="V47">
        <v>6.5579891171158904</v>
      </c>
      <c r="X47">
        <v>12.5234575512804</v>
      </c>
      <c r="AA47">
        <v>20.557079749017301</v>
      </c>
      <c r="AB47">
        <v>0.62478630081434905</v>
      </c>
      <c r="AJ47">
        <v>0.36404603037307898</v>
      </c>
      <c r="AK47">
        <v>0.13465980385808901</v>
      </c>
      <c r="AL47">
        <v>0.20424066362485299</v>
      </c>
      <c r="AM47">
        <v>0.18225315030242201</v>
      </c>
      <c r="AN47">
        <v>-5.8460978760640603E-2</v>
      </c>
      <c r="AO47">
        <v>0.12814914348456699</v>
      </c>
      <c r="AP47">
        <v>4.5112187117627198E-2</v>
      </c>
    </row>
    <row r="48" spans="1:42" x14ac:dyDescent="0.3">
      <c r="A48">
        <v>62</v>
      </c>
      <c r="B48">
        <v>964.90625</v>
      </c>
      <c r="C48">
        <v>400</v>
      </c>
      <c r="D48">
        <v>0</v>
      </c>
      <c r="E48">
        <v>18.140889946809502</v>
      </c>
      <c r="F48">
        <v>3.3264936807573799</v>
      </c>
      <c r="G48">
        <v>-279.06236601331625</v>
      </c>
      <c r="H48">
        <v>-231.01012680083676</v>
      </c>
      <c r="I48">
        <v>38.8126462044672</v>
      </c>
      <c r="J48">
        <v>20.784760072733</v>
      </c>
      <c r="K48">
        <v>5.45345690922196</v>
      </c>
      <c r="L48">
        <v>3.9043792724887624E-5</v>
      </c>
      <c r="M48">
        <v>8.4481869974540181E-7</v>
      </c>
      <c r="N48" s="1">
        <v>7.6890885485755902E-8</v>
      </c>
      <c r="O48" s="1">
        <v>1.7312040098484099E-11</v>
      </c>
      <c r="P48" s="1">
        <v>-5.6770187483533004E-13</v>
      </c>
      <c r="Q48">
        <v>47.004740669918597</v>
      </c>
      <c r="R48">
        <v>2.17617596238212</v>
      </c>
      <c r="S48">
        <v>8.0676591128837796</v>
      </c>
      <c r="T48">
        <v>2.4678294982650502</v>
      </c>
      <c r="V48">
        <v>6.5526536326332696</v>
      </c>
      <c r="X48">
        <v>12.515075700162299</v>
      </c>
      <c r="AA48">
        <v>20.583958147714501</v>
      </c>
      <c r="AB48">
        <v>0.63190727604031005</v>
      </c>
      <c r="AJ48">
        <v>0.36742602709737199</v>
      </c>
      <c r="AK48">
        <v>0.13317573960002599</v>
      </c>
      <c r="AL48">
        <v>0.204050356422742</v>
      </c>
      <c r="AM48">
        <v>0.18057781181284199</v>
      </c>
      <c r="AN48">
        <v>-5.8704417960207297E-2</v>
      </c>
      <c r="AO48">
        <v>0.12785352882116299</v>
      </c>
      <c r="AP48">
        <v>4.5620954206059203E-2</v>
      </c>
    </row>
    <row r="49" spans="1:42" x14ac:dyDescent="0.3">
      <c r="A49">
        <v>63</v>
      </c>
      <c r="B49">
        <v>959.9375</v>
      </c>
      <c r="C49">
        <v>400</v>
      </c>
      <c r="D49">
        <v>0</v>
      </c>
      <c r="E49">
        <v>18.1796888659985</v>
      </c>
      <c r="F49">
        <v>3.3264005827453098</v>
      </c>
      <c r="G49">
        <v>-279.5141691065021</v>
      </c>
      <c r="H49">
        <v>-231.65841889813802</v>
      </c>
      <c r="I49">
        <v>38.809695344705098</v>
      </c>
      <c r="J49">
        <v>20.820289998428901</v>
      </c>
      <c r="K49">
        <v>5.4652734731649897</v>
      </c>
      <c r="L49">
        <v>3.9003339042685236E-5</v>
      </c>
      <c r="M49">
        <v>8.4509364132971348E-7</v>
      </c>
      <c r="N49" s="1">
        <v>7.7120481099233195E-8</v>
      </c>
      <c r="O49" s="1">
        <v>1.7363701803408501E-11</v>
      </c>
      <c r="P49" s="1">
        <v>-5.6996416425597005E-13</v>
      </c>
      <c r="Q49">
        <v>47.069859894552003</v>
      </c>
      <c r="R49">
        <v>2.1424649436440801</v>
      </c>
      <c r="S49">
        <v>8.0354955814050193</v>
      </c>
      <c r="T49">
        <v>2.4485755322212199</v>
      </c>
      <c r="V49">
        <v>6.5465049249326697</v>
      </c>
      <c r="X49">
        <v>12.507356621923501</v>
      </c>
      <c r="AA49">
        <v>20.6106651759568</v>
      </c>
      <c r="AB49">
        <v>0.63907732536454098</v>
      </c>
      <c r="AJ49">
        <v>0.37081557686215999</v>
      </c>
      <c r="AK49">
        <v>0.131699622358916</v>
      </c>
      <c r="AL49">
        <v>0.203833763381294</v>
      </c>
      <c r="AM49">
        <v>0.17891696670056201</v>
      </c>
      <c r="AN49">
        <v>-5.8946292551000597E-2</v>
      </c>
      <c r="AO49">
        <v>0.12754744837374901</v>
      </c>
      <c r="AP49">
        <v>4.6132914874316998E-2</v>
      </c>
    </row>
    <row r="50" spans="1:42" x14ac:dyDescent="0.3">
      <c r="A50">
        <v>64</v>
      </c>
      <c r="B50">
        <v>954.96875</v>
      </c>
      <c r="C50">
        <v>400</v>
      </c>
      <c r="D50">
        <v>0</v>
      </c>
      <c r="E50">
        <v>18.2265847811307</v>
      </c>
      <c r="F50">
        <v>3.3262985484823</v>
      </c>
      <c r="G50">
        <v>-280.09236322896265</v>
      </c>
      <c r="H50">
        <v>-232.41267277605874</v>
      </c>
      <c r="I50">
        <v>38.8233551950117</v>
      </c>
      <c r="J50">
        <v>20.8650905507155</v>
      </c>
      <c r="K50">
        <v>5.4795396490934296</v>
      </c>
      <c r="L50">
        <v>3.8962546741087981E-5</v>
      </c>
      <c r="M50">
        <v>8.4536465483370773E-7</v>
      </c>
      <c r="N50" s="1">
        <v>7.7384477531689195E-8</v>
      </c>
      <c r="O50" s="1">
        <v>1.7423217082936701E-11</v>
      </c>
      <c r="P50" s="1">
        <v>-5.7221177762270604E-13</v>
      </c>
      <c r="Q50">
        <v>47.135064811214001</v>
      </c>
      <c r="R50">
        <v>2.1090432301409998</v>
      </c>
      <c r="S50">
        <v>8.0035309122441305</v>
      </c>
      <c r="T50">
        <v>2.4290208817951102</v>
      </c>
      <c r="V50">
        <v>6.5395548013968297</v>
      </c>
      <c r="X50">
        <v>12.500288809741701</v>
      </c>
      <c r="AA50">
        <v>20.6372012889247</v>
      </c>
      <c r="AB50">
        <v>0.64629526454237696</v>
      </c>
      <c r="AJ50">
        <v>0.37421408552277302</v>
      </c>
      <c r="AK50">
        <v>0.130231452804314</v>
      </c>
      <c r="AL50">
        <v>0.203591285076169</v>
      </c>
      <c r="AM50">
        <v>0.17727061490844401</v>
      </c>
      <c r="AN50">
        <v>-5.9186566871086102E-2</v>
      </c>
      <c r="AO50">
        <v>0.12723114910872799</v>
      </c>
      <c r="AP50">
        <v>4.6647979450656497E-2</v>
      </c>
    </row>
    <row r="51" spans="1:42" x14ac:dyDescent="0.3">
      <c r="A51">
        <v>65</v>
      </c>
      <c r="B51">
        <v>950</v>
      </c>
      <c r="C51">
        <v>400</v>
      </c>
      <c r="D51">
        <v>0</v>
      </c>
      <c r="E51">
        <v>18.280810988789501</v>
      </c>
      <c r="F51">
        <v>3.3261878412819299</v>
      </c>
      <c r="G51">
        <v>-280.78495801672528</v>
      </c>
      <c r="H51">
        <v>-233.26328761464893</v>
      </c>
      <c r="I51">
        <v>38.851874587807103</v>
      </c>
      <c r="J51">
        <v>20.9182697676376</v>
      </c>
      <c r="K51">
        <v>5.4960248371733602</v>
      </c>
      <c r="L51">
        <v>3.8921416677121818E-5</v>
      </c>
      <c r="M51">
        <v>8.4563179049757216E-7</v>
      </c>
      <c r="N51" s="1">
        <v>7.7679692992120704E-8</v>
      </c>
      <c r="O51" s="1">
        <v>1.7489871115625299E-11</v>
      </c>
      <c r="P51" s="1">
        <v>-5.7442178938912301E-13</v>
      </c>
      <c r="Q51">
        <v>47.200343376406501</v>
      </c>
      <c r="R51">
        <v>2.0759108120712799</v>
      </c>
      <c r="S51">
        <v>7.9717677345656002</v>
      </c>
      <c r="T51">
        <v>2.4091752063024501</v>
      </c>
      <c r="V51">
        <v>6.5318161496995097</v>
      </c>
      <c r="X51">
        <v>12.493860036043101</v>
      </c>
      <c r="AA51">
        <v>20.663566888789099</v>
      </c>
      <c r="AB51">
        <v>0.65355979612228499</v>
      </c>
      <c r="AJ51">
        <v>0.37762091494008299</v>
      </c>
      <c r="AK51">
        <v>0.128771235910385</v>
      </c>
      <c r="AL51">
        <v>0.20332335737894</v>
      </c>
      <c r="AM51">
        <v>0.17563876212041199</v>
      </c>
      <c r="AN51">
        <v>-5.9425213723531801E-2</v>
      </c>
      <c r="AO51">
        <v>0.12690489284364501</v>
      </c>
      <c r="AP51">
        <v>4.7166050530065701E-2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33EEC-93ED-4CD6-BB5C-89696C1830F8}">
  <dimension ref="A1:AP32"/>
  <sheetViews>
    <sheetView workbookViewId="0"/>
  </sheetViews>
  <sheetFormatPr defaultRowHeight="14.4" x14ac:dyDescent="0.3"/>
  <sheetData>
    <row r="1" spans="1:42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122</v>
      </c>
      <c r="AK1" t="s">
        <v>123</v>
      </c>
      <c r="AL1" t="s">
        <v>124</v>
      </c>
      <c r="AM1" t="s">
        <v>125</v>
      </c>
      <c r="AN1" t="s">
        <v>126</v>
      </c>
      <c r="AO1" t="s">
        <v>127</v>
      </c>
      <c r="AP1" t="s">
        <v>128</v>
      </c>
    </row>
    <row r="2" spans="1:42" x14ac:dyDescent="0.3">
      <c r="A2">
        <v>20</v>
      </c>
      <c r="B2">
        <v>1173.59375</v>
      </c>
      <c r="C2">
        <v>400</v>
      </c>
      <c r="D2">
        <v>0</v>
      </c>
      <c r="E2">
        <v>0.52798028839912803</v>
      </c>
      <c r="F2">
        <v>3.27959108811931</v>
      </c>
      <c r="G2">
        <v>-8.2925483514951104</v>
      </c>
      <c r="H2">
        <v>-6.4628621057132705</v>
      </c>
      <c r="I2">
        <v>1.26469269059005</v>
      </c>
      <c r="J2">
        <v>0.64420843692340601</v>
      </c>
      <c r="K2">
        <v>0.16098967042317999</v>
      </c>
      <c r="L2">
        <v>4.117641781797549E-5</v>
      </c>
      <c r="M2">
        <v>7.9745401516836266E-7</v>
      </c>
      <c r="N2" s="1">
        <v>2.2643060487651902E-9</v>
      </c>
      <c r="O2" s="1">
        <v>2.4424677011142301E-13</v>
      </c>
      <c r="P2" s="1">
        <v>1.2148754181282701E-15</v>
      </c>
      <c r="Q2">
        <v>50.957083779716903</v>
      </c>
      <c r="R2">
        <v>0.418911331846539</v>
      </c>
      <c r="S2">
        <v>5.59281417612819</v>
      </c>
      <c r="T2">
        <v>1.61125248860105</v>
      </c>
      <c r="V2">
        <v>12.306525958205301</v>
      </c>
      <c r="X2">
        <v>22.377518545248801</v>
      </c>
      <c r="AA2">
        <v>6.59200515315153</v>
      </c>
      <c r="AB2">
        <v>0.14388856710157899</v>
      </c>
      <c r="AJ2">
        <v>-0.26552609665925803</v>
      </c>
      <c r="AK2">
        <v>0.73319512158275901</v>
      </c>
      <c r="AL2">
        <v>0.37401198589649498</v>
      </c>
      <c r="AM2">
        <v>0.104118565323101</v>
      </c>
      <c r="AN2">
        <v>-8.1222180938323396E-2</v>
      </c>
      <c r="AO2">
        <v>0.12528425668791099</v>
      </c>
      <c r="AP2">
        <v>1.0138348107312499E-2</v>
      </c>
    </row>
    <row r="3" spans="1:42" x14ac:dyDescent="0.3">
      <c r="A3">
        <v>21</v>
      </c>
      <c r="B3">
        <v>1168.625</v>
      </c>
      <c r="C3">
        <v>400</v>
      </c>
      <c r="D3">
        <v>0</v>
      </c>
      <c r="E3">
        <v>1.0342411634678701</v>
      </c>
      <c r="F3">
        <v>3.2843348537222998</v>
      </c>
      <c r="G3">
        <v>-16.197564347796519</v>
      </c>
      <c r="H3">
        <v>-12.633030201097547</v>
      </c>
      <c r="I3">
        <v>2.47232345317332</v>
      </c>
      <c r="J3">
        <v>1.2600526552648299</v>
      </c>
      <c r="K3">
        <v>0.31490125384009299</v>
      </c>
      <c r="L3">
        <v>4.1103143463171135E-5</v>
      </c>
      <c r="M3">
        <v>7.9831389862332716E-7</v>
      </c>
      <c r="N3" s="1">
        <v>4.4219401820693901E-9</v>
      </c>
      <c r="O3" s="1">
        <v>4.7482209409549895E-13</v>
      </c>
      <c r="P3" s="1">
        <v>1.57262941786666E-15</v>
      </c>
      <c r="Q3">
        <v>50.823971043436501</v>
      </c>
      <c r="R3">
        <v>0.44751918941276803</v>
      </c>
      <c r="S3">
        <v>5.6487411548192403</v>
      </c>
      <c r="T3">
        <v>1.6493954038731</v>
      </c>
      <c r="V3">
        <v>12.573679631255899</v>
      </c>
      <c r="X3">
        <v>22.219995540361602</v>
      </c>
      <c r="AA3">
        <v>6.4906385756063898</v>
      </c>
      <c r="AB3">
        <v>0.146059461234372</v>
      </c>
      <c r="AJ3">
        <v>-0.28035484701256602</v>
      </c>
      <c r="AK3">
        <v>0.73667128406516402</v>
      </c>
      <c r="AL3">
        <v>0.38259272149254098</v>
      </c>
      <c r="AM3">
        <v>0.105627469702467</v>
      </c>
      <c r="AN3">
        <v>-8.1137924138885903E-2</v>
      </c>
      <c r="AO3">
        <v>0.12629755638593301</v>
      </c>
      <c r="AP3">
        <v>1.03037395053456E-2</v>
      </c>
    </row>
    <row r="4" spans="1:42" x14ac:dyDescent="0.3">
      <c r="A4">
        <v>22</v>
      </c>
      <c r="B4">
        <v>1163.65625</v>
      </c>
      <c r="C4">
        <v>400</v>
      </c>
      <c r="D4">
        <v>0</v>
      </c>
      <c r="E4">
        <v>1.4793917789848501</v>
      </c>
      <c r="F4">
        <v>3.2890949170830601</v>
      </c>
      <c r="G4">
        <v>-23.102858000759905</v>
      </c>
      <c r="H4">
        <v>-18.032018165608111</v>
      </c>
      <c r="I4">
        <v>3.5292439987310602</v>
      </c>
      <c r="J4">
        <v>1.79974816766471</v>
      </c>
      <c r="K4">
        <v>0.44978689161602198</v>
      </c>
      <c r="L4">
        <v>4.1029385511235676E-5</v>
      </c>
      <c r="M4">
        <v>7.991587554964837E-7</v>
      </c>
      <c r="N4" s="1">
        <v>6.3055113954874296E-9</v>
      </c>
      <c r="O4" s="1">
        <v>6.7377670343309196E-13</v>
      </c>
      <c r="P4" s="1">
        <v>1.18627045974632E-15</v>
      </c>
      <c r="Q4">
        <v>50.690585264040301</v>
      </c>
      <c r="R4">
        <v>0.476746366701708</v>
      </c>
      <c r="S4">
        <v>5.7050859655154902</v>
      </c>
      <c r="T4">
        <v>1.6871890754083501</v>
      </c>
      <c r="V4">
        <v>12.842106642998401</v>
      </c>
      <c r="X4">
        <v>22.065860684503502</v>
      </c>
      <c r="AA4">
        <v>6.3843681984228597</v>
      </c>
      <c r="AB4">
        <v>0.148057802409267</v>
      </c>
      <c r="AJ4">
        <v>-0.295474339371256</v>
      </c>
      <c r="AK4">
        <v>0.74036168345891096</v>
      </c>
      <c r="AL4">
        <v>0.39122962015962398</v>
      </c>
      <c r="AM4">
        <v>0.107175912924456</v>
      </c>
      <c r="AN4">
        <v>-8.1055646720486402E-2</v>
      </c>
      <c r="AO4">
        <v>0.12730551648486599</v>
      </c>
      <c r="AP4">
        <v>1.0457253063884399E-2</v>
      </c>
    </row>
    <row r="5" spans="1:42" x14ac:dyDescent="0.3">
      <c r="A5">
        <v>23</v>
      </c>
      <c r="B5">
        <v>1158.6875</v>
      </c>
      <c r="C5">
        <v>400</v>
      </c>
      <c r="D5">
        <v>0</v>
      </c>
      <c r="E5">
        <v>1.87791635579371</v>
      </c>
      <c r="F5">
        <v>3.2938738113537398</v>
      </c>
      <c r="G5">
        <v>-29.242144230041159</v>
      </c>
      <c r="H5">
        <v>-22.840643786003334</v>
      </c>
      <c r="I5">
        <v>4.4708288783034504</v>
      </c>
      <c r="J5">
        <v>2.2812302659066099</v>
      </c>
      <c r="K5">
        <v>0.57012395232649005</v>
      </c>
      <c r="L5">
        <v>4.0955283908958568E-5</v>
      </c>
      <c r="M5">
        <v>7.9999092827423018E-7</v>
      </c>
      <c r="N5" s="1">
        <v>7.9787131310181408E-9</v>
      </c>
      <c r="O5" s="1">
        <v>8.4811840617088098E-13</v>
      </c>
      <c r="P5" s="1">
        <v>2.7679610304537001E-16</v>
      </c>
      <c r="Q5">
        <v>50.556993098607599</v>
      </c>
      <c r="R5">
        <v>0.506410642064821</v>
      </c>
      <c r="S5">
        <v>5.7617972278899199</v>
      </c>
      <c r="T5">
        <v>1.7246262694685299</v>
      </c>
      <c r="V5">
        <v>13.11217562949</v>
      </c>
      <c r="X5">
        <v>21.914734821346901</v>
      </c>
      <c r="AA5">
        <v>6.2733827533896296</v>
      </c>
      <c r="AB5">
        <v>0.14987955774252101</v>
      </c>
      <c r="AJ5">
        <v>-0.31088360346518301</v>
      </c>
      <c r="AK5">
        <v>0.74425944287335499</v>
      </c>
      <c r="AL5">
        <v>0.39993462926757301</v>
      </c>
      <c r="AM5">
        <v>0.108758334411059</v>
      </c>
      <c r="AN5">
        <v>-8.0979640206932699E-2</v>
      </c>
      <c r="AO5">
        <v>0.128312261117422</v>
      </c>
      <c r="AP5">
        <v>1.05985760027062E-2</v>
      </c>
    </row>
    <row r="6" spans="1:42" x14ac:dyDescent="0.3">
      <c r="A6">
        <v>24</v>
      </c>
      <c r="B6">
        <v>1153.71875</v>
      </c>
      <c r="C6">
        <v>400</v>
      </c>
      <c r="D6">
        <v>0</v>
      </c>
      <c r="E6">
        <v>2.2438014518245</v>
      </c>
      <c r="F6">
        <v>3.29867290953193</v>
      </c>
      <c r="G6">
        <v>-34.83874086928919</v>
      </c>
      <c r="H6">
        <v>-27.232129132444626</v>
      </c>
      <c r="I6">
        <v>5.3309820800578596</v>
      </c>
      <c r="J6">
        <v>2.7217202646746999</v>
      </c>
      <c r="K6">
        <v>0.68021338076314197</v>
      </c>
      <c r="L6">
        <v>4.08810484824278E-5</v>
      </c>
      <c r="M6">
        <v>8.0081321952474518E-7</v>
      </c>
      <c r="N6" s="1">
        <v>9.5024665804552602E-9</v>
      </c>
      <c r="O6" s="1">
        <v>1.00446339330092E-12</v>
      </c>
      <c r="P6" s="1">
        <v>-9.8633117206164694E-16</v>
      </c>
      <c r="Q6">
        <v>50.4234003372909</v>
      </c>
      <c r="R6">
        <v>0.53622797739694805</v>
      </c>
      <c r="S6">
        <v>5.8187250112994198</v>
      </c>
      <c r="T6">
        <v>1.76167932973469</v>
      </c>
      <c r="V6">
        <v>13.3843045116365</v>
      </c>
      <c r="X6">
        <v>21.7662108479011</v>
      </c>
      <c r="AA6">
        <v>6.15793186538329</v>
      </c>
      <c r="AB6">
        <v>0.15152011935699</v>
      </c>
      <c r="AJ6">
        <v>-0.32657572505423499</v>
      </c>
      <c r="AK6">
        <v>0.74835531769417896</v>
      </c>
      <c r="AL6">
        <v>0.40872133845545899</v>
      </c>
      <c r="AM6">
        <v>0.110364546636503</v>
      </c>
      <c r="AN6">
        <v>-8.0915195986749802E-2</v>
      </c>
      <c r="AO6">
        <v>0.12932236283642001</v>
      </c>
      <c r="AP6">
        <v>1.07273554184216E-2</v>
      </c>
    </row>
    <row r="7" spans="1:42" x14ac:dyDescent="0.3">
      <c r="A7">
        <v>25</v>
      </c>
      <c r="B7">
        <v>1148.75</v>
      </c>
      <c r="C7">
        <v>400</v>
      </c>
      <c r="D7">
        <v>0</v>
      </c>
      <c r="E7">
        <v>2.5912198281577301</v>
      </c>
      <c r="F7">
        <v>3.30349186153052</v>
      </c>
      <c r="G7">
        <v>-40.116268531579287</v>
      </c>
      <c r="H7">
        <v>-31.380442565173446</v>
      </c>
      <c r="I7">
        <v>6.1437695804246699</v>
      </c>
      <c r="J7">
        <v>3.1385596554161501</v>
      </c>
      <c r="K7">
        <v>0.784388137392659</v>
      </c>
      <c r="L7">
        <v>4.080700422873511E-5</v>
      </c>
      <c r="M7">
        <v>8.0162934316180692E-7</v>
      </c>
      <c r="N7" s="1">
        <v>1.09378548403351E-8</v>
      </c>
      <c r="O7" s="1">
        <v>1.1493324593514199E-12</v>
      </c>
      <c r="P7" s="1">
        <v>-2.4738034921599901E-15</v>
      </c>
      <c r="Q7">
        <v>50.290223134879803</v>
      </c>
      <c r="R7">
        <v>0.56575871461067295</v>
      </c>
      <c r="S7">
        <v>5.8755610444378696</v>
      </c>
      <c r="T7">
        <v>1.7982906118947899</v>
      </c>
      <c r="V7">
        <v>13.6589782794186</v>
      </c>
      <c r="X7">
        <v>21.619799118105099</v>
      </c>
      <c r="AA7">
        <v>6.0384140042791099</v>
      </c>
      <c r="AB7">
        <v>0.15297509237389001</v>
      </c>
      <c r="AJ7">
        <v>-0.342532046880203</v>
      </c>
      <c r="AK7">
        <v>0.75263414583860699</v>
      </c>
      <c r="AL7">
        <v>0.41760560327613999</v>
      </c>
      <c r="AM7">
        <v>0.111977063312746</v>
      </c>
      <c r="AN7">
        <v>-8.0868918932385903E-2</v>
      </c>
      <c r="AO7">
        <v>0.13034089791322301</v>
      </c>
      <c r="AP7">
        <v>1.08432554718707E-2</v>
      </c>
    </row>
    <row r="8" spans="1:42" x14ac:dyDescent="0.3">
      <c r="A8">
        <v>26</v>
      </c>
      <c r="B8">
        <v>1143.78125</v>
      </c>
      <c r="C8">
        <v>400</v>
      </c>
      <c r="D8">
        <v>0</v>
      </c>
      <c r="E8">
        <v>2.9352641938605402</v>
      </c>
      <c r="F8">
        <v>3.3083275042951801</v>
      </c>
      <c r="G8">
        <v>-45.309922060560517</v>
      </c>
      <c r="H8">
        <v>-35.469125838606679</v>
      </c>
      <c r="I8">
        <v>6.94514728357768</v>
      </c>
      <c r="J8">
        <v>3.5500957213389799</v>
      </c>
      <c r="K8">
        <v>0.88723507272170199</v>
      </c>
      <c r="L8">
        <v>4.0733664076593335E-5</v>
      </c>
      <c r="M8">
        <v>8.0244464895297221E-7</v>
      </c>
      <c r="N8" s="1">
        <v>1.23492520601811E-8</v>
      </c>
      <c r="O8" s="1">
        <v>1.2894629101311699E-12</v>
      </c>
      <c r="P8" s="1">
        <v>-4.0865836081112402E-15</v>
      </c>
      <c r="Q8">
        <v>50.158204618017699</v>
      </c>
      <c r="R8">
        <v>0.59432459903553803</v>
      </c>
      <c r="S8">
        <v>5.9317396545230698</v>
      </c>
      <c r="T8">
        <v>1.83435609494243</v>
      </c>
      <c r="V8">
        <v>13.936755100209499</v>
      </c>
      <c r="X8">
        <v>21.474839431222801</v>
      </c>
      <c r="AA8">
        <v>5.9155384645862004</v>
      </c>
      <c r="AB8">
        <v>0.154242037462543</v>
      </c>
      <c r="AJ8">
        <v>-0.358711326781184</v>
      </c>
      <c r="AK8">
        <v>0.75706829183288704</v>
      </c>
      <c r="AL8">
        <v>0.42660585005762103</v>
      </c>
      <c r="AM8">
        <v>0.113566826635907</v>
      </c>
      <c r="AN8">
        <v>-8.0849064179977795E-2</v>
      </c>
      <c r="AO8">
        <v>0.131373338988961</v>
      </c>
      <c r="AP8">
        <v>1.09460834457836E-2</v>
      </c>
    </row>
    <row r="9" spans="1:42" x14ac:dyDescent="0.3">
      <c r="A9">
        <v>27</v>
      </c>
      <c r="B9">
        <v>1138.8125</v>
      </c>
      <c r="C9">
        <v>400</v>
      </c>
      <c r="D9">
        <v>0</v>
      </c>
      <c r="E9">
        <v>7.1283218941522604</v>
      </c>
      <c r="F9">
        <v>3.3093889117194899</v>
      </c>
      <c r="G9">
        <v>-109.89201442713559</v>
      </c>
      <c r="H9">
        <v>-86.121361140297523</v>
      </c>
      <c r="I9">
        <v>16.835187398275799</v>
      </c>
      <c r="J9">
        <v>8.6172268315661604</v>
      </c>
      <c r="K9">
        <v>2.15396923247939</v>
      </c>
      <c r="L9">
        <v>4.0698685254313521E-5</v>
      </c>
      <c r="M9">
        <v>8.0274367131301772E-7</v>
      </c>
      <c r="N9" s="1">
        <v>3.0005361556246201E-8</v>
      </c>
      <c r="O9" s="1">
        <v>3.1107285004299901E-12</v>
      </c>
      <c r="P9" s="1">
        <v>-9.91243558231662E-15</v>
      </c>
      <c r="Q9">
        <v>50.218765122135203</v>
      </c>
      <c r="R9">
        <v>0.58882592758642505</v>
      </c>
      <c r="S9">
        <v>5.8434625614890798</v>
      </c>
      <c r="T9">
        <v>1.8090660723312699</v>
      </c>
      <c r="V9">
        <v>14.0415538552701</v>
      </c>
      <c r="X9">
        <v>21.495121933009699</v>
      </c>
      <c r="AA9">
        <v>5.8454427091914898</v>
      </c>
      <c r="AB9">
        <v>0.157761818986592</v>
      </c>
      <c r="AJ9">
        <v>-0.36219601821284497</v>
      </c>
      <c r="AK9">
        <v>0.75952989444985597</v>
      </c>
      <c r="AL9">
        <v>0.42988080264501399</v>
      </c>
      <c r="AM9">
        <v>0.11175222676695</v>
      </c>
      <c r="AN9">
        <v>-7.9332111334649805E-2</v>
      </c>
      <c r="AO9">
        <v>0.12916758764661199</v>
      </c>
      <c r="AP9">
        <v>1.11976180390621E-2</v>
      </c>
    </row>
    <row r="10" spans="1:42" x14ac:dyDescent="0.3">
      <c r="A10">
        <v>28</v>
      </c>
      <c r="B10">
        <v>1133.84375</v>
      </c>
      <c r="C10">
        <v>400</v>
      </c>
      <c r="D10">
        <v>0</v>
      </c>
      <c r="E10">
        <v>8.8783919150604405</v>
      </c>
      <c r="F10">
        <v>3.3121171427255298</v>
      </c>
      <c r="G10">
        <v>-136.59264011351794</v>
      </c>
      <c r="H10">
        <v>-107.14844555989961</v>
      </c>
      <c r="I10">
        <v>20.927025833354399</v>
      </c>
      <c r="J10">
        <v>10.722729134108601</v>
      </c>
      <c r="K10">
        <v>2.6805790775124598</v>
      </c>
      <c r="L10">
        <v>4.0649150741844344E-5</v>
      </c>
      <c r="M10">
        <v>8.0330148715297849E-7</v>
      </c>
      <c r="N10" s="1">
        <v>3.7331212111114298E-8</v>
      </c>
      <c r="O10" s="1">
        <v>3.8442633496533697E-12</v>
      </c>
      <c r="P10" s="1">
        <v>-1.3895176539152901E-14</v>
      </c>
      <c r="Q10">
        <v>50.1954568021456</v>
      </c>
      <c r="R10">
        <v>0.59505708980356398</v>
      </c>
      <c r="S10">
        <v>5.8193031967903099</v>
      </c>
      <c r="T10">
        <v>1.81025033009078</v>
      </c>
      <c r="V10">
        <v>14.2250712848374</v>
      </c>
      <c r="X10">
        <v>21.437561023783999</v>
      </c>
      <c r="AA10">
        <v>5.7574884903588197</v>
      </c>
      <c r="AB10">
        <v>0.15981178218931399</v>
      </c>
      <c r="AJ10">
        <v>-0.37109175315992099</v>
      </c>
      <c r="AK10">
        <v>0.76268473892722699</v>
      </c>
      <c r="AL10">
        <v>0.43577356703389802</v>
      </c>
      <c r="AM10">
        <v>0.111383659550574</v>
      </c>
      <c r="AN10">
        <v>-7.8599819902754997E-2</v>
      </c>
      <c r="AO10">
        <v>0.12849934023696999</v>
      </c>
      <c r="AP10">
        <v>1.13502673140053E-2</v>
      </c>
    </row>
    <row r="11" spans="1:42" x14ac:dyDescent="0.3">
      <c r="A11">
        <v>29</v>
      </c>
      <c r="B11">
        <v>1128.875</v>
      </c>
      <c r="C11">
        <v>400</v>
      </c>
      <c r="D11">
        <v>0</v>
      </c>
      <c r="E11">
        <v>10.238396851884399</v>
      </c>
      <c r="F11">
        <v>3.3147269402256399</v>
      </c>
      <c r="G11">
        <v>-157.20241623236626</v>
      </c>
      <c r="H11">
        <v>-123.43488562124075</v>
      </c>
      <c r="I11">
        <v>24.0848277392525</v>
      </c>
      <c r="J11">
        <v>12.3538285890062</v>
      </c>
      <c r="K11">
        <v>3.0887602618596102</v>
      </c>
      <c r="L11">
        <v>4.0601608854865735E-5</v>
      </c>
      <c r="M11">
        <v>8.0385644866672561E-7</v>
      </c>
      <c r="N11" s="1">
        <v>4.3009187700093802E-8</v>
      </c>
      <c r="O11" s="1">
        <v>4.39943448396693E-12</v>
      </c>
      <c r="P11" s="1">
        <v>-1.75963350438344E-14</v>
      </c>
      <c r="Q11">
        <v>50.1776632630203</v>
      </c>
      <c r="R11">
        <v>0.59845159138794302</v>
      </c>
      <c r="S11">
        <v>5.7926651834783298</v>
      </c>
      <c r="T11">
        <v>1.80932386015624</v>
      </c>
      <c r="V11">
        <v>14.403659523923</v>
      </c>
      <c r="X11">
        <v>21.382422054292999</v>
      </c>
      <c r="AA11">
        <v>5.6742523781157699</v>
      </c>
      <c r="AB11">
        <v>0.1615621456253</v>
      </c>
      <c r="AJ11">
        <v>-0.37950226990984698</v>
      </c>
      <c r="AK11">
        <v>0.76568565039748004</v>
      </c>
      <c r="AL11">
        <v>0.441511197058372</v>
      </c>
      <c r="AM11">
        <v>0.110919773364286</v>
      </c>
      <c r="AN11">
        <v>-7.7928988158063595E-2</v>
      </c>
      <c r="AO11">
        <v>0.127833118203798</v>
      </c>
      <c r="AP11">
        <v>1.14815190439733E-2</v>
      </c>
    </row>
    <row r="12" spans="1:42" x14ac:dyDescent="0.3">
      <c r="A12">
        <v>30</v>
      </c>
      <c r="B12">
        <v>1123.90625</v>
      </c>
      <c r="C12">
        <v>400</v>
      </c>
      <c r="D12">
        <v>0</v>
      </c>
      <c r="E12">
        <v>10.161002398065101</v>
      </c>
      <c r="F12">
        <v>3.3166263967816199</v>
      </c>
      <c r="G12">
        <v>-155.75577850250872</v>
      </c>
      <c r="H12">
        <v>-122.42803072074034</v>
      </c>
      <c r="I12">
        <v>23.855694988493301</v>
      </c>
      <c r="J12">
        <v>12.250787626219701</v>
      </c>
      <c r="K12">
        <v>3.0636560113991398</v>
      </c>
      <c r="L12">
        <v>4.0560056823383677E-5</v>
      </c>
      <c r="M12">
        <v>8.0435316087490679E-7</v>
      </c>
      <c r="N12" s="1">
        <v>4.2674729489433702E-8</v>
      </c>
      <c r="O12" s="1">
        <v>4.34079079550527E-12</v>
      </c>
      <c r="P12" s="1">
        <v>-1.89667075224293E-14</v>
      </c>
      <c r="Q12">
        <v>50.1839516307274</v>
      </c>
      <c r="R12">
        <v>0.58822727668329</v>
      </c>
      <c r="S12">
        <v>5.7620490016538701</v>
      </c>
      <c r="T12">
        <v>1.80006439603665</v>
      </c>
      <c r="V12">
        <v>14.5429558941157</v>
      </c>
      <c r="X12">
        <v>21.3420438478459</v>
      </c>
      <c r="AA12">
        <v>5.61866687269689</v>
      </c>
      <c r="AB12">
        <v>0.16204108024016201</v>
      </c>
      <c r="AJ12">
        <v>-0.38503220436617402</v>
      </c>
      <c r="AK12">
        <v>0.76773494210411397</v>
      </c>
      <c r="AL12">
        <v>0.44597218052693999</v>
      </c>
      <c r="AM12">
        <v>0.11013455792813</v>
      </c>
      <c r="AN12">
        <v>-7.7693501252739494E-2</v>
      </c>
      <c r="AO12">
        <v>0.12736353179429299</v>
      </c>
      <c r="AP12">
        <v>1.15204932654352E-2</v>
      </c>
    </row>
    <row r="13" spans="1:42" x14ac:dyDescent="0.3">
      <c r="A13">
        <v>31</v>
      </c>
      <c r="B13">
        <v>1118.9375</v>
      </c>
      <c r="C13">
        <v>400</v>
      </c>
      <c r="D13">
        <v>0</v>
      </c>
      <c r="E13">
        <v>9.4814565446783696</v>
      </c>
      <c r="F13">
        <v>3.3180976216929499</v>
      </c>
      <c r="G13">
        <v>-145.1309444673395</v>
      </c>
      <c r="H13">
        <v>-114.20304973009473</v>
      </c>
      <c r="I13">
        <v>22.216918647171699</v>
      </c>
      <c r="J13">
        <v>11.4237098249078</v>
      </c>
      <c r="K13">
        <v>2.8574977670008299</v>
      </c>
      <c r="L13">
        <v>4.0519603552340846E-5</v>
      </c>
      <c r="M13">
        <v>8.0477806027184192E-7</v>
      </c>
      <c r="N13" s="1">
        <v>3.9825115732671602E-8</v>
      </c>
      <c r="O13" s="1">
        <v>4.0298031148012199E-12</v>
      </c>
      <c r="P13" s="1">
        <v>-1.8983085996479801E-14</v>
      </c>
      <c r="Q13">
        <v>50.202977284589501</v>
      </c>
      <c r="R13">
        <v>0.57303701530497098</v>
      </c>
      <c r="S13">
        <v>5.7301357136550299</v>
      </c>
      <c r="T13">
        <v>1.78568911700581</v>
      </c>
      <c r="V13">
        <v>14.656689942392999</v>
      </c>
      <c r="X13">
        <v>21.316645213852802</v>
      </c>
      <c r="AA13">
        <v>5.5729591316357601</v>
      </c>
      <c r="AB13">
        <v>0.16186658156296399</v>
      </c>
      <c r="AJ13">
        <v>-0.389132419673412</v>
      </c>
      <c r="AK13">
        <v>0.76947360274161303</v>
      </c>
      <c r="AL13">
        <v>0.44959547448489301</v>
      </c>
      <c r="AM13">
        <v>0.109263559056507</v>
      </c>
      <c r="AN13">
        <v>-7.7650723120081699E-2</v>
      </c>
      <c r="AO13">
        <v>0.12693894897073099</v>
      </c>
      <c r="AP13">
        <v>1.1511557539748101E-2</v>
      </c>
    </row>
    <row r="14" spans="1:42" x14ac:dyDescent="0.3">
      <c r="A14">
        <v>32</v>
      </c>
      <c r="B14">
        <v>1113.96875</v>
      </c>
      <c r="C14">
        <v>400</v>
      </c>
      <c r="D14">
        <v>0</v>
      </c>
      <c r="E14">
        <v>8.8747455289123103</v>
      </c>
      <c r="F14">
        <v>3.3194729136913401</v>
      </c>
      <c r="G14">
        <v>-135.65833505516801</v>
      </c>
      <c r="H14">
        <v>-106.86867259676364</v>
      </c>
      <c r="I14">
        <v>20.755009229313799</v>
      </c>
      <c r="J14">
        <v>10.6859239547586</v>
      </c>
      <c r="K14">
        <v>2.6735405769716998</v>
      </c>
      <c r="L14">
        <v>4.0477501424403984E-5</v>
      </c>
      <c r="M14">
        <v>8.0515660060496908E-7</v>
      </c>
      <c r="N14" s="1">
        <v>3.7280437445551702E-8</v>
      </c>
      <c r="O14" s="1">
        <v>3.7518740105049597E-12</v>
      </c>
      <c r="P14" s="1">
        <v>-1.8791093336748801E-14</v>
      </c>
      <c r="Q14">
        <v>50.223796652875599</v>
      </c>
      <c r="R14">
        <v>0.55948795076976898</v>
      </c>
      <c r="S14">
        <v>5.6981960155576701</v>
      </c>
      <c r="T14">
        <v>1.76983702859258</v>
      </c>
      <c r="V14">
        <v>14.763552253087999</v>
      </c>
      <c r="X14">
        <v>21.300012432062701</v>
      </c>
      <c r="AA14">
        <v>5.5234947585098499</v>
      </c>
      <c r="AB14">
        <v>0.16162290854365999</v>
      </c>
      <c r="AJ14">
        <v>-0.39318051406411503</v>
      </c>
      <c r="AK14">
        <v>0.77137649702983702</v>
      </c>
      <c r="AL14">
        <v>0.45298912637398098</v>
      </c>
      <c r="AM14">
        <v>0.108454573965965</v>
      </c>
      <c r="AN14">
        <v>-7.7581320352490102E-2</v>
      </c>
      <c r="AO14">
        <v>0.12644447393272401</v>
      </c>
      <c r="AP14">
        <v>1.14971631140952E-2</v>
      </c>
    </row>
    <row r="15" spans="1:42" x14ac:dyDescent="0.3">
      <c r="A15">
        <v>33</v>
      </c>
      <c r="B15">
        <v>1109</v>
      </c>
      <c r="C15">
        <v>400</v>
      </c>
      <c r="D15">
        <v>0</v>
      </c>
      <c r="E15">
        <v>8.3376425645804506</v>
      </c>
      <c r="F15">
        <v>3.32076734559437</v>
      </c>
      <c r="G15">
        <v>-127.28091465687382</v>
      </c>
      <c r="H15">
        <v>-100.38247558859733</v>
      </c>
      <c r="I15">
        <v>19.4613023682498</v>
      </c>
      <c r="J15">
        <v>10.0331986877936</v>
      </c>
      <c r="K15">
        <v>2.5107578149495802</v>
      </c>
      <c r="L15">
        <v>4.0434029919822058E-5</v>
      </c>
      <c r="M15">
        <v>8.0549669421727796E-7</v>
      </c>
      <c r="N15" s="1">
        <v>3.5027399547762103E-8</v>
      </c>
      <c r="O15" s="1">
        <v>3.5054519062573702E-12</v>
      </c>
      <c r="P15" s="1">
        <v>-1.84582401115229E-14</v>
      </c>
      <c r="Q15">
        <v>50.246099961100803</v>
      </c>
      <c r="R15">
        <v>0.54731127579680805</v>
      </c>
      <c r="S15">
        <v>5.6662337342955196</v>
      </c>
      <c r="T15">
        <v>1.7527661720747401</v>
      </c>
      <c r="V15">
        <v>14.864572201519801</v>
      </c>
      <c r="X15">
        <v>21.290631674293302</v>
      </c>
      <c r="AA15">
        <v>5.4710657960910796</v>
      </c>
      <c r="AB15">
        <v>0.16131918482780799</v>
      </c>
      <c r="AJ15">
        <v>-0.39717530876837398</v>
      </c>
      <c r="AK15">
        <v>0.77340994381198702</v>
      </c>
      <c r="AL15">
        <v>0.45618760710106698</v>
      </c>
      <c r="AM15">
        <v>0.107697372533337</v>
      </c>
      <c r="AN15">
        <v>-7.7489494815087795E-2</v>
      </c>
      <c r="AO15">
        <v>0.125891834425058</v>
      </c>
      <c r="AP15">
        <v>1.14780457120108E-2</v>
      </c>
    </row>
    <row r="16" spans="1:42" x14ac:dyDescent="0.3">
      <c r="A16">
        <v>34</v>
      </c>
      <c r="B16">
        <v>1104.03125</v>
      </c>
      <c r="C16">
        <v>400</v>
      </c>
      <c r="D16">
        <v>0</v>
      </c>
      <c r="E16">
        <v>7.8664740553536801</v>
      </c>
      <c r="F16">
        <v>3.3219936596085402</v>
      </c>
      <c r="G16">
        <v>-119.93602581439278</v>
      </c>
      <c r="H16">
        <v>-94.697533646922565</v>
      </c>
      <c r="I16">
        <v>18.326195021512401</v>
      </c>
      <c r="J16">
        <v>9.4608288010625401</v>
      </c>
      <c r="K16">
        <v>2.3679979137228799</v>
      </c>
      <c r="L16">
        <v>4.0389420823242785E-5</v>
      </c>
      <c r="M16">
        <v>8.0580495109668494E-7</v>
      </c>
      <c r="N16" s="1">
        <v>3.30507655311903E-8</v>
      </c>
      <c r="O16" s="1">
        <v>3.2887329691644302E-12</v>
      </c>
      <c r="P16" s="1">
        <v>-1.8039538870541699E-14</v>
      </c>
      <c r="Q16">
        <v>50.2696274251742</v>
      </c>
      <c r="R16">
        <v>0.53628338162968203</v>
      </c>
      <c r="S16">
        <v>5.6342500684182104</v>
      </c>
      <c r="T16">
        <v>1.73469542862006</v>
      </c>
      <c r="V16">
        <v>14.9606201752001</v>
      </c>
      <c r="X16">
        <v>21.287239489943001</v>
      </c>
      <c r="AA16">
        <v>5.4163199187432598</v>
      </c>
      <c r="AB16">
        <v>0.16096411227128199</v>
      </c>
      <c r="AJ16">
        <v>-0.40111672136709697</v>
      </c>
      <c r="AK16">
        <v>0.775546248167156</v>
      </c>
      <c r="AL16">
        <v>0.45922011366442</v>
      </c>
      <c r="AM16">
        <v>0.106983291400343</v>
      </c>
      <c r="AN16">
        <v>-7.73786097898915E-2</v>
      </c>
      <c r="AO16">
        <v>0.12529077992042501</v>
      </c>
      <c r="AP16">
        <v>1.1454898004643501E-2</v>
      </c>
    </row>
    <row r="17" spans="1:42" x14ac:dyDescent="0.3">
      <c r="A17">
        <v>35</v>
      </c>
      <c r="B17">
        <v>1099.0625</v>
      </c>
      <c r="C17">
        <v>400</v>
      </c>
      <c r="D17">
        <v>0</v>
      </c>
      <c r="E17">
        <v>7.4711991745896498</v>
      </c>
      <c r="F17">
        <v>3.32316267313375</v>
      </c>
      <c r="G17">
        <v>-113.76954022314352</v>
      </c>
      <c r="H17">
        <v>-89.931630876240064</v>
      </c>
      <c r="I17">
        <v>17.371878879476299</v>
      </c>
      <c r="J17">
        <v>8.9805469635182806</v>
      </c>
      <c r="K17">
        <v>2.2482195154004501</v>
      </c>
      <c r="L17">
        <v>4.0343919754686837E-5</v>
      </c>
      <c r="M17">
        <v>8.0608717110620125E-7</v>
      </c>
      <c r="N17" s="1">
        <v>3.1392594907401202E-8</v>
      </c>
      <c r="O17" s="1">
        <v>3.1055281610193101E-12</v>
      </c>
      <c r="P17" s="1">
        <v>-1.7607989446750601E-14</v>
      </c>
      <c r="Q17">
        <v>50.294308482505002</v>
      </c>
      <c r="R17">
        <v>0.52624179368788304</v>
      </c>
      <c r="S17">
        <v>5.6019877581244701</v>
      </c>
      <c r="T17">
        <v>1.7157799746706801</v>
      </c>
      <c r="V17">
        <v>15.0525277570211</v>
      </c>
      <c r="X17">
        <v>21.2888344631527</v>
      </c>
      <c r="AA17">
        <v>5.3597393912446796</v>
      </c>
      <c r="AB17">
        <v>0.16058037959329499</v>
      </c>
      <c r="AJ17">
        <v>-0.40500447877836998</v>
      </c>
      <c r="AK17">
        <v>0.777763422175488</v>
      </c>
      <c r="AL17">
        <v>0.462114403622499</v>
      </c>
      <c r="AM17">
        <v>0.106300022912898</v>
      </c>
      <c r="AN17">
        <v>-7.7245071349577601E-2</v>
      </c>
      <c r="AO17">
        <v>0.124642301952641</v>
      </c>
      <c r="AP17">
        <v>1.1429399464420099E-2</v>
      </c>
    </row>
    <row r="18" spans="1:42" x14ac:dyDescent="0.3">
      <c r="A18">
        <v>51</v>
      </c>
      <c r="B18">
        <v>1019.5625</v>
      </c>
      <c r="C18">
        <v>400</v>
      </c>
      <c r="D18">
        <v>0</v>
      </c>
      <c r="E18">
        <v>0.328967872517889</v>
      </c>
      <c r="F18">
        <v>3.4704503768864701</v>
      </c>
      <c r="G18">
        <v>-5.0506743436026955</v>
      </c>
      <c r="H18">
        <v>-4.1418262191201967</v>
      </c>
      <c r="I18">
        <v>0.70305510659369097</v>
      </c>
      <c r="J18">
        <v>0.369332184551659</v>
      </c>
      <c r="K18">
        <v>9.4791118383033598E-2</v>
      </c>
      <c r="L18">
        <v>3.5078514482716885E-5</v>
      </c>
      <c r="M18">
        <v>8.457105467991049E-7</v>
      </c>
      <c r="N18" s="1">
        <v>1.1011369675032799E-9</v>
      </c>
      <c r="O18" s="1">
        <v>3.5881524408641498E-13</v>
      </c>
      <c r="P18" s="1">
        <v>-7.9308645852393693E-18</v>
      </c>
      <c r="Q18">
        <v>33.575784049829799</v>
      </c>
      <c r="R18">
        <v>11.5732884975315</v>
      </c>
      <c r="S18">
        <v>15.843788410439499</v>
      </c>
      <c r="T18">
        <v>2.9112407949888999</v>
      </c>
      <c r="V18">
        <v>4.8828606980303499</v>
      </c>
      <c r="X18">
        <v>8.5435256999410907</v>
      </c>
      <c r="AA18">
        <v>22.252360623194701</v>
      </c>
      <c r="AB18">
        <v>0.41715122604389299</v>
      </c>
      <c r="AJ18">
        <v>3.9283408471075199E-2</v>
      </c>
      <c r="AK18">
        <v>5.7465436960418503E-2</v>
      </c>
      <c r="AL18">
        <v>0.156136799674405</v>
      </c>
      <c r="AM18">
        <v>0.63242438343579999</v>
      </c>
      <c r="AN18">
        <v>3.3128346233804798E-2</v>
      </c>
      <c r="AO18">
        <v>5.0636225177769202E-2</v>
      </c>
      <c r="AP18">
        <v>3.0925400046725501E-2</v>
      </c>
    </row>
    <row r="19" spans="1:42" x14ac:dyDescent="0.3">
      <c r="A19">
        <v>52</v>
      </c>
      <c r="B19">
        <v>1014.59375</v>
      </c>
      <c r="C19">
        <v>400</v>
      </c>
      <c r="D19">
        <v>0</v>
      </c>
      <c r="E19">
        <v>0.64882850278165705</v>
      </c>
      <c r="F19">
        <v>3.4720855860523199</v>
      </c>
      <c r="G19">
        <v>-9.9541489682343052</v>
      </c>
      <c r="H19">
        <v>-8.1726402307887511</v>
      </c>
      <c r="I19">
        <v>1.38343419445487</v>
      </c>
      <c r="J19">
        <v>0.72799473941063597</v>
      </c>
      <c r="K19">
        <v>0.18686996236154399</v>
      </c>
      <c r="L19">
        <v>3.5000932959068199E-5</v>
      </c>
      <c r="M19">
        <v>8.4600606848672887E-7</v>
      </c>
      <c r="N19" s="1">
        <v>2.1682163901939598E-9</v>
      </c>
      <c r="O19" s="1">
        <v>7.0851254533308297E-13</v>
      </c>
      <c r="P19" s="1">
        <v>-1.88508647389498E-18</v>
      </c>
      <c r="Q19">
        <v>33.499279634434302</v>
      </c>
      <c r="R19">
        <v>11.6347053032171</v>
      </c>
      <c r="S19">
        <v>15.895493259338799</v>
      </c>
      <c r="T19">
        <v>2.8905672126270701</v>
      </c>
      <c r="V19">
        <v>4.8876291939171903</v>
      </c>
      <c r="X19">
        <v>8.4988432741553108</v>
      </c>
      <c r="AA19">
        <v>22.273971110714999</v>
      </c>
      <c r="AB19">
        <v>0.41951101159498799</v>
      </c>
      <c r="AJ19">
        <v>3.7477251994963497E-2</v>
      </c>
      <c r="AK19">
        <v>5.6226267832638101E-2</v>
      </c>
      <c r="AL19">
        <v>0.156318913227877</v>
      </c>
      <c r="AM19">
        <v>0.635685823841449</v>
      </c>
      <c r="AN19">
        <v>3.3525706540730997E-2</v>
      </c>
      <c r="AO19">
        <v>4.9659797531810899E-2</v>
      </c>
      <c r="AP19">
        <v>3.1106239030528601E-2</v>
      </c>
    </row>
    <row r="20" spans="1:42" x14ac:dyDescent="0.3">
      <c r="A20">
        <v>53</v>
      </c>
      <c r="B20">
        <v>1009.625</v>
      </c>
      <c r="C20">
        <v>400</v>
      </c>
      <c r="D20">
        <v>0</v>
      </c>
      <c r="E20">
        <v>0.95248725085638097</v>
      </c>
      <c r="F20">
        <v>3.4737043966189902</v>
      </c>
      <c r="G20">
        <v>-14.602095203077182</v>
      </c>
      <c r="H20">
        <v>-12.002971128801404</v>
      </c>
      <c r="I20">
        <v>2.0261730032747498</v>
      </c>
      <c r="J20">
        <v>1.06805490353446</v>
      </c>
      <c r="K20">
        <v>0.27419928183395498</v>
      </c>
      <c r="L20">
        <v>3.4923554498032435E-5</v>
      </c>
      <c r="M20">
        <v>8.4629775857550952E-7</v>
      </c>
      <c r="N20" s="1">
        <v>3.17776192929901E-9</v>
      </c>
      <c r="O20" s="1">
        <v>1.04128554692572E-12</v>
      </c>
      <c r="P20" s="1">
        <v>1.7422086727740199E-17</v>
      </c>
      <c r="Q20">
        <v>33.4235484568758</v>
      </c>
      <c r="R20">
        <v>11.6958041264794</v>
      </c>
      <c r="S20">
        <v>15.9471032514854</v>
      </c>
      <c r="T20">
        <v>2.8693951262212201</v>
      </c>
      <c r="V20">
        <v>4.8921416989287296</v>
      </c>
      <c r="X20">
        <v>8.4550061722434293</v>
      </c>
      <c r="AA20">
        <v>22.295140536932902</v>
      </c>
      <c r="AB20">
        <v>0.421860630832816</v>
      </c>
      <c r="AJ20">
        <v>3.5678400686544098E-2</v>
      </c>
      <c r="AK20">
        <v>5.5010889584586602E-2</v>
      </c>
      <c r="AL20">
        <v>0.15649200764506399</v>
      </c>
      <c r="AM20">
        <v>0.63894109563676804</v>
      </c>
      <c r="AN20">
        <v>3.3908462743594298E-2</v>
      </c>
      <c r="AO20">
        <v>4.8682930874357801E-2</v>
      </c>
      <c r="AP20">
        <v>3.1286212829084198E-2</v>
      </c>
    </row>
    <row r="21" spans="1:42" x14ac:dyDescent="0.3">
      <c r="A21">
        <v>54</v>
      </c>
      <c r="B21">
        <v>1004.65625</v>
      </c>
      <c r="C21">
        <v>400</v>
      </c>
      <c r="D21">
        <v>0</v>
      </c>
      <c r="E21">
        <v>1.2406611265846099</v>
      </c>
      <c r="F21">
        <v>3.4753070222739599</v>
      </c>
      <c r="G21">
        <v>-19.006159756137002</v>
      </c>
      <c r="H21">
        <v>-15.641661643558578</v>
      </c>
      <c r="I21">
        <v>2.6330268087031299</v>
      </c>
      <c r="J21">
        <v>1.39035282138616</v>
      </c>
      <c r="K21">
        <v>0.35699324365673601</v>
      </c>
      <c r="L21">
        <v>3.4846378063667081E-5</v>
      </c>
      <c r="M21">
        <v>8.4658567169010483E-7</v>
      </c>
      <c r="N21" s="1">
        <v>4.1324674615438203E-9</v>
      </c>
      <c r="O21" s="1">
        <v>1.3578439895253199E-12</v>
      </c>
      <c r="P21" s="1">
        <v>4.8979272034338099E-17</v>
      </c>
      <c r="Q21">
        <v>33.348577026110704</v>
      </c>
      <c r="R21">
        <v>11.756587699500701</v>
      </c>
      <c r="S21">
        <v>15.9986184360351</v>
      </c>
      <c r="T21">
        <v>2.8477377427188602</v>
      </c>
      <c r="V21">
        <v>4.8963992922863602</v>
      </c>
      <c r="X21">
        <v>8.4119999674604902</v>
      </c>
      <c r="AA21">
        <v>22.315880627752598</v>
      </c>
      <c r="AB21">
        <v>0.424199208134938</v>
      </c>
      <c r="AJ21">
        <v>3.3887037038235E-2</v>
      </c>
      <c r="AK21">
        <v>5.38188194492921E-2</v>
      </c>
      <c r="AL21">
        <v>0.15665612624265501</v>
      </c>
      <c r="AM21">
        <v>0.64219013002526604</v>
      </c>
      <c r="AN21">
        <v>3.4276838974535401E-2</v>
      </c>
      <c r="AO21">
        <v>4.7705791994287997E-2</v>
      </c>
      <c r="AP21">
        <v>3.1465256275727202E-2</v>
      </c>
    </row>
    <row r="22" spans="1:42" x14ac:dyDescent="0.3">
      <c r="A22">
        <v>55</v>
      </c>
      <c r="B22">
        <v>999.6875</v>
      </c>
      <c r="C22">
        <v>400</v>
      </c>
      <c r="D22">
        <v>0</v>
      </c>
      <c r="E22">
        <v>1.51405056445416</v>
      </c>
      <c r="F22">
        <v>3.4768936766077299</v>
      </c>
      <c r="G22">
        <v>-23.177689290661846</v>
      </c>
      <c r="H22">
        <v>-19.097351571279948</v>
      </c>
      <c r="I22">
        <v>3.2057019999661298</v>
      </c>
      <c r="J22">
        <v>1.6957075119129199</v>
      </c>
      <c r="K22">
        <v>0.43546070293738598</v>
      </c>
      <c r="L22">
        <v>3.4769402811566572E-5</v>
      </c>
      <c r="M22">
        <v>8.4686986289665843E-7</v>
      </c>
      <c r="N22" s="1">
        <v>5.0349514969978699E-9</v>
      </c>
      <c r="O22" s="1">
        <v>1.6588848963634601E-12</v>
      </c>
      <c r="P22" s="1">
        <v>9.1833360387164296E-17</v>
      </c>
      <c r="Q22">
        <v>33.274352462988297</v>
      </c>
      <c r="R22">
        <v>11.817058301212001</v>
      </c>
      <c r="S22">
        <v>16.050038226751699</v>
      </c>
      <c r="T22">
        <v>2.8256085511179001</v>
      </c>
      <c r="V22">
        <v>4.9004035327204498</v>
      </c>
      <c r="X22">
        <v>8.3698103826837098</v>
      </c>
      <c r="AA22">
        <v>22.3362026345789</v>
      </c>
      <c r="AB22">
        <v>0.42652590794679501</v>
      </c>
      <c r="AJ22">
        <v>3.2103332673461903E-2</v>
      </c>
      <c r="AK22">
        <v>5.2649588831809702E-2</v>
      </c>
      <c r="AL22">
        <v>0.156811328197171</v>
      </c>
      <c r="AM22">
        <v>0.64543282729254303</v>
      </c>
      <c r="AN22">
        <v>3.4631067031348099E-2</v>
      </c>
      <c r="AO22">
        <v>4.6728548714390097E-2</v>
      </c>
      <c r="AP22">
        <v>3.1643307259275E-2</v>
      </c>
    </row>
    <row r="23" spans="1:42" x14ac:dyDescent="0.3">
      <c r="A23">
        <v>56</v>
      </c>
      <c r="B23">
        <v>994.71875</v>
      </c>
      <c r="C23">
        <v>400</v>
      </c>
      <c r="D23">
        <v>0</v>
      </c>
      <c r="E23">
        <v>1.7733390344166799</v>
      </c>
      <c r="F23">
        <v>3.4784645745412299</v>
      </c>
      <c r="G23">
        <v>-27.127726479688675</v>
      </c>
      <c r="H23">
        <v>-22.378473151363536</v>
      </c>
      <c r="I23">
        <v>3.74585565605677</v>
      </c>
      <c r="J23">
        <v>1.9849165463758101</v>
      </c>
      <c r="K23">
        <v>0.50980511556613095</v>
      </c>
      <c r="L23">
        <v>3.469262808246703E-5</v>
      </c>
      <c r="M23">
        <v>8.4715038802439671E-7</v>
      </c>
      <c r="N23" s="1">
        <v>5.8877567516711403E-9</v>
      </c>
      <c r="O23" s="1">
        <v>1.94509185492095E-12</v>
      </c>
      <c r="P23" s="1">
        <v>1.4508854104464799E-16</v>
      </c>
      <c r="Q23">
        <v>33.200862396324297</v>
      </c>
      <c r="R23">
        <v>11.877217785639299</v>
      </c>
      <c r="S23">
        <v>16.101361472468099</v>
      </c>
      <c r="T23">
        <v>2.8030213174787</v>
      </c>
      <c r="V23">
        <v>4.9041565107316201</v>
      </c>
      <c r="X23">
        <v>8.3284232213153899</v>
      </c>
      <c r="AA23">
        <v>22.356117379852599</v>
      </c>
      <c r="AB23">
        <v>0.42883991618980799</v>
      </c>
      <c r="AJ23">
        <v>3.03274455154709E-2</v>
      </c>
      <c r="AK23">
        <v>5.1502742428557999E-2</v>
      </c>
      <c r="AL23">
        <v>0.156957690294279</v>
      </c>
      <c r="AM23">
        <v>0.64866906026474402</v>
      </c>
      <c r="AN23">
        <v>3.4971384839138399E-2</v>
      </c>
      <c r="AO23">
        <v>4.5751371292349297E-2</v>
      </c>
      <c r="AP23">
        <v>3.1820305365459003E-2</v>
      </c>
    </row>
    <row r="24" spans="1:42" x14ac:dyDescent="0.3">
      <c r="A24">
        <v>57</v>
      </c>
      <c r="B24">
        <v>989.75</v>
      </c>
      <c r="C24">
        <v>400</v>
      </c>
      <c r="D24">
        <v>0</v>
      </c>
      <c r="E24">
        <v>2.01919274424833</v>
      </c>
      <c r="F24">
        <v>3.48001993356436</v>
      </c>
      <c r="G24">
        <v>-30.867007432548863</v>
      </c>
      <c r="H24">
        <v>-25.493247548877353</v>
      </c>
      <c r="I24">
        <v>4.2550953232017603</v>
      </c>
      <c r="J24">
        <v>2.2587558257197999</v>
      </c>
      <c r="K24">
        <v>0.58022447652482201</v>
      </c>
      <c r="L24">
        <v>3.4616053396313807E-5</v>
      </c>
      <c r="M24">
        <v>8.4742730394865072E-7</v>
      </c>
      <c r="N24" s="1">
        <v>6.6933500093482798E-9</v>
      </c>
      <c r="O24" s="1">
        <v>2.2171344097224402E-12</v>
      </c>
      <c r="P24" s="1">
        <v>2.0790478965633199E-16</v>
      </c>
      <c r="Q24">
        <v>33.128094870392303</v>
      </c>
      <c r="R24">
        <v>11.937067607627499</v>
      </c>
      <c r="S24">
        <v>16.152586522328502</v>
      </c>
      <c r="T24">
        <v>2.7799900773458401</v>
      </c>
      <c r="V24">
        <v>4.9076608934371002</v>
      </c>
      <c r="X24">
        <v>8.2878243064503092</v>
      </c>
      <c r="AA24">
        <v>22.375635298862999</v>
      </c>
      <c r="AB24">
        <v>0.43114042355524002</v>
      </c>
      <c r="AJ24">
        <v>2.8559517332938801E-2</v>
      </c>
      <c r="AK24">
        <v>5.03778374181355E-2</v>
      </c>
      <c r="AL24">
        <v>0.15709530843085501</v>
      </c>
      <c r="AM24">
        <v>0.65189867751150699</v>
      </c>
      <c r="AN24">
        <v>3.5298034983621503E-2</v>
      </c>
      <c r="AO24">
        <v>4.4774433668031702E-2</v>
      </c>
      <c r="AP24">
        <v>3.19961906549086E-2</v>
      </c>
    </row>
    <row r="25" spans="1:42" x14ac:dyDescent="0.3">
      <c r="A25">
        <v>58</v>
      </c>
      <c r="B25">
        <v>984.78125</v>
      </c>
      <c r="C25">
        <v>400</v>
      </c>
      <c r="D25">
        <v>0</v>
      </c>
      <c r="E25">
        <v>2.25226039812864</v>
      </c>
      <c r="F25">
        <v>3.4815599748087198</v>
      </c>
      <c r="G25">
        <v>-34.405959949206462</v>
      </c>
      <c r="H25">
        <v>-28.44968200171957</v>
      </c>
      <c r="I25">
        <v>4.7349789167626497</v>
      </c>
      <c r="J25">
        <v>2.5179794179057602</v>
      </c>
      <c r="K25">
        <v>0.64691127380403202</v>
      </c>
      <c r="L25">
        <v>3.4539678446591058E-5</v>
      </c>
      <c r="M25">
        <v>8.4770066883901392E-7</v>
      </c>
      <c r="N25" s="1">
        <v>7.45412215403932E-9</v>
      </c>
      <c r="O25" s="1">
        <v>2.4756675275055699E-12</v>
      </c>
      <c r="P25" s="1">
        <v>2.7949593988727601E-16</v>
      </c>
      <c r="Q25">
        <v>33.056038262028103</v>
      </c>
      <c r="R25">
        <v>11.996608846632</v>
      </c>
      <c r="S25">
        <v>16.2037112868707</v>
      </c>
      <c r="T25">
        <v>2.7565291255532798</v>
      </c>
      <c r="V25">
        <v>4.9109199627009499</v>
      </c>
      <c r="X25">
        <v>8.2479994274297397</v>
      </c>
      <c r="AA25">
        <v>22.394766478399902</v>
      </c>
      <c r="AB25">
        <v>0.43342661038510499</v>
      </c>
      <c r="AJ25">
        <v>2.6799671610281101E-2</v>
      </c>
      <c r="AK25">
        <v>4.9274442716886503E-2</v>
      </c>
      <c r="AL25">
        <v>0.157224298892776</v>
      </c>
      <c r="AM25">
        <v>0.65512150635100597</v>
      </c>
      <c r="AN25">
        <v>3.5611263300844999E-2</v>
      </c>
      <c r="AO25">
        <v>4.3797914572243198E-2</v>
      </c>
      <c r="AP25">
        <v>3.2170902555961299E-2</v>
      </c>
    </row>
    <row r="26" spans="1:42" x14ac:dyDescent="0.3">
      <c r="A26">
        <v>59</v>
      </c>
      <c r="B26">
        <v>979.8125</v>
      </c>
      <c r="C26">
        <v>400</v>
      </c>
      <c r="D26">
        <v>0</v>
      </c>
      <c r="E26">
        <v>2.4731729885567999</v>
      </c>
      <c r="F26">
        <v>3.4830849239601802</v>
      </c>
      <c r="G26">
        <v>-37.754702250755543</v>
      </c>
      <c r="H26">
        <v>-31.25556734700157</v>
      </c>
      <c r="I26">
        <v>5.1870146981685199</v>
      </c>
      <c r="J26">
        <v>2.7633194296772698</v>
      </c>
      <c r="K26">
        <v>0.71005245136109596</v>
      </c>
      <c r="L26">
        <v>3.4463503095223594E-5</v>
      </c>
      <c r="M26">
        <v>8.4797054237519541E-7</v>
      </c>
      <c r="N26" s="1">
        <v>8.1723882970392493E-9</v>
      </c>
      <c r="O26" s="1">
        <v>2.7213311093595102E-12</v>
      </c>
      <c r="P26" s="1">
        <v>3.59127436784252E-16</v>
      </c>
      <c r="Q26">
        <v>32.984681207233997</v>
      </c>
      <c r="R26">
        <v>12.0558422280393</v>
      </c>
      <c r="S26">
        <v>16.254733294782302</v>
      </c>
      <c r="T26">
        <v>2.7326530038978998</v>
      </c>
      <c r="V26">
        <v>4.9139376472786997</v>
      </c>
      <c r="X26">
        <v>8.2089342934156093</v>
      </c>
      <c r="AA26">
        <v>22.413520692408799</v>
      </c>
      <c r="AB26">
        <v>0.43569763294317598</v>
      </c>
      <c r="AJ26">
        <v>2.5048011732554699E-2</v>
      </c>
      <c r="AK26">
        <v>4.8192138303375501E-2</v>
      </c>
      <c r="AL26">
        <v>0.157344799432102</v>
      </c>
      <c r="AM26">
        <v>0.65833735563914297</v>
      </c>
      <c r="AN26">
        <v>3.5911317511439403E-2</v>
      </c>
      <c r="AO26">
        <v>4.2821998523381699E-2</v>
      </c>
      <c r="AP26">
        <v>3.2344378858002697E-2</v>
      </c>
    </row>
    <row r="27" spans="1:42" x14ac:dyDescent="0.3">
      <c r="A27">
        <v>60</v>
      </c>
      <c r="B27">
        <v>974.84375</v>
      </c>
      <c r="C27">
        <v>400</v>
      </c>
      <c r="D27">
        <v>0</v>
      </c>
      <c r="E27">
        <v>2.6825436083203602</v>
      </c>
      <c r="F27">
        <v>3.48459501204248</v>
      </c>
      <c r="G27">
        <v>-40.923041982340244</v>
      </c>
      <c r="H27">
        <v>-33.918475761105107</v>
      </c>
      <c r="I27">
        <v>5.6126612983719903</v>
      </c>
      <c r="J27">
        <v>2.9954858980241501</v>
      </c>
      <c r="K27">
        <v>0.76982937731636103</v>
      </c>
      <c r="L27">
        <v>3.4387527367434872E-5</v>
      </c>
      <c r="M27">
        <v>8.4823698593367891E-7</v>
      </c>
      <c r="N27" s="1">
        <v>8.8503879546989602E-9</v>
      </c>
      <c r="O27" s="1">
        <v>2.95474953487028E-12</v>
      </c>
      <c r="P27" s="1">
        <v>4.4611385463005496E-16</v>
      </c>
      <c r="Q27">
        <v>32.914012534802097</v>
      </c>
      <c r="R27">
        <v>12.114768143444</v>
      </c>
      <c r="S27">
        <v>16.305649746724999</v>
      </c>
      <c r="T27">
        <v>2.7083764867007201</v>
      </c>
      <c r="V27">
        <v>4.9167185492766601</v>
      </c>
      <c r="X27">
        <v>8.1706144929378492</v>
      </c>
      <c r="AA27">
        <v>22.431907435218999</v>
      </c>
      <c r="AB27">
        <v>0.43795261089445803</v>
      </c>
      <c r="AJ27">
        <v>2.3304619420484798E-2</v>
      </c>
      <c r="AK27">
        <v>4.71305145953822E-2</v>
      </c>
      <c r="AL27">
        <v>0.15745697015412499</v>
      </c>
      <c r="AM27">
        <v>0.66154601842503802</v>
      </c>
      <c r="AN27">
        <v>3.6198445902868998E-2</v>
      </c>
      <c r="AO27">
        <v>4.1846876709857199E-2</v>
      </c>
      <c r="AP27">
        <v>3.2516554792242698E-2</v>
      </c>
    </row>
    <row r="28" spans="1:42" x14ac:dyDescent="0.3">
      <c r="A28">
        <v>61</v>
      </c>
      <c r="B28">
        <v>969.875</v>
      </c>
      <c r="C28">
        <v>400</v>
      </c>
      <c r="D28">
        <v>0</v>
      </c>
      <c r="E28">
        <v>2.88096727436371</v>
      </c>
      <c r="F28">
        <v>3.4860904760757898</v>
      </c>
      <c r="G28">
        <v>-43.920475363709414</v>
      </c>
      <c r="H28">
        <v>-36.445758611737794</v>
      </c>
      <c r="I28">
        <v>6.0133277705368897</v>
      </c>
      <c r="J28">
        <v>3.2151666923787299</v>
      </c>
      <c r="K28">
        <v>0.82641781506679202</v>
      </c>
      <c r="L28">
        <v>3.4311751446747956E-5</v>
      </c>
      <c r="M28">
        <v>8.4850006274676078E-7</v>
      </c>
      <c r="N28" s="1">
        <v>9.4902852505396808E-9</v>
      </c>
      <c r="O28" s="1">
        <v>3.17653122883103E-12</v>
      </c>
      <c r="P28" s="1">
        <v>5.39816246743712E-16</v>
      </c>
      <c r="Q28">
        <v>32.844021207012403</v>
      </c>
      <c r="R28">
        <v>12.1733866695213</v>
      </c>
      <c r="S28">
        <v>16.356457565918301</v>
      </c>
      <c r="T28">
        <v>2.6837145647157401</v>
      </c>
      <c r="V28">
        <v>4.9192679653763003</v>
      </c>
      <c r="X28">
        <v>8.1330254591776203</v>
      </c>
      <c r="AA28">
        <v>22.449935952348198</v>
      </c>
      <c r="AB28">
        <v>0.44019061593004299</v>
      </c>
      <c r="AJ28">
        <v>2.1569553410791802E-2</v>
      </c>
      <c r="AK28">
        <v>4.6089171881553301E-2</v>
      </c>
      <c r="AL28">
        <v>0.15756099422890299</v>
      </c>
      <c r="AM28">
        <v>0.66474727445162496</v>
      </c>
      <c r="AN28">
        <v>3.64728960606783E-2</v>
      </c>
      <c r="AO28">
        <v>4.08727477709886E-2</v>
      </c>
      <c r="AP28">
        <v>3.2687362195459299E-2</v>
      </c>
    </row>
    <row r="29" spans="1:42" x14ac:dyDescent="0.3">
      <c r="A29">
        <v>62</v>
      </c>
      <c r="B29">
        <v>964.90625</v>
      </c>
      <c r="C29">
        <v>400</v>
      </c>
      <c r="D29">
        <v>0</v>
      </c>
      <c r="E29">
        <v>3.0690207613533098</v>
      </c>
      <c r="F29">
        <v>3.48757155962095</v>
      </c>
      <c r="G29">
        <v>-46.756186453736596</v>
      </c>
      <c r="H29">
        <v>-38.844544395064183</v>
      </c>
      <c r="I29">
        <v>6.3903736673292597</v>
      </c>
      <c r="J29">
        <v>3.4230274252331201</v>
      </c>
      <c r="K29">
        <v>0.87998789670336297</v>
      </c>
      <c r="L29">
        <v>3.4236175669967588E-5</v>
      </c>
      <c r="M29">
        <v>8.4875983803521903E-7</v>
      </c>
      <c r="N29" s="1">
        <v>1.0094169134997301E-8</v>
      </c>
      <c r="O29" s="1">
        <v>3.38726824762605E-12</v>
      </c>
      <c r="P29" s="1">
        <v>6.3963938390511203E-16</v>
      </c>
      <c r="Q29">
        <v>32.774696266586403</v>
      </c>
      <c r="R29">
        <v>12.2316975858996</v>
      </c>
      <c r="S29">
        <v>16.407153445862502</v>
      </c>
      <c r="T29">
        <v>2.65868242751203</v>
      </c>
      <c r="V29">
        <v>4.9215919029791504</v>
      </c>
      <c r="X29">
        <v>8.0961524406012906</v>
      </c>
      <c r="AA29">
        <v>22.467615269098999</v>
      </c>
      <c r="AB29">
        <v>0.44241066145982899</v>
      </c>
      <c r="AJ29">
        <v>1.9842848361799999E-2</v>
      </c>
      <c r="AK29">
        <v>4.5067719802088201E-2</v>
      </c>
      <c r="AL29">
        <v>0.15765707843253601</v>
      </c>
      <c r="AM29">
        <v>0.66794089252321198</v>
      </c>
      <c r="AN29">
        <v>3.6734913650953598E-2</v>
      </c>
      <c r="AO29">
        <v>3.9899818478249402E-2</v>
      </c>
      <c r="AP29">
        <v>3.2856728751159102E-2</v>
      </c>
    </row>
    <row r="30" spans="1:42" x14ac:dyDescent="0.3">
      <c r="A30">
        <v>63</v>
      </c>
      <c r="B30">
        <v>959.9375</v>
      </c>
      <c r="C30">
        <v>400</v>
      </c>
      <c r="D30">
        <v>0</v>
      </c>
      <c r="E30">
        <v>3.2472624428760102</v>
      </c>
      <c r="F30">
        <v>3.4890385132150699</v>
      </c>
      <c r="G30">
        <v>-49.439046497337579</v>
      </c>
      <c r="H30">
        <v>-41.121736732476471</v>
      </c>
      <c r="I30">
        <v>6.7451091385332296</v>
      </c>
      <c r="J30">
        <v>3.6197113690156</v>
      </c>
      <c r="K30">
        <v>0.93070409815675303</v>
      </c>
      <c r="L30">
        <v>3.4160800522065992E-5</v>
      </c>
      <c r="M30">
        <v>8.4901637911521094E-7</v>
      </c>
      <c r="N30" s="1">
        <v>1.0664053616516401E-8</v>
      </c>
      <c r="O30" s="1">
        <v>3.5875358825610301E-12</v>
      </c>
      <c r="P30" s="1">
        <v>7.4502892784397096E-16</v>
      </c>
      <c r="Q30">
        <v>32.706026789641399</v>
      </c>
      <c r="R30">
        <v>12.289700392202301</v>
      </c>
      <c r="S30">
        <v>16.457733895137402</v>
      </c>
      <c r="T30">
        <v>2.6332954445720902</v>
      </c>
      <c r="V30">
        <v>4.9236970913453799</v>
      </c>
      <c r="X30">
        <v>8.0599804767513898</v>
      </c>
      <c r="AA30">
        <v>22.484954216952399</v>
      </c>
      <c r="AB30">
        <v>0.444611693397369</v>
      </c>
      <c r="AJ30">
        <v>1.8124513976931E-2</v>
      </c>
      <c r="AK30">
        <v>4.40657768751705E-2</v>
      </c>
      <c r="AL30">
        <v>0.15774545352066399</v>
      </c>
      <c r="AM30">
        <v>0.67112663273887896</v>
      </c>
      <c r="AN30">
        <v>3.6984741264830603E-2</v>
      </c>
      <c r="AO30">
        <v>3.8928304313423798E-2</v>
      </c>
      <c r="AP30">
        <v>3.3024577310099501E-2</v>
      </c>
    </row>
    <row r="31" spans="1:42" x14ac:dyDescent="0.3">
      <c r="A31">
        <v>64</v>
      </c>
      <c r="B31">
        <v>954.96875</v>
      </c>
      <c r="C31">
        <v>400</v>
      </c>
      <c r="D31">
        <v>0</v>
      </c>
      <c r="E31">
        <v>3.4162321428040698</v>
      </c>
      <c r="F31">
        <v>3.4904915947014601</v>
      </c>
      <c r="G31">
        <v>-51.977613393252419</v>
      </c>
      <c r="H31">
        <v>-43.284012459665156</v>
      </c>
      <c r="I31">
        <v>7.0787950542952398</v>
      </c>
      <c r="J31">
        <v>3.8058393821828802</v>
      </c>
      <c r="K31">
        <v>0.978725216811835</v>
      </c>
      <c r="L31">
        <v>3.40856266309146E-5</v>
      </c>
      <c r="M31">
        <v>8.4926975547951757E-7</v>
      </c>
      <c r="N31" s="1">
        <v>1.12018780127844E-8</v>
      </c>
      <c r="O31" s="1">
        <v>3.77789228251202E-12</v>
      </c>
      <c r="P31" s="1">
        <v>8.5546857868302397E-16</v>
      </c>
      <c r="Q31">
        <v>32.638001844412301</v>
      </c>
      <c r="R31">
        <v>12.3473943243789</v>
      </c>
      <c r="S31">
        <v>16.508195279284401</v>
      </c>
      <c r="T31">
        <v>2.60756914528727</v>
      </c>
      <c r="V31">
        <v>4.9255909876976602</v>
      </c>
      <c r="X31">
        <v>8.0244943790930598</v>
      </c>
      <c r="AA31">
        <v>22.501961457817298</v>
      </c>
      <c r="AB31">
        <v>0.44679258202897498</v>
      </c>
      <c r="AJ31">
        <v>1.64145343435892E-2</v>
      </c>
      <c r="AK31">
        <v>4.308297006661E-2</v>
      </c>
      <c r="AL31">
        <v>0.15782637443330999</v>
      </c>
      <c r="AM31">
        <v>0.67430424859251803</v>
      </c>
      <c r="AN31">
        <v>3.7222617330775601E-2</v>
      </c>
      <c r="AO31">
        <v>3.7958429943500897E-2</v>
      </c>
      <c r="AP31">
        <v>3.3190825289695101E-2</v>
      </c>
    </row>
    <row r="32" spans="1:42" x14ac:dyDescent="0.3">
      <c r="A32">
        <v>65</v>
      </c>
      <c r="B32">
        <v>950</v>
      </c>
      <c r="C32">
        <v>400</v>
      </c>
      <c r="D32">
        <v>0</v>
      </c>
      <c r="E32">
        <v>3.5764509988895501</v>
      </c>
      <c r="F32">
        <v>3.4919310694580199</v>
      </c>
      <c r="G32">
        <v>-54.380131313609972</v>
      </c>
      <c r="H32">
        <v>-45.337819834652272</v>
      </c>
      <c r="I32">
        <v>7.3926431582043799</v>
      </c>
      <c r="J32">
        <v>3.98200984693427</v>
      </c>
      <c r="K32">
        <v>1.0242043521908999</v>
      </c>
      <c r="L32">
        <v>3.4010654761847383E-5</v>
      </c>
      <c r="M32">
        <v>8.4952003885380575E-7</v>
      </c>
      <c r="N32" s="1">
        <v>1.17095072291532E-8</v>
      </c>
      <c r="O32" s="1">
        <v>3.9588780977861596E-12</v>
      </c>
      <c r="P32" s="1">
        <v>9.7047722781618102E-16</v>
      </c>
      <c r="Q32">
        <v>32.570610455753801</v>
      </c>
      <c r="R32">
        <v>12.4047783703174</v>
      </c>
      <c r="S32">
        <v>16.558533859531099</v>
      </c>
      <c r="T32">
        <v>2.5815191981608101</v>
      </c>
      <c r="V32">
        <v>4.9272817784420102</v>
      </c>
      <c r="X32">
        <v>7.9896787167456003</v>
      </c>
      <c r="AA32">
        <v>22.5186455060139</v>
      </c>
      <c r="AB32">
        <v>0.44895211503520099</v>
      </c>
      <c r="AJ32">
        <v>1.47128674820591E-2</v>
      </c>
      <c r="AK32">
        <v>4.2118934401443799E-2</v>
      </c>
      <c r="AL32">
        <v>0.157900120336112</v>
      </c>
      <c r="AM32">
        <v>0.67747348892660297</v>
      </c>
      <c r="AN32">
        <v>3.7448775107035502E-2</v>
      </c>
      <c r="AO32">
        <v>3.6990429589266099E-2</v>
      </c>
      <c r="AP32">
        <v>3.3355384157479497E-2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4A4C4-9DA1-44CC-A2F0-943A9C92D4D5}">
  <dimension ref="A1:AP82"/>
  <sheetViews>
    <sheetView workbookViewId="0"/>
  </sheetViews>
  <sheetFormatPr defaultRowHeight="14.4" x14ac:dyDescent="0.3"/>
  <sheetData>
    <row r="1" spans="1:42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122</v>
      </c>
      <c r="AK1" t="s">
        <v>123</v>
      </c>
      <c r="AL1" t="s">
        <v>124</v>
      </c>
      <c r="AM1" t="s">
        <v>125</v>
      </c>
      <c r="AN1" t="s">
        <v>126</v>
      </c>
      <c r="AO1" t="s">
        <v>127</v>
      </c>
      <c r="AP1" t="s">
        <v>128</v>
      </c>
    </row>
    <row r="2" spans="1:42" x14ac:dyDescent="0.3">
      <c r="A2">
        <v>16</v>
      </c>
      <c r="B2">
        <v>1193.46875</v>
      </c>
      <c r="C2">
        <v>400</v>
      </c>
      <c r="D2">
        <v>0</v>
      </c>
      <c r="E2">
        <v>1.00668220312641</v>
      </c>
      <c r="F2">
        <v>3.25339848363337</v>
      </c>
      <c r="G2">
        <v>-16.195827306568898</v>
      </c>
      <c r="H2">
        <v>-12.705587206657412</v>
      </c>
      <c r="I2">
        <v>2.37978690775055</v>
      </c>
      <c r="J2">
        <v>1.2013551222598999</v>
      </c>
      <c r="K2">
        <v>0.30942480860879901</v>
      </c>
      <c r="L2">
        <v>4.2275378583900907E-5</v>
      </c>
      <c r="M2">
        <v>8.2158488207505168E-7</v>
      </c>
      <c r="N2" s="1">
        <v>4.4713270600643603E-9</v>
      </c>
      <c r="O2" s="1">
        <v>8.3899597842631898E-13</v>
      </c>
      <c r="P2" s="1">
        <v>-4.6160968843069103E-14</v>
      </c>
      <c r="Q2">
        <v>49.611833795629003</v>
      </c>
      <c r="R2">
        <v>0.67242572535493705</v>
      </c>
      <c r="S2">
        <v>6.7672374965213997</v>
      </c>
      <c r="T2">
        <v>1.95507580608524</v>
      </c>
      <c r="V2">
        <v>6.48773325380147</v>
      </c>
      <c r="X2">
        <v>16.500689809120502</v>
      </c>
      <c r="AA2">
        <v>17.7190613740127</v>
      </c>
      <c r="AB2">
        <v>0.28594273947453203</v>
      </c>
      <c r="AJ2">
        <v>0.31548247320891099</v>
      </c>
      <c r="AK2">
        <v>0.28381482368553601</v>
      </c>
      <c r="AL2">
        <v>0.19887257673588701</v>
      </c>
      <c r="AM2">
        <v>0.12758298151771899</v>
      </c>
      <c r="AN2">
        <v>-9.0513118055297603E-2</v>
      </c>
      <c r="AO2">
        <v>0.14443894583366601</v>
      </c>
      <c r="AP2">
        <v>2.0321317073576001E-2</v>
      </c>
    </row>
    <row r="3" spans="1:42" x14ac:dyDescent="0.3">
      <c r="A3">
        <v>17</v>
      </c>
      <c r="B3">
        <v>1188.5</v>
      </c>
      <c r="C3">
        <v>400</v>
      </c>
      <c r="D3">
        <v>0</v>
      </c>
      <c r="E3">
        <v>2.34092958163912</v>
      </c>
      <c r="F3">
        <v>3.25770704021659</v>
      </c>
      <c r="G3">
        <v>-37.572660995266787</v>
      </c>
      <c r="H3">
        <v>-29.49810723659229</v>
      </c>
      <c r="I3">
        <v>5.5242730877258497</v>
      </c>
      <c r="J3">
        <v>2.79035332033886</v>
      </c>
      <c r="K3">
        <v>0.71858198197081702</v>
      </c>
      <c r="L3">
        <v>4.216917718453848E-5</v>
      </c>
      <c r="M3">
        <v>8.2217480126310538E-7</v>
      </c>
      <c r="N3" s="1">
        <v>1.0363861213754299E-8</v>
      </c>
      <c r="O3" s="1">
        <v>1.9440584988524901E-12</v>
      </c>
      <c r="P3" s="1">
        <v>-1.11544930217079E-13</v>
      </c>
      <c r="Q3">
        <v>49.466927579016499</v>
      </c>
      <c r="R3">
        <v>0.73117126957387701</v>
      </c>
      <c r="S3">
        <v>6.82853719888897</v>
      </c>
      <c r="T3">
        <v>2.0083151556971202</v>
      </c>
      <c r="V3">
        <v>6.6776351428682199</v>
      </c>
      <c r="X3">
        <v>16.388654361787399</v>
      </c>
      <c r="AA3">
        <v>17.6052234601182</v>
      </c>
      <c r="AB3">
        <v>0.293535832049519</v>
      </c>
      <c r="AJ3">
        <v>0.30207039483829301</v>
      </c>
      <c r="AK3">
        <v>0.287067250489627</v>
      </c>
      <c r="AL3">
        <v>0.20488878015523901</v>
      </c>
      <c r="AM3">
        <v>0.12964568055377501</v>
      </c>
      <c r="AN3">
        <v>-8.9298856021600106E-2</v>
      </c>
      <c r="AO3">
        <v>0.144745933468093</v>
      </c>
      <c r="AP3">
        <v>2.0880816516571601E-2</v>
      </c>
    </row>
    <row r="4" spans="1:42" x14ac:dyDescent="0.3">
      <c r="A4">
        <v>18</v>
      </c>
      <c r="B4">
        <v>1183.53125</v>
      </c>
      <c r="C4">
        <v>400</v>
      </c>
      <c r="D4">
        <v>0</v>
      </c>
      <c r="E4">
        <v>3.5559954120838402</v>
      </c>
      <c r="F4">
        <v>3.26206101464187</v>
      </c>
      <c r="G4">
        <v>-56.941888865739259</v>
      </c>
      <c r="H4">
        <v>-44.740104156903612</v>
      </c>
      <c r="I4">
        <v>8.3764273816496608</v>
      </c>
      <c r="J4">
        <v>4.2334066962930104</v>
      </c>
      <c r="K4">
        <v>1.0901069587977099</v>
      </c>
      <c r="L4">
        <v>4.2062323923979794E-5</v>
      </c>
      <c r="M4">
        <v>8.2281396322518183E-7</v>
      </c>
      <c r="N4" s="1">
        <v>1.5690546322501901E-8</v>
      </c>
      <c r="O4" s="1">
        <v>2.9457375934822802E-12</v>
      </c>
      <c r="P4" s="1">
        <v>-1.7482861150329099E-13</v>
      </c>
      <c r="Q4">
        <v>49.310312536725199</v>
      </c>
      <c r="R4">
        <v>0.79567348413976002</v>
      </c>
      <c r="S4">
        <v>6.8982517474195797</v>
      </c>
      <c r="T4">
        <v>2.0636678783156301</v>
      </c>
      <c r="V4">
        <v>6.85351944398524</v>
      </c>
      <c r="X4">
        <v>16.261316906485</v>
      </c>
      <c r="AA4">
        <v>17.515899580825199</v>
      </c>
      <c r="AB4">
        <v>0.30135842210429897</v>
      </c>
      <c r="AJ4">
        <v>0.28967551039816403</v>
      </c>
      <c r="AK4">
        <v>0.28932086678417801</v>
      </c>
      <c r="AL4">
        <v>0.210493092919745</v>
      </c>
      <c r="AM4">
        <v>0.13202051003281901</v>
      </c>
      <c r="AN4">
        <v>-8.80710203592147E-2</v>
      </c>
      <c r="AO4">
        <v>0.14510258784503</v>
      </c>
      <c r="AP4">
        <v>2.14584523792767E-2</v>
      </c>
    </row>
    <row r="5" spans="1:42" x14ac:dyDescent="0.3">
      <c r="A5">
        <v>19</v>
      </c>
      <c r="B5">
        <v>1178.5625</v>
      </c>
      <c r="C5">
        <v>400</v>
      </c>
      <c r="D5">
        <v>0</v>
      </c>
      <c r="E5">
        <v>4.6650598343271898</v>
      </c>
      <c r="F5">
        <v>3.2664669654364502</v>
      </c>
      <c r="G5">
        <v>-74.530068734135526</v>
      </c>
      <c r="H5">
        <v>-58.607476351204433</v>
      </c>
      <c r="I5">
        <v>10.968144438331301</v>
      </c>
      <c r="J5">
        <v>5.5463481138064701</v>
      </c>
      <c r="K5">
        <v>1.4281668492869199</v>
      </c>
      <c r="L5">
        <v>4.1954443819858393E-5</v>
      </c>
      <c r="M5">
        <v>8.235060914241527E-7</v>
      </c>
      <c r="N5" s="1">
        <v>2.0512796764364902E-8</v>
      </c>
      <c r="O5" s="1">
        <v>3.8593567115678498E-12</v>
      </c>
      <c r="P5" s="1">
        <v>-2.3498203244732701E-13</v>
      </c>
      <c r="Q5">
        <v>49.140437054650903</v>
      </c>
      <c r="R5">
        <v>0.86705110627508697</v>
      </c>
      <c r="S5">
        <v>6.9771327965366803</v>
      </c>
      <c r="T5">
        <v>2.1215460144451401</v>
      </c>
      <c r="V5">
        <v>7.0134609533520003</v>
      </c>
      <c r="X5">
        <v>16.1173274163842</v>
      </c>
      <c r="AA5">
        <v>17.453567814012199</v>
      </c>
      <c r="AB5">
        <v>0.309476844343614</v>
      </c>
      <c r="AJ5">
        <v>0.27840672708201403</v>
      </c>
      <c r="AK5">
        <v>0.29046829981620798</v>
      </c>
      <c r="AL5">
        <v>0.21562637529328799</v>
      </c>
      <c r="AM5">
        <v>0.13474822425517</v>
      </c>
      <c r="AN5">
        <v>-8.6807019179328995E-2</v>
      </c>
      <c r="AO5">
        <v>0.14549825553014201</v>
      </c>
      <c r="AP5">
        <v>2.2059137202504901E-2</v>
      </c>
    </row>
    <row r="6" spans="1:42" x14ac:dyDescent="0.3">
      <c r="A6">
        <v>20</v>
      </c>
      <c r="B6">
        <v>1173.59375</v>
      </c>
      <c r="C6">
        <v>400</v>
      </c>
      <c r="D6">
        <v>0</v>
      </c>
      <c r="E6">
        <v>5.4530597728431101</v>
      </c>
      <c r="F6">
        <v>3.27091492846117</v>
      </c>
      <c r="G6">
        <v>-86.945139268516442</v>
      </c>
      <c r="H6">
        <v>-68.439159635802923</v>
      </c>
      <c r="I6">
        <v>12.791470246692599</v>
      </c>
      <c r="J6">
        <v>6.4715477193507702</v>
      </c>
      <c r="K6">
        <v>1.6671359213272201</v>
      </c>
      <c r="L6">
        <v>4.1845053329423685E-5</v>
      </c>
      <c r="M6">
        <v>8.2452730071828641E-7</v>
      </c>
      <c r="N6" s="1">
        <v>2.3884913341547001E-8</v>
      </c>
      <c r="O6" s="1">
        <v>4.5386296589174499E-12</v>
      </c>
      <c r="P6" s="1">
        <v>-2.74471028651927E-13</v>
      </c>
      <c r="Q6">
        <v>48.906081805558799</v>
      </c>
      <c r="R6">
        <v>0.964772983546336</v>
      </c>
      <c r="S6">
        <v>7.1069370182164304</v>
      </c>
      <c r="T6">
        <v>2.1968465371730002</v>
      </c>
      <c r="V6">
        <v>7.0725350673374203</v>
      </c>
      <c r="X6">
        <v>15.8708636037275</v>
      </c>
      <c r="AA6">
        <v>17.5618895396019</v>
      </c>
      <c r="AB6">
        <v>0.32007344483848799</v>
      </c>
      <c r="AJ6">
        <v>0.27501477994556101</v>
      </c>
      <c r="AK6">
        <v>0.28457422686933598</v>
      </c>
      <c r="AL6">
        <v>0.217707976757226</v>
      </c>
      <c r="AM6">
        <v>0.139012168143787</v>
      </c>
      <c r="AN6">
        <v>-8.5602593827662402E-2</v>
      </c>
      <c r="AO6">
        <v>0.14645114693028799</v>
      </c>
      <c r="AP6">
        <v>2.2842295181462E-2</v>
      </c>
    </row>
    <row r="7" spans="1:42" x14ac:dyDescent="0.3">
      <c r="A7">
        <v>20</v>
      </c>
      <c r="B7">
        <v>1173.59375</v>
      </c>
      <c r="C7">
        <v>400</v>
      </c>
      <c r="D7">
        <v>0</v>
      </c>
      <c r="E7">
        <v>0.52798028839912803</v>
      </c>
      <c r="F7">
        <v>3.27959108811931</v>
      </c>
      <c r="G7">
        <v>-8.2925483514951104</v>
      </c>
      <c r="H7">
        <v>-6.4628621057132705</v>
      </c>
      <c r="I7">
        <v>1.26469269059005</v>
      </c>
      <c r="J7">
        <v>0.64420843692340601</v>
      </c>
      <c r="K7">
        <v>0.16098967042317999</v>
      </c>
      <c r="L7">
        <v>4.117641781797549E-5</v>
      </c>
      <c r="M7">
        <v>7.9745401516836266E-7</v>
      </c>
      <c r="N7" s="1">
        <v>2.2643060487651902E-9</v>
      </c>
      <c r="O7" s="1">
        <v>2.4424677011142301E-13</v>
      </c>
      <c r="P7" s="1">
        <v>1.2148754181282701E-15</v>
      </c>
      <c r="Q7">
        <v>50.957083779716903</v>
      </c>
      <c r="R7">
        <v>0.418911331846539</v>
      </c>
      <c r="S7">
        <v>5.59281417612819</v>
      </c>
      <c r="T7">
        <v>1.61125248860105</v>
      </c>
      <c r="V7">
        <v>12.306525958205301</v>
      </c>
      <c r="X7">
        <v>22.377518545248801</v>
      </c>
      <c r="AA7">
        <v>6.59200515315153</v>
      </c>
      <c r="AB7">
        <v>0.14388856710157899</v>
      </c>
      <c r="AJ7">
        <v>-0.26552609665925803</v>
      </c>
      <c r="AK7">
        <v>0.73319512158275901</v>
      </c>
      <c r="AL7">
        <v>0.37401198589649498</v>
      </c>
      <c r="AM7">
        <v>0.104118565323101</v>
      </c>
      <c r="AN7">
        <v>-8.1222180938323396E-2</v>
      </c>
      <c r="AO7">
        <v>0.12528425668791099</v>
      </c>
      <c r="AP7">
        <v>1.0138348107312499E-2</v>
      </c>
    </row>
    <row r="8" spans="1:42" x14ac:dyDescent="0.3">
      <c r="A8">
        <v>21</v>
      </c>
      <c r="B8">
        <v>1168.625</v>
      </c>
      <c r="C8">
        <v>400</v>
      </c>
      <c r="D8">
        <v>0</v>
      </c>
      <c r="E8">
        <v>6.1676058530737903</v>
      </c>
      <c r="F8">
        <v>3.2755014598606</v>
      </c>
      <c r="G8">
        <v>-98.145389247303228</v>
      </c>
      <c r="H8">
        <v>-77.335594504248419</v>
      </c>
      <c r="I8">
        <v>14.4334551112724</v>
      </c>
      <c r="J8">
        <v>7.30575815424627</v>
      </c>
      <c r="K8">
        <v>1.88295011577746</v>
      </c>
      <c r="L8">
        <v>4.1729976312531389E-5</v>
      </c>
      <c r="M8">
        <v>8.2558231387449088E-7</v>
      </c>
      <c r="N8" s="1">
        <v>2.69024379194026E-8</v>
      </c>
      <c r="O8" s="1">
        <v>5.1703095005993902E-12</v>
      </c>
      <c r="P8" s="1">
        <v>-3.0718303306597001E-13</v>
      </c>
      <c r="Q8">
        <v>48.649735459947301</v>
      </c>
      <c r="R8">
        <v>1.0764866444045</v>
      </c>
      <c r="S8">
        <v>7.2501796582817901</v>
      </c>
      <c r="T8">
        <v>2.2766194515577398</v>
      </c>
      <c r="V8">
        <v>7.1128823140587096</v>
      </c>
      <c r="X8">
        <v>15.609060555189201</v>
      </c>
      <c r="AA8">
        <v>17.693945599013599</v>
      </c>
      <c r="AB8">
        <v>0.331090317546965</v>
      </c>
      <c r="AJ8">
        <v>0.27241366300092601</v>
      </c>
      <c r="AK8">
        <v>0.27766829284258099</v>
      </c>
      <c r="AL8">
        <v>0.21922669694149799</v>
      </c>
      <c r="AM8">
        <v>0.14389514148305799</v>
      </c>
      <c r="AN8">
        <v>-8.4225804226749801E-2</v>
      </c>
      <c r="AO8">
        <v>0.14736362137037901</v>
      </c>
      <c r="AP8">
        <v>2.36583885883054E-2</v>
      </c>
    </row>
    <row r="9" spans="1:42" x14ac:dyDescent="0.3">
      <c r="A9">
        <v>21</v>
      </c>
      <c r="B9">
        <v>1168.625</v>
      </c>
      <c r="C9">
        <v>400</v>
      </c>
      <c r="D9">
        <v>0</v>
      </c>
      <c r="E9">
        <v>1.0342411634678701</v>
      </c>
      <c r="F9">
        <v>3.2843348537222998</v>
      </c>
      <c r="G9">
        <v>-16.197564347796519</v>
      </c>
      <c r="H9">
        <v>-12.633030201097547</v>
      </c>
      <c r="I9">
        <v>2.47232345317332</v>
      </c>
      <c r="J9">
        <v>1.2600526552648299</v>
      </c>
      <c r="K9">
        <v>0.31490125384009299</v>
      </c>
      <c r="L9">
        <v>4.1103143463171135E-5</v>
      </c>
      <c r="M9">
        <v>7.9831389862332716E-7</v>
      </c>
      <c r="N9" s="1">
        <v>4.4219401820693901E-9</v>
      </c>
      <c r="O9" s="1">
        <v>4.7482209409549895E-13</v>
      </c>
      <c r="P9" s="1">
        <v>1.57262941786666E-15</v>
      </c>
      <c r="Q9">
        <v>50.823971043436501</v>
      </c>
      <c r="R9">
        <v>0.44751918941276803</v>
      </c>
      <c r="S9">
        <v>5.6487411548192403</v>
      </c>
      <c r="T9">
        <v>1.6493954038731</v>
      </c>
      <c r="V9">
        <v>12.573679631255899</v>
      </c>
      <c r="X9">
        <v>22.219995540361602</v>
      </c>
      <c r="AA9">
        <v>6.4906385756063898</v>
      </c>
      <c r="AB9">
        <v>0.146059461234372</v>
      </c>
      <c r="AJ9">
        <v>-0.28035484701256602</v>
      </c>
      <c r="AK9">
        <v>0.73667128406516402</v>
      </c>
      <c r="AL9">
        <v>0.38259272149254098</v>
      </c>
      <c r="AM9">
        <v>0.105627469702467</v>
      </c>
      <c r="AN9">
        <v>-8.1137924138885903E-2</v>
      </c>
      <c r="AO9">
        <v>0.12629755638593301</v>
      </c>
      <c r="AP9">
        <v>1.03037395053456E-2</v>
      </c>
    </row>
    <row r="10" spans="1:42" x14ac:dyDescent="0.3">
      <c r="A10">
        <v>22</v>
      </c>
      <c r="B10">
        <v>1163.65625</v>
      </c>
      <c r="C10">
        <v>400</v>
      </c>
      <c r="D10">
        <v>0</v>
      </c>
      <c r="E10">
        <v>6.83786370865172</v>
      </c>
      <c r="F10">
        <v>3.2802684976207499</v>
      </c>
      <c r="G10">
        <v>-108.59927344930853</v>
      </c>
      <c r="H10">
        <v>-85.662786381394184</v>
      </c>
      <c r="I10">
        <v>15.963521224879299</v>
      </c>
      <c r="J10">
        <v>8.0839872965289103</v>
      </c>
      <c r="K10">
        <v>2.0845439065769602</v>
      </c>
      <c r="L10">
        <v>4.1607910903538094E-5</v>
      </c>
      <c r="M10">
        <v>8.2664411317271805E-7</v>
      </c>
      <c r="N10" s="1">
        <v>2.9692669137967801E-8</v>
      </c>
      <c r="O10" s="1">
        <v>5.77663155754419E-12</v>
      </c>
      <c r="P10" s="1">
        <v>-3.3401419528355601E-13</v>
      </c>
      <c r="Q10">
        <v>48.3728017818339</v>
      </c>
      <c r="R10">
        <v>1.2029053596669901</v>
      </c>
      <c r="S10">
        <v>7.4045098432486904</v>
      </c>
      <c r="T10">
        <v>2.3599588377849399</v>
      </c>
      <c r="V10">
        <v>7.1421654030867501</v>
      </c>
      <c r="X10">
        <v>15.339368784777999</v>
      </c>
      <c r="AA10">
        <v>17.8359776346913</v>
      </c>
      <c r="AB10">
        <v>0.34231235490927597</v>
      </c>
      <c r="AJ10">
        <v>0.26985969682262201</v>
      </c>
      <c r="AK10">
        <v>0.27031084620087897</v>
      </c>
      <c r="AL10">
        <v>0.22041535343756999</v>
      </c>
      <c r="AM10">
        <v>0.14938789006245501</v>
      </c>
      <c r="AN10">
        <v>-8.2624535499986496E-2</v>
      </c>
      <c r="AO10">
        <v>0.14815868549196801</v>
      </c>
      <c r="AP10">
        <v>2.4492063484489401E-2</v>
      </c>
    </row>
    <row r="11" spans="1:42" x14ac:dyDescent="0.3">
      <c r="A11">
        <v>22</v>
      </c>
      <c r="B11">
        <v>1163.65625</v>
      </c>
      <c r="C11">
        <v>400</v>
      </c>
      <c r="D11">
        <v>0</v>
      </c>
      <c r="E11">
        <v>1.4793917789848501</v>
      </c>
      <c r="F11">
        <v>3.2890949170830601</v>
      </c>
      <c r="G11">
        <v>-23.102858000759905</v>
      </c>
      <c r="H11">
        <v>-18.032018165608111</v>
      </c>
      <c r="I11">
        <v>3.5292439987310602</v>
      </c>
      <c r="J11">
        <v>1.79974816766471</v>
      </c>
      <c r="K11">
        <v>0.44978689161602198</v>
      </c>
      <c r="L11">
        <v>4.1029385511235676E-5</v>
      </c>
      <c r="M11">
        <v>7.991587554964837E-7</v>
      </c>
      <c r="N11" s="1">
        <v>6.3055113954874296E-9</v>
      </c>
      <c r="O11" s="1">
        <v>6.7377670343309196E-13</v>
      </c>
      <c r="P11" s="1">
        <v>1.18627045974632E-15</v>
      </c>
      <c r="Q11">
        <v>50.690585264040301</v>
      </c>
      <c r="R11">
        <v>0.476746366701708</v>
      </c>
      <c r="S11">
        <v>5.7050859655154902</v>
      </c>
      <c r="T11">
        <v>1.6871890754083501</v>
      </c>
      <c r="V11">
        <v>12.842106642998401</v>
      </c>
      <c r="X11">
        <v>22.065860684503502</v>
      </c>
      <c r="AA11">
        <v>6.3843681984228597</v>
      </c>
      <c r="AB11">
        <v>0.148057802409267</v>
      </c>
      <c r="AJ11">
        <v>-0.295474339371256</v>
      </c>
      <c r="AK11">
        <v>0.74036168345891096</v>
      </c>
      <c r="AL11">
        <v>0.39122962015962398</v>
      </c>
      <c r="AM11">
        <v>0.107175912924456</v>
      </c>
      <c r="AN11">
        <v>-8.1055646720486402E-2</v>
      </c>
      <c r="AO11">
        <v>0.12730551648486599</v>
      </c>
      <c r="AP11">
        <v>1.0457253063884399E-2</v>
      </c>
    </row>
    <row r="12" spans="1:42" x14ac:dyDescent="0.3">
      <c r="A12">
        <v>23</v>
      </c>
      <c r="B12">
        <v>1158.6875</v>
      </c>
      <c r="C12">
        <v>400</v>
      </c>
      <c r="D12">
        <v>0</v>
      </c>
      <c r="E12">
        <v>7.4684081602175301</v>
      </c>
      <c r="F12">
        <v>3.2852636276147198</v>
      </c>
      <c r="G12">
        <v>-118.3834162536501</v>
      </c>
      <c r="H12">
        <v>-93.479810594693888</v>
      </c>
      <c r="I12">
        <v>17.392759764258201</v>
      </c>
      <c r="J12">
        <v>8.8117157933653392</v>
      </c>
      <c r="K12">
        <v>2.2733055872414099</v>
      </c>
      <c r="L12">
        <v>4.1477412019840856E-5</v>
      </c>
      <c r="M12">
        <v>8.2771510004845057E-7</v>
      </c>
      <c r="N12" s="1">
        <v>3.2273297851295302E-8</v>
      </c>
      <c r="O12" s="1">
        <v>6.3621728011485897E-12</v>
      </c>
      <c r="P12" s="1">
        <v>-3.5422195250133101E-13</v>
      </c>
      <c r="Q12">
        <v>48.0709368940418</v>
      </c>
      <c r="R12">
        <v>1.34707033497358</v>
      </c>
      <c r="S12">
        <v>7.5720777745503201</v>
      </c>
      <c r="T12">
        <v>2.4474833838880699</v>
      </c>
      <c r="V12">
        <v>7.1593649552720997</v>
      </c>
      <c r="X12">
        <v>15.060127641092899</v>
      </c>
      <c r="AA12">
        <v>17.989209878606601</v>
      </c>
      <c r="AB12">
        <v>0.35372913757445901</v>
      </c>
      <c r="AJ12">
        <v>0.26729516887231303</v>
      </c>
      <c r="AK12">
        <v>0.26244419411797698</v>
      </c>
      <c r="AL12">
        <v>0.22124351390129299</v>
      </c>
      <c r="AM12">
        <v>0.155618032566959</v>
      </c>
      <c r="AN12">
        <v>-8.0752646399756906E-2</v>
      </c>
      <c r="AO12">
        <v>0.148808753235778</v>
      </c>
      <c r="AP12">
        <v>2.5342983705434498E-2</v>
      </c>
    </row>
    <row r="13" spans="1:42" x14ac:dyDescent="0.3">
      <c r="A13">
        <v>23</v>
      </c>
      <c r="B13">
        <v>1158.6875</v>
      </c>
      <c r="C13">
        <v>400</v>
      </c>
      <c r="D13">
        <v>0</v>
      </c>
      <c r="E13">
        <v>1.87791635579371</v>
      </c>
      <c r="F13">
        <v>3.2938738113537398</v>
      </c>
      <c r="G13">
        <v>-29.242144230041159</v>
      </c>
      <c r="H13">
        <v>-22.840643786003334</v>
      </c>
      <c r="I13">
        <v>4.4708288783034504</v>
      </c>
      <c r="J13">
        <v>2.2812302659066099</v>
      </c>
      <c r="K13">
        <v>0.57012395232649005</v>
      </c>
      <c r="L13">
        <v>4.0955283908958568E-5</v>
      </c>
      <c r="M13">
        <v>7.9999092827423018E-7</v>
      </c>
      <c r="N13" s="1">
        <v>7.9787131310181408E-9</v>
      </c>
      <c r="O13" s="1">
        <v>8.4811840617088098E-13</v>
      </c>
      <c r="P13" s="1">
        <v>2.7679610304537001E-16</v>
      </c>
      <c r="Q13">
        <v>50.556993098607599</v>
      </c>
      <c r="R13">
        <v>0.506410642064821</v>
      </c>
      <c r="S13">
        <v>5.7617972278899199</v>
      </c>
      <c r="T13">
        <v>1.7246262694685299</v>
      </c>
      <c r="V13">
        <v>13.11217562949</v>
      </c>
      <c r="X13">
        <v>21.914734821346901</v>
      </c>
      <c r="AA13">
        <v>6.2733827533896296</v>
      </c>
      <c r="AB13">
        <v>0.14987955774252101</v>
      </c>
      <c r="AJ13">
        <v>-0.31088360346518301</v>
      </c>
      <c r="AK13">
        <v>0.74425944287335499</v>
      </c>
      <c r="AL13">
        <v>0.39993462926757301</v>
      </c>
      <c r="AM13">
        <v>0.108758334411059</v>
      </c>
      <c r="AN13">
        <v>-8.0979640206932699E-2</v>
      </c>
      <c r="AO13">
        <v>0.128312261117422</v>
      </c>
      <c r="AP13">
        <v>1.05985760027062E-2</v>
      </c>
    </row>
    <row r="14" spans="1:42" x14ac:dyDescent="0.3">
      <c r="A14">
        <v>24</v>
      </c>
      <c r="B14">
        <v>1153.71875</v>
      </c>
      <c r="C14">
        <v>400</v>
      </c>
      <c r="D14">
        <v>0</v>
      </c>
      <c r="E14">
        <v>8.0628808850981795</v>
      </c>
      <c r="F14">
        <v>3.2905485026691199</v>
      </c>
      <c r="G14">
        <v>-127.55876217962133</v>
      </c>
      <c r="H14">
        <v>-100.83362474240674</v>
      </c>
      <c r="I14">
        <v>18.729919929366002</v>
      </c>
      <c r="J14">
        <v>9.4932364230333093</v>
      </c>
      <c r="K14">
        <v>2.4503151613045602</v>
      </c>
      <c r="L14">
        <v>4.1336620545136325E-5</v>
      </c>
      <c r="M14">
        <v>8.2879843930899313E-7</v>
      </c>
      <c r="N14" s="1">
        <v>3.4656640041215202E-8</v>
      </c>
      <c r="O14" s="1">
        <v>6.9310457983427501E-12</v>
      </c>
      <c r="P14" s="1">
        <v>-3.6700117390048998E-13</v>
      </c>
      <c r="Q14">
        <v>47.7385160193977</v>
      </c>
      <c r="R14">
        <v>1.5129461786124001</v>
      </c>
      <c r="S14">
        <v>7.7556465575228</v>
      </c>
      <c r="T14">
        <v>2.5399485197608</v>
      </c>
      <c r="V14">
        <v>7.1631609312385596</v>
      </c>
      <c r="X14">
        <v>14.769204771152999</v>
      </c>
      <c r="AA14">
        <v>18.155260754996299</v>
      </c>
      <c r="AB14">
        <v>0.36531626731827699</v>
      </c>
      <c r="AJ14">
        <v>0.264646204752015</v>
      </c>
      <c r="AK14">
        <v>0.25399305466014699</v>
      </c>
      <c r="AL14">
        <v>0.22167188211423999</v>
      </c>
      <c r="AM14">
        <v>0.16275244160473101</v>
      </c>
      <c r="AN14">
        <v>-7.8550107590040802E-2</v>
      </c>
      <c r="AO14">
        <v>0.14927659965373899</v>
      </c>
      <c r="AP14">
        <v>2.6209924805166498E-2</v>
      </c>
    </row>
    <row r="15" spans="1:42" x14ac:dyDescent="0.3">
      <c r="A15">
        <v>24</v>
      </c>
      <c r="B15">
        <v>1153.71875</v>
      </c>
      <c r="C15">
        <v>400</v>
      </c>
      <c r="D15">
        <v>0</v>
      </c>
      <c r="E15">
        <v>2.2438014518245</v>
      </c>
      <c r="F15">
        <v>3.29867290953193</v>
      </c>
      <c r="G15">
        <v>-34.83874086928919</v>
      </c>
      <c r="H15">
        <v>-27.232129132444626</v>
      </c>
      <c r="I15">
        <v>5.3309820800578596</v>
      </c>
      <c r="J15">
        <v>2.7217202646746999</v>
      </c>
      <c r="K15">
        <v>0.68021338076314197</v>
      </c>
      <c r="L15">
        <v>4.08810484824278E-5</v>
      </c>
      <c r="M15">
        <v>8.0081321952474518E-7</v>
      </c>
      <c r="N15" s="1">
        <v>9.5024665804552602E-9</v>
      </c>
      <c r="O15" s="1">
        <v>1.00446339330092E-12</v>
      </c>
      <c r="P15" s="1">
        <v>-9.8633117206164694E-16</v>
      </c>
      <c r="Q15">
        <v>50.4234003372909</v>
      </c>
      <c r="R15">
        <v>0.53622797739694805</v>
      </c>
      <c r="S15">
        <v>5.8187250112994198</v>
      </c>
      <c r="T15">
        <v>1.76167932973469</v>
      </c>
      <c r="V15">
        <v>13.3843045116365</v>
      </c>
      <c r="X15">
        <v>21.7662108479011</v>
      </c>
      <c r="AA15">
        <v>6.15793186538329</v>
      </c>
      <c r="AB15">
        <v>0.15152011935699</v>
      </c>
      <c r="AJ15">
        <v>-0.32657572505423499</v>
      </c>
      <c r="AK15">
        <v>0.74835531769417896</v>
      </c>
      <c r="AL15">
        <v>0.40872133845545899</v>
      </c>
      <c r="AM15">
        <v>0.110364546636503</v>
      </c>
      <c r="AN15">
        <v>-8.0915195986749802E-2</v>
      </c>
      <c r="AO15">
        <v>0.12932236283642001</v>
      </c>
      <c r="AP15">
        <v>1.07273554184216E-2</v>
      </c>
    </row>
    <row r="16" spans="1:42" x14ac:dyDescent="0.3">
      <c r="A16">
        <v>25</v>
      </c>
      <c r="B16">
        <v>1148.75</v>
      </c>
      <c r="C16">
        <v>400</v>
      </c>
      <c r="D16">
        <v>0</v>
      </c>
      <c r="E16">
        <v>8.62398230472043</v>
      </c>
      <c r="F16">
        <v>3.2962045148422399</v>
      </c>
      <c r="G16">
        <v>-136.17049906139263</v>
      </c>
      <c r="H16">
        <v>-107.7589727166077</v>
      </c>
      <c r="I16">
        <v>19.9813814929214</v>
      </c>
      <c r="J16">
        <v>10.1316366108595</v>
      </c>
      <c r="K16">
        <v>2.6163371434897602</v>
      </c>
      <c r="L16">
        <v>4.1183102151517776E-5</v>
      </c>
      <c r="M16">
        <v>8.2989829397872861E-7</v>
      </c>
      <c r="N16" s="1">
        <v>3.6849247473417802E-8</v>
      </c>
      <c r="O16" s="1">
        <v>7.4869631463770794E-12</v>
      </c>
      <c r="P16" s="1">
        <v>-3.71473009863585E-13</v>
      </c>
      <c r="Q16">
        <v>47.368149300135897</v>
      </c>
      <c r="R16">
        <v>1.70577870461709</v>
      </c>
      <c r="S16">
        <v>7.95881593419944</v>
      </c>
      <c r="T16">
        <v>2.6382808287728001</v>
      </c>
      <c r="V16">
        <v>7.1518658761685598</v>
      </c>
      <c r="X16">
        <v>14.463843382297</v>
      </c>
      <c r="AA16">
        <v>18.3362397217123</v>
      </c>
      <c r="AB16">
        <v>0.37702625209673701</v>
      </c>
      <c r="AJ16">
        <v>0.26181312260960898</v>
      </c>
      <c r="AK16">
        <v>0.24486015838709799</v>
      </c>
      <c r="AL16">
        <v>0.22165036308766201</v>
      </c>
      <c r="AM16">
        <v>0.171012698743369</v>
      </c>
      <c r="AN16">
        <v>-7.5937656966817896E-2</v>
      </c>
      <c r="AO16">
        <v>0.1495111560247</v>
      </c>
      <c r="AP16">
        <v>2.7090158114378399E-2</v>
      </c>
    </row>
    <row r="17" spans="1:42" x14ac:dyDescent="0.3">
      <c r="A17">
        <v>25</v>
      </c>
      <c r="B17">
        <v>1148.75</v>
      </c>
      <c r="C17">
        <v>400</v>
      </c>
      <c r="D17">
        <v>0</v>
      </c>
      <c r="E17">
        <v>2.5912198281577301</v>
      </c>
      <c r="F17">
        <v>3.30349186153052</v>
      </c>
      <c r="G17">
        <v>-40.116268531579287</v>
      </c>
      <c r="H17">
        <v>-31.380442565173446</v>
      </c>
      <c r="I17">
        <v>6.1437695804246699</v>
      </c>
      <c r="J17">
        <v>3.1385596554161501</v>
      </c>
      <c r="K17">
        <v>0.784388137392659</v>
      </c>
      <c r="L17">
        <v>4.080700422873511E-5</v>
      </c>
      <c r="M17">
        <v>8.0162934316180692E-7</v>
      </c>
      <c r="N17" s="1">
        <v>1.09378548403351E-8</v>
      </c>
      <c r="O17" s="1">
        <v>1.1493324593514199E-12</v>
      </c>
      <c r="P17" s="1">
        <v>-2.4738034921599901E-15</v>
      </c>
      <c r="Q17">
        <v>50.290223134879803</v>
      </c>
      <c r="R17">
        <v>0.56575871461067295</v>
      </c>
      <c r="S17">
        <v>5.8755610444378696</v>
      </c>
      <c r="T17">
        <v>1.7982906118947899</v>
      </c>
      <c r="V17">
        <v>13.6589782794186</v>
      </c>
      <c r="X17">
        <v>21.619799118105099</v>
      </c>
      <c r="AA17">
        <v>6.0384140042791099</v>
      </c>
      <c r="AB17">
        <v>0.15297509237389001</v>
      </c>
      <c r="AJ17">
        <v>-0.342532046880203</v>
      </c>
      <c r="AK17">
        <v>0.75263414583860699</v>
      </c>
      <c r="AL17">
        <v>0.41760560327613999</v>
      </c>
      <c r="AM17">
        <v>0.111977063312746</v>
      </c>
      <c r="AN17">
        <v>-8.0868918932385903E-2</v>
      </c>
      <c r="AO17">
        <v>0.13034089791322301</v>
      </c>
      <c r="AP17">
        <v>1.08432554718707E-2</v>
      </c>
    </row>
    <row r="18" spans="1:42" x14ac:dyDescent="0.3">
      <c r="A18">
        <v>26</v>
      </c>
      <c r="B18">
        <v>1143.78125</v>
      </c>
      <c r="C18">
        <v>400</v>
      </c>
      <c r="D18">
        <v>0</v>
      </c>
      <c r="E18">
        <v>9.1533136552854995</v>
      </c>
      <c r="F18">
        <v>3.3023407345895301</v>
      </c>
      <c r="G18">
        <v>-144.24556157873965</v>
      </c>
      <c r="H18">
        <v>-114.27637721884881</v>
      </c>
      <c r="I18">
        <v>21.150768154693999</v>
      </c>
      <c r="J18">
        <v>10.728601075245701</v>
      </c>
      <c r="K18">
        <v>2.77176536007063</v>
      </c>
      <c r="L18">
        <v>4.101362311792951E-5</v>
      </c>
      <c r="M18">
        <v>8.3102009324384353E-7</v>
      </c>
      <c r="N18" s="1">
        <v>3.88507242203557E-8</v>
      </c>
      <c r="O18" s="1">
        <v>8.0331821485196992E-12</v>
      </c>
      <c r="P18" s="1">
        <v>-3.66687966405894E-13</v>
      </c>
      <c r="Q18">
        <v>46.950019368261799</v>
      </c>
      <c r="R18">
        <v>1.9325936882291901</v>
      </c>
      <c r="S18">
        <v>8.1863244990227102</v>
      </c>
      <c r="T18">
        <v>2.74360752160498</v>
      </c>
      <c r="V18">
        <v>7.1233587828734901</v>
      </c>
      <c r="X18">
        <v>14.140474836902801</v>
      </c>
      <c r="AA18">
        <v>18.534848586974501</v>
      </c>
      <c r="AB18">
        <v>0.38877271613031</v>
      </c>
      <c r="AJ18">
        <v>0.25865507157712397</v>
      </c>
      <c r="AK18">
        <v>0.234921672334413</v>
      </c>
      <c r="AL18">
        <v>0.22111617449740301</v>
      </c>
      <c r="AM18">
        <v>0.18069692438895399</v>
      </c>
      <c r="AN18">
        <v>-7.2809456416095999E-2</v>
      </c>
      <c r="AO18">
        <v>0.14944124840364201</v>
      </c>
      <c r="AP18">
        <v>2.7978365214557498E-2</v>
      </c>
    </row>
    <row r="19" spans="1:42" x14ac:dyDescent="0.3">
      <c r="A19">
        <v>26</v>
      </c>
      <c r="B19">
        <v>1143.78125</v>
      </c>
      <c r="C19">
        <v>400</v>
      </c>
      <c r="D19">
        <v>0</v>
      </c>
      <c r="E19">
        <v>2.9352641938605402</v>
      </c>
      <c r="F19">
        <v>3.3083275042951801</v>
      </c>
      <c r="G19">
        <v>-45.309922060560517</v>
      </c>
      <c r="H19">
        <v>-35.469125838606679</v>
      </c>
      <c r="I19">
        <v>6.94514728357768</v>
      </c>
      <c r="J19">
        <v>3.5500957213389799</v>
      </c>
      <c r="K19">
        <v>0.88723507272170199</v>
      </c>
      <c r="L19">
        <v>4.0733664076593335E-5</v>
      </c>
      <c r="M19">
        <v>8.0244464895297221E-7</v>
      </c>
      <c r="N19" s="1">
        <v>1.23492520601811E-8</v>
      </c>
      <c r="O19" s="1">
        <v>1.2894629101311699E-12</v>
      </c>
      <c r="P19" s="1">
        <v>-4.0865836081112402E-15</v>
      </c>
      <c r="Q19">
        <v>50.158204618017699</v>
      </c>
      <c r="R19">
        <v>0.59432459903553803</v>
      </c>
      <c r="S19">
        <v>5.9317396545230698</v>
      </c>
      <c r="T19">
        <v>1.83435609494243</v>
      </c>
      <c r="V19">
        <v>13.936755100209499</v>
      </c>
      <c r="X19">
        <v>21.474839431222801</v>
      </c>
      <c r="AA19">
        <v>5.9155384645862004</v>
      </c>
      <c r="AB19">
        <v>0.154242037462543</v>
      </c>
      <c r="AJ19">
        <v>-0.358711326781184</v>
      </c>
      <c r="AK19">
        <v>0.75706829183288704</v>
      </c>
      <c r="AL19">
        <v>0.42660585005762103</v>
      </c>
      <c r="AM19">
        <v>0.113566826635907</v>
      </c>
      <c r="AN19">
        <v>-8.0849064179977795E-2</v>
      </c>
      <c r="AO19">
        <v>0.131373338988961</v>
      </c>
      <c r="AP19">
        <v>1.09460834457836E-2</v>
      </c>
    </row>
    <row r="20" spans="1:42" x14ac:dyDescent="0.3">
      <c r="A20">
        <v>27</v>
      </c>
      <c r="B20">
        <v>1138.8125</v>
      </c>
      <c r="C20">
        <v>400</v>
      </c>
      <c r="D20">
        <v>0</v>
      </c>
      <c r="E20">
        <v>12.1519140808891</v>
      </c>
      <c r="F20">
        <v>3.3033288300524299</v>
      </c>
      <c r="G20">
        <v>-191.34468509681372</v>
      </c>
      <c r="H20">
        <v>-151.77678168400038</v>
      </c>
      <c r="I20">
        <v>28.0233387308893</v>
      </c>
      <c r="J20">
        <v>14.2334450535668</v>
      </c>
      <c r="K20">
        <v>3.6786873805404001</v>
      </c>
      <c r="L20">
        <v>4.0959001479032803E-5</v>
      </c>
      <c r="M20">
        <v>8.314881053579674E-7</v>
      </c>
      <c r="N20" s="1">
        <v>5.1563581549658698E-8</v>
      </c>
      <c r="O20" s="1">
        <v>1.06958353036392E-11</v>
      </c>
      <c r="P20" s="1">
        <v>-4.8530771004894699E-13</v>
      </c>
      <c r="Q20">
        <v>46.956931312589901</v>
      </c>
      <c r="R20">
        <v>1.9683089198988</v>
      </c>
      <c r="S20">
        <v>8.14204495427159</v>
      </c>
      <c r="T20">
        <v>2.7340631128737898</v>
      </c>
      <c r="V20">
        <v>7.1113985005315197</v>
      </c>
      <c r="X20">
        <v>14.0905292486552</v>
      </c>
      <c r="AA20">
        <v>18.5937311369707</v>
      </c>
      <c r="AB20">
        <v>0.40299281420826299</v>
      </c>
      <c r="AJ20">
        <v>0.26203174947464403</v>
      </c>
      <c r="AK20">
        <v>0.23141829248609999</v>
      </c>
      <c r="AL20">
        <v>0.22078466030632199</v>
      </c>
      <c r="AM20">
        <v>0.180379392829841</v>
      </c>
      <c r="AN20">
        <v>-7.0478330163179101E-2</v>
      </c>
      <c r="AO20">
        <v>0.14685728644325899</v>
      </c>
      <c r="AP20">
        <v>2.90069486230096E-2</v>
      </c>
    </row>
    <row r="21" spans="1:42" x14ac:dyDescent="0.3">
      <c r="A21">
        <v>27</v>
      </c>
      <c r="B21">
        <v>1138.8125</v>
      </c>
      <c r="C21">
        <v>400</v>
      </c>
      <c r="D21">
        <v>0</v>
      </c>
      <c r="E21">
        <v>7.1283218941522604</v>
      </c>
      <c r="F21">
        <v>3.3093889117194899</v>
      </c>
      <c r="G21">
        <v>-109.89201442713559</v>
      </c>
      <c r="H21">
        <v>-86.121361140297523</v>
      </c>
      <c r="I21">
        <v>16.835187398275799</v>
      </c>
      <c r="J21">
        <v>8.6172268315661604</v>
      </c>
      <c r="K21">
        <v>2.15396923247939</v>
      </c>
      <c r="L21">
        <v>4.0698685254313521E-5</v>
      </c>
      <c r="M21">
        <v>8.0274367131301772E-7</v>
      </c>
      <c r="N21" s="1">
        <v>3.0005361556246201E-8</v>
      </c>
      <c r="O21" s="1">
        <v>3.1107285004299901E-12</v>
      </c>
      <c r="P21" s="1">
        <v>-9.91243558231662E-15</v>
      </c>
      <c r="Q21">
        <v>50.218765122135203</v>
      </c>
      <c r="R21">
        <v>0.58882592758642505</v>
      </c>
      <c r="S21">
        <v>5.8434625614890798</v>
      </c>
      <c r="T21">
        <v>1.8090660723312699</v>
      </c>
      <c r="V21">
        <v>14.0415538552701</v>
      </c>
      <c r="X21">
        <v>21.495121933009699</v>
      </c>
      <c r="AA21">
        <v>5.8454427091914898</v>
      </c>
      <c r="AB21">
        <v>0.157761818986592</v>
      </c>
      <c r="AJ21">
        <v>-0.36219601821284497</v>
      </c>
      <c r="AK21">
        <v>0.75952989444985597</v>
      </c>
      <c r="AL21">
        <v>0.42988080264501399</v>
      </c>
      <c r="AM21">
        <v>0.11175222676695</v>
      </c>
      <c r="AN21">
        <v>-7.9332111334649805E-2</v>
      </c>
      <c r="AO21">
        <v>0.12916758764661199</v>
      </c>
      <c r="AP21">
        <v>1.11976180390621E-2</v>
      </c>
    </row>
    <row r="22" spans="1:42" x14ac:dyDescent="0.3">
      <c r="A22">
        <v>28</v>
      </c>
      <c r="B22">
        <v>1133.84375</v>
      </c>
      <c r="C22">
        <v>400</v>
      </c>
      <c r="D22">
        <v>0</v>
      </c>
      <c r="E22">
        <v>13.4984184654015</v>
      </c>
      <c r="F22">
        <v>3.3066620520282402</v>
      </c>
      <c r="G22">
        <v>-212.26540031884252</v>
      </c>
      <c r="H22">
        <v>-168.56995466555341</v>
      </c>
      <c r="I22">
        <v>31.0558917929018</v>
      </c>
      <c r="J22">
        <v>15.7882452848492</v>
      </c>
      <c r="K22">
        <v>4.0821887005724902</v>
      </c>
      <c r="L22">
        <v>4.0851493585794171E-5</v>
      </c>
      <c r="M22">
        <v>8.3223599843552166E-7</v>
      </c>
      <c r="N22" s="1">
        <v>5.7094263531666603E-8</v>
      </c>
      <c r="O22" s="1">
        <v>1.195593930161E-11</v>
      </c>
      <c r="P22" s="1">
        <v>-5.1913124691810805E-13</v>
      </c>
      <c r="Q22">
        <v>46.768696684049203</v>
      </c>
      <c r="R22">
        <v>2.0926223330168998</v>
      </c>
      <c r="S22">
        <v>8.2223042883910509</v>
      </c>
      <c r="T22">
        <v>2.7754412906813002</v>
      </c>
      <c r="V22">
        <v>7.0924285348709901</v>
      </c>
      <c r="X22">
        <v>13.920444973205299</v>
      </c>
      <c r="AA22">
        <v>18.712970650489499</v>
      </c>
      <c r="AB22">
        <v>0.41509124529550201</v>
      </c>
      <c r="AJ22">
        <v>0.26220688057660801</v>
      </c>
      <c r="AK22">
        <v>0.22517736951784501</v>
      </c>
      <c r="AL22">
        <v>0.22037411841610399</v>
      </c>
      <c r="AM22">
        <v>0.184741922634823</v>
      </c>
      <c r="AN22">
        <v>-6.7805116932262197E-2</v>
      </c>
      <c r="AO22">
        <v>0.14540283823123401</v>
      </c>
      <c r="AP22">
        <v>2.9901987555645701E-2</v>
      </c>
    </row>
    <row r="23" spans="1:42" x14ac:dyDescent="0.3">
      <c r="A23">
        <v>28</v>
      </c>
      <c r="B23">
        <v>1133.84375</v>
      </c>
      <c r="C23">
        <v>400</v>
      </c>
      <c r="D23">
        <v>0</v>
      </c>
      <c r="E23">
        <v>8.8783919150604405</v>
      </c>
      <c r="F23">
        <v>3.3121171427255298</v>
      </c>
      <c r="G23">
        <v>-136.59264011351794</v>
      </c>
      <c r="H23">
        <v>-107.14844555989961</v>
      </c>
      <c r="I23">
        <v>20.927025833354399</v>
      </c>
      <c r="J23">
        <v>10.722729134108601</v>
      </c>
      <c r="K23">
        <v>2.6805790775124598</v>
      </c>
      <c r="L23">
        <v>4.0649150741844344E-5</v>
      </c>
      <c r="M23">
        <v>8.0330148715297849E-7</v>
      </c>
      <c r="N23" s="1">
        <v>3.7331212111114298E-8</v>
      </c>
      <c r="O23" s="1">
        <v>3.8442633496533697E-12</v>
      </c>
      <c r="P23" s="1">
        <v>-1.3895176539152901E-14</v>
      </c>
      <c r="Q23">
        <v>50.1954568021456</v>
      </c>
      <c r="R23">
        <v>0.59505708980356398</v>
      </c>
      <c r="S23">
        <v>5.8193031967903099</v>
      </c>
      <c r="T23">
        <v>1.81025033009078</v>
      </c>
      <c r="V23">
        <v>14.2250712848374</v>
      </c>
      <c r="X23">
        <v>21.437561023783999</v>
      </c>
      <c r="AA23">
        <v>5.7574884903588197</v>
      </c>
      <c r="AB23">
        <v>0.15981178218931399</v>
      </c>
      <c r="AJ23">
        <v>-0.37109175315992099</v>
      </c>
      <c r="AK23">
        <v>0.76268473892722699</v>
      </c>
      <c r="AL23">
        <v>0.43577356703389802</v>
      </c>
      <c r="AM23">
        <v>0.111383659550574</v>
      </c>
      <c r="AN23">
        <v>-7.8599819902754997E-2</v>
      </c>
      <c r="AO23">
        <v>0.12849934023696999</v>
      </c>
      <c r="AP23">
        <v>1.13502673140053E-2</v>
      </c>
    </row>
    <row r="24" spans="1:42" x14ac:dyDescent="0.3">
      <c r="A24">
        <v>29</v>
      </c>
      <c r="B24">
        <v>1128.875</v>
      </c>
      <c r="C24">
        <v>400</v>
      </c>
      <c r="D24">
        <v>0</v>
      </c>
      <c r="E24">
        <v>14.5635118653482</v>
      </c>
      <c r="F24">
        <v>3.3098691620112701</v>
      </c>
      <c r="G24">
        <v>-228.71968801274144</v>
      </c>
      <c r="H24">
        <v>-181.85214755644535</v>
      </c>
      <c r="I24">
        <v>33.428462728051201</v>
      </c>
      <c r="J24">
        <v>17.010781807759098</v>
      </c>
      <c r="K24">
        <v>4.4000264519515104</v>
      </c>
      <c r="L24">
        <v>4.0746212879107496E-5</v>
      </c>
      <c r="M24">
        <v>8.3295595887187136E-7</v>
      </c>
      <c r="N24" s="1">
        <v>6.1411818432584897E-8</v>
      </c>
      <c r="O24" s="1">
        <v>1.2976568231022501E-11</v>
      </c>
      <c r="P24" s="1">
        <v>-5.3932494630233504E-13</v>
      </c>
      <c r="Q24">
        <v>46.588751931325703</v>
      </c>
      <c r="R24">
        <v>2.2129081432842699</v>
      </c>
      <c r="S24">
        <v>8.2983305471531104</v>
      </c>
      <c r="T24">
        <v>2.81322798507821</v>
      </c>
      <c r="V24">
        <v>7.0737727538503599</v>
      </c>
      <c r="X24">
        <v>13.759248046974299</v>
      </c>
      <c r="AA24">
        <v>18.827357930684101</v>
      </c>
      <c r="AB24">
        <v>0.426402661649807</v>
      </c>
      <c r="AJ24">
        <v>0.26239584280529699</v>
      </c>
      <c r="AK24">
        <v>0.21920799949613901</v>
      </c>
      <c r="AL24">
        <v>0.21996377261392699</v>
      </c>
      <c r="AM24">
        <v>0.18897711183350499</v>
      </c>
      <c r="AN24">
        <v>-6.5223411496620504E-2</v>
      </c>
      <c r="AO24">
        <v>0.143938191916055</v>
      </c>
      <c r="AP24">
        <v>3.0740492831694301E-2</v>
      </c>
    </row>
    <row r="25" spans="1:42" x14ac:dyDescent="0.3">
      <c r="A25">
        <v>29</v>
      </c>
      <c r="B25">
        <v>1128.875</v>
      </c>
      <c r="C25">
        <v>400</v>
      </c>
      <c r="D25">
        <v>0</v>
      </c>
      <c r="E25">
        <v>10.238396851884399</v>
      </c>
      <c r="F25">
        <v>3.3147269402256399</v>
      </c>
      <c r="G25">
        <v>-157.20241623236626</v>
      </c>
      <c r="H25">
        <v>-123.43488562124075</v>
      </c>
      <c r="I25">
        <v>24.0848277392525</v>
      </c>
      <c r="J25">
        <v>12.3538285890062</v>
      </c>
      <c r="K25">
        <v>3.0887602618596102</v>
      </c>
      <c r="L25">
        <v>4.0601608854865735E-5</v>
      </c>
      <c r="M25">
        <v>8.0385644866672561E-7</v>
      </c>
      <c r="N25" s="1">
        <v>4.3009187700093802E-8</v>
      </c>
      <c r="O25" s="1">
        <v>4.39943448396693E-12</v>
      </c>
      <c r="P25" s="1">
        <v>-1.75963350438344E-14</v>
      </c>
      <c r="Q25">
        <v>50.1776632630203</v>
      </c>
      <c r="R25">
        <v>0.59845159138794302</v>
      </c>
      <c r="S25">
        <v>5.7926651834783298</v>
      </c>
      <c r="T25">
        <v>1.80932386015624</v>
      </c>
      <c r="V25">
        <v>14.403659523923</v>
      </c>
      <c r="X25">
        <v>21.382422054292999</v>
      </c>
      <c r="AA25">
        <v>5.6742523781157699</v>
      </c>
      <c r="AB25">
        <v>0.1615621456253</v>
      </c>
      <c r="AJ25">
        <v>-0.37950226990984698</v>
      </c>
      <c r="AK25">
        <v>0.76568565039748004</v>
      </c>
      <c r="AL25">
        <v>0.441511197058372</v>
      </c>
      <c r="AM25">
        <v>0.110919773364286</v>
      </c>
      <c r="AN25">
        <v>-7.7928988158063595E-2</v>
      </c>
      <c r="AO25">
        <v>0.127833118203798</v>
      </c>
      <c r="AP25">
        <v>1.14815190439733E-2</v>
      </c>
    </row>
    <row r="26" spans="1:42" x14ac:dyDescent="0.3">
      <c r="A26">
        <v>30</v>
      </c>
      <c r="B26">
        <v>1123.90625</v>
      </c>
      <c r="C26">
        <v>400</v>
      </c>
      <c r="D26">
        <v>0</v>
      </c>
      <c r="E26">
        <v>14.809359439766</v>
      </c>
      <c r="F26">
        <v>3.3112466102008198</v>
      </c>
      <c r="G26">
        <v>-232.34546306278384</v>
      </c>
      <c r="H26">
        <v>-184.95311451262532</v>
      </c>
      <c r="I26">
        <v>33.923006715125801</v>
      </c>
      <c r="J26">
        <v>17.283861219540999</v>
      </c>
      <c r="K26">
        <v>4.4724423104408597</v>
      </c>
      <c r="L26">
        <v>4.0688010895458493E-5</v>
      </c>
      <c r="M26">
        <v>8.3346524118897713E-7</v>
      </c>
      <c r="N26" s="1">
        <v>6.2415159217206804E-8</v>
      </c>
      <c r="O26" s="1">
        <v>1.3226152153419499E-11</v>
      </c>
      <c r="P26" s="1">
        <v>-5.4943808571674404E-13</v>
      </c>
      <c r="Q26">
        <v>46.559064915361098</v>
      </c>
      <c r="R26">
        <v>2.2314122278347899</v>
      </c>
      <c r="S26">
        <v>8.3026987188498698</v>
      </c>
      <c r="T26">
        <v>2.8191117611780601</v>
      </c>
      <c r="V26">
        <v>7.0871734063193603</v>
      </c>
      <c r="X26">
        <v>13.6856112972437</v>
      </c>
      <c r="AA26">
        <v>18.882374244853299</v>
      </c>
      <c r="AB26">
        <v>0.43255342835972699</v>
      </c>
      <c r="AJ26">
        <v>0.26378028724636698</v>
      </c>
      <c r="AK26">
        <v>0.216325905444918</v>
      </c>
      <c r="AL26">
        <v>0.22044993099798299</v>
      </c>
      <c r="AM26">
        <v>0.18934586062630199</v>
      </c>
      <c r="AN26">
        <v>-6.4518017171290201E-2</v>
      </c>
      <c r="AO26">
        <v>0.14342228697732201</v>
      </c>
      <c r="AP26">
        <v>3.1193745878394501E-2</v>
      </c>
    </row>
    <row r="27" spans="1:42" x14ac:dyDescent="0.3">
      <c r="A27">
        <v>30</v>
      </c>
      <c r="B27">
        <v>1123.90625</v>
      </c>
      <c r="C27">
        <v>400</v>
      </c>
      <c r="D27">
        <v>0</v>
      </c>
      <c r="E27">
        <v>10.161002398065101</v>
      </c>
      <c r="F27">
        <v>3.3166263967816199</v>
      </c>
      <c r="G27">
        <v>-155.75577850250872</v>
      </c>
      <c r="H27">
        <v>-122.42803072074034</v>
      </c>
      <c r="I27">
        <v>23.855694988493301</v>
      </c>
      <c r="J27">
        <v>12.250787626219701</v>
      </c>
      <c r="K27">
        <v>3.0636560113991398</v>
      </c>
      <c r="L27">
        <v>4.0560056823383677E-5</v>
      </c>
      <c r="M27">
        <v>8.0435316087490679E-7</v>
      </c>
      <c r="N27" s="1">
        <v>4.2674729489433702E-8</v>
      </c>
      <c r="O27" s="1">
        <v>4.34079079550527E-12</v>
      </c>
      <c r="P27" s="1">
        <v>-1.89667075224293E-14</v>
      </c>
      <c r="Q27">
        <v>50.1839516307274</v>
      </c>
      <c r="R27">
        <v>0.58822727668329</v>
      </c>
      <c r="S27">
        <v>5.7620490016538701</v>
      </c>
      <c r="T27">
        <v>1.80006439603665</v>
      </c>
      <c r="V27">
        <v>14.5429558941157</v>
      </c>
      <c r="X27">
        <v>21.3420438478459</v>
      </c>
      <c r="AA27">
        <v>5.61866687269689</v>
      </c>
      <c r="AB27">
        <v>0.16204108024016201</v>
      </c>
      <c r="AJ27">
        <v>-0.38503220436617402</v>
      </c>
      <c r="AK27">
        <v>0.76773494210411397</v>
      </c>
      <c r="AL27">
        <v>0.44597218052693999</v>
      </c>
      <c r="AM27">
        <v>0.11013455792813</v>
      </c>
      <c r="AN27">
        <v>-7.7693501252739494E-2</v>
      </c>
      <c r="AO27">
        <v>0.12736353179429299</v>
      </c>
      <c r="AP27">
        <v>1.15204932654352E-2</v>
      </c>
    </row>
    <row r="28" spans="1:42" x14ac:dyDescent="0.3">
      <c r="A28">
        <v>31</v>
      </c>
      <c r="B28">
        <v>1118.9375</v>
      </c>
      <c r="C28">
        <v>400</v>
      </c>
      <c r="D28">
        <v>0</v>
      </c>
      <c r="E28">
        <v>14.686282735179001</v>
      </c>
      <c r="F28">
        <v>3.3117348449783499</v>
      </c>
      <c r="G28">
        <v>-230.22191754094942</v>
      </c>
      <c r="H28">
        <v>-183.48107899908354</v>
      </c>
      <c r="I28">
        <v>33.576078042411702</v>
      </c>
      <c r="J28">
        <v>17.130802967237699</v>
      </c>
      <c r="K28">
        <v>4.4346191415197804</v>
      </c>
      <c r="L28">
        <v>4.0650315681244443E-5</v>
      </c>
      <c r="M28">
        <v>8.3386514875128335E-7</v>
      </c>
      <c r="N28" s="1">
        <v>6.1934565218718997E-8</v>
      </c>
      <c r="O28" s="1">
        <v>1.31267873799018E-11</v>
      </c>
      <c r="P28" s="1">
        <v>-5.5506257800388805E-13</v>
      </c>
      <c r="Q28">
        <v>46.597136287365103</v>
      </c>
      <c r="R28">
        <v>2.2054068417455701</v>
      </c>
      <c r="S28">
        <v>8.2763303679626006</v>
      </c>
      <c r="T28">
        <v>2.8086703392674202</v>
      </c>
      <c r="V28">
        <v>7.1088921469798398</v>
      </c>
      <c r="X28">
        <v>13.653663394794901</v>
      </c>
      <c r="AA28">
        <v>18.9136026761444</v>
      </c>
      <c r="AB28">
        <v>0.43629794573989999</v>
      </c>
      <c r="AJ28">
        <v>0.265958337063114</v>
      </c>
      <c r="AK28">
        <v>0.21474447281155601</v>
      </c>
      <c r="AL28">
        <v>0.22114434697777299</v>
      </c>
      <c r="AM28">
        <v>0.188067655197381</v>
      </c>
      <c r="AN28">
        <v>-6.46840701001338E-2</v>
      </c>
      <c r="AO28">
        <v>0.14330279363927001</v>
      </c>
      <c r="AP28">
        <v>3.1466464411038599E-2</v>
      </c>
    </row>
    <row r="29" spans="1:42" x14ac:dyDescent="0.3">
      <c r="A29">
        <v>31</v>
      </c>
      <c r="B29">
        <v>1118.9375</v>
      </c>
      <c r="C29">
        <v>400</v>
      </c>
      <c r="D29">
        <v>0</v>
      </c>
      <c r="E29">
        <v>9.4814565446783696</v>
      </c>
      <c r="F29">
        <v>3.3180976216929499</v>
      </c>
      <c r="G29">
        <v>-145.1309444673395</v>
      </c>
      <c r="H29">
        <v>-114.20304973009473</v>
      </c>
      <c r="I29">
        <v>22.216918647171699</v>
      </c>
      <c r="J29">
        <v>11.4237098249078</v>
      </c>
      <c r="K29">
        <v>2.8574977670008299</v>
      </c>
      <c r="L29">
        <v>4.0519603552340846E-5</v>
      </c>
      <c r="M29">
        <v>8.0477806027184192E-7</v>
      </c>
      <c r="N29" s="1">
        <v>3.9825115732671602E-8</v>
      </c>
      <c r="O29" s="1">
        <v>4.0298031148012199E-12</v>
      </c>
      <c r="P29" s="1">
        <v>-1.8983085996479801E-14</v>
      </c>
      <c r="Q29">
        <v>50.202977284589501</v>
      </c>
      <c r="R29">
        <v>0.57303701530497098</v>
      </c>
      <c r="S29">
        <v>5.7301357136550299</v>
      </c>
      <c r="T29">
        <v>1.78568911700581</v>
      </c>
      <c r="V29">
        <v>14.656689942392999</v>
      </c>
      <c r="X29">
        <v>21.316645213852802</v>
      </c>
      <c r="AA29">
        <v>5.5729591316357601</v>
      </c>
      <c r="AB29">
        <v>0.16186658156296399</v>
      </c>
      <c r="AJ29">
        <v>-0.389132419673412</v>
      </c>
      <c r="AK29">
        <v>0.76947360274161303</v>
      </c>
      <c r="AL29">
        <v>0.44959547448489301</v>
      </c>
      <c r="AM29">
        <v>0.109263559056507</v>
      </c>
      <c r="AN29">
        <v>-7.7650723120081699E-2</v>
      </c>
      <c r="AO29">
        <v>0.12693894897073099</v>
      </c>
      <c r="AP29">
        <v>1.1511557539748101E-2</v>
      </c>
    </row>
    <row r="30" spans="1:42" x14ac:dyDescent="0.3">
      <c r="A30">
        <v>32</v>
      </c>
      <c r="B30">
        <v>1113.96875</v>
      </c>
      <c r="C30">
        <v>400</v>
      </c>
      <c r="D30">
        <v>0</v>
      </c>
      <c r="E30">
        <v>14.5630628577553</v>
      </c>
      <c r="F30">
        <v>3.3122842338543501</v>
      </c>
      <c r="G30">
        <v>-228.11000746088371</v>
      </c>
      <c r="H30">
        <v>-182.01728603653859</v>
      </c>
      <c r="I30">
        <v>33.229109926129297</v>
      </c>
      <c r="J30">
        <v>16.977457259256202</v>
      </c>
      <c r="K30">
        <v>4.39668272091762</v>
      </c>
      <c r="L30">
        <v>4.060796637781667E-5</v>
      </c>
      <c r="M30">
        <v>8.3425863966850169E-7</v>
      </c>
      <c r="N30" s="1">
        <v>6.1442052576366195E-8</v>
      </c>
      <c r="O30" s="1">
        <v>1.303234727772E-11</v>
      </c>
      <c r="P30" s="1">
        <v>-5.5777682930666705E-13</v>
      </c>
      <c r="Q30">
        <v>46.623479597680898</v>
      </c>
      <c r="R30">
        <v>2.1895797261334602</v>
      </c>
      <c r="S30">
        <v>8.2571878060083908</v>
      </c>
      <c r="T30">
        <v>2.79784263994094</v>
      </c>
      <c r="V30">
        <v>7.1206391160671396</v>
      </c>
      <c r="X30">
        <v>13.618989825399799</v>
      </c>
      <c r="AA30">
        <v>18.952099173097601</v>
      </c>
      <c r="AB30">
        <v>0.440182115671719</v>
      </c>
      <c r="AJ30">
        <v>0.26830445694067201</v>
      </c>
      <c r="AK30">
        <v>0.21286159457465201</v>
      </c>
      <c r="AL30">
        <v>0.221529049835548</v>
      </c>
      <c r="AM30">
        <v>0.187233083373638</v>
      </c>
      <c r="AN30">
        <v>-6.4724301081799995E-2</v>
      </c>
      <c r="AO30">
        <v>0.143046757058436</v>
      </c>
      <c r="AP30">
        <v>3.1749359298852399E-2</v>
      </c>
    </row>
    <row r="31" spans="1:42" x14ac:dyDescent="0.3">
      <c r="A31">
        <v>32</v>
      </c>
      <c r="B31">
        <v>1113.96875</v>
      </c>
      <c r="C31">
        <v>400</v>
      </c>
      <c r="D31">
        <v>0</v>
      </c>
      <c r="E31">
        <v>8.8747455289123103</v>
      </c>
      <c r="F31">
        <v>3.3194729136913401</v>
      </c>
      <c r="G31">
        <v>-135.65833505516801</v>
      </c>
      <c r="H31">
        <v>-106.86867259676364</v>
      </c>
      <c r="I31">
        <v>20.755009229313799</v>
      </c>
      <c r="J31">
        <v>10.6859239547586</v>
      </c>
      <c r="K31">
        <v>2.6735405769716998</v>
      </c>
      <c r="L31">
        <v>4.0477501424403984E-5</v>
      </c>
      <c r="M31">
        <v>8.0515660060496908E-7</v>
      </c>
      <c r="N31" s="1">
        <v>3.7280437445551702E-8</v>
      </c>
      <c r="O31" s="1">
        <v>3.7518740105049597E-12</v>
      </c>
      <c r="P31" s="1">
        <v>-1.8791093336748801E-14</v>
      </c>
      <c r="Q31">
        <v>50.223796652875599</v>
      </c>
      <c r="R31">
        <v>0.55948795076976898</v>
      </c>
      <c r="S31">
        <v>5.6981960155576701</v>
      </c>
      <c r="T31">
        <v>1.76983702859258</v>
      </c>
      <c r="V31">
        <v>14.763552253087999</v>
      </c>
      <c r="X31">
        <v>21.300012432062701</v>
      </c>
      <c r="AA31">
        <v>5.5234947585098499</v>
      </c>
      <c r="AB31">
        <v>0.16162290854365999</v>
      </c>
      <c r="AJ31">
        <v>-0.39318051406411503</v>
      </c>
      <c r="AK31">
        <v>0.77137649702983702</v>
      </c>
      <c r="AL31">
        <v>0.45298912637398098</v>
      </c>
      <c r="AM31">
        <v>0.108454573965965</v>
      </c>
      <c r="AN31">
        <v>-7.7581320352490102E-2</v>
      </c>
      <c r="AO31">
        <v>0.12644447393272401</v>
      </c>
      <c r="AP31">
        <v>1.14971631140952E-2</v>
      </c>
    </row>
    <row r="32" spans="1:42" x14ac:dyDescent="0.3">
      <c r="A32">
        <v>33</v>
      </c>
      <c r="B32">
        <v>1109</v>
      </c>
      <c r="C32">
        <v>400</v>
      </c>
      <c r="D32">
        <v>0</v>
      </c>
      <c r="E32">
        <v>14.446833876577999</v>
      </c>
      <c r="F32">
        <v>3.3128845176379</v>
      </c>
      <c r="G32">
        <v>-226.11957406193062</v>
      </c>
      <c r="H32">
        <v>-180.64892841692551</v>
      </c>
      <c r="I32">
        <v>32.898488329779703</v>
      </c>
      <c r="J32">
        <v>16.832198447387601</v>
      </c>
      <c r="K32">
        <v>4.3608021347145103</v>
      </c>
      <c r="L32">
        <v>4.0561677351131537E-5</v>
      </c>
      <c r="M32">
        <v>8.3464597633735124E-7</v>
      </c>
      <c r="N32" s="1">
        <v>6.09696740813081E-8</v>
      </c>
      <c r="O32" s="1">
        <v>1.29481899617428E-11</v>
      </c>
      <c r="P32" s="1">
        <v>-5.5827597188239305E-13</v>
      </c>
      <c r="Q32">
        <v>46.639973191695397</v>
      </c>
      <c r="R32">
        <v>2.1823385116007898</v>
      </c>
      <c r="S32">
        <v>8.2441127084538497</v>
      </c>
      <c r="T32">
        <v>2.7866755317856402</v>
      </c>
      <c r="V32">
        <v>7.1240104259536698</v>
      </c>
      <c r="X32">
        <v>13.5821767958279</v>
      </c>
      <c r="AA32">
        <v>18.996533298496001</v>
      </c>
      <c r="AB32">
        <v>0.444179536186598</v>
      </c>
      <c r="AJ32">
        <v>0.27078413838994198</v>
      </c>
      <c r="AK32">
        <v>0.21073272899193499</v>
      </c>
      <c r="AL32">
        <v>0.22165345038450401</v>
      </c>
      <c r="AM32">
        <v>0.18677246212850701</v>
      </c>
      <c r="AN32">
        <v>-6.4658079732472701E-2</v>
      </c>
      <c r="AO32">
        <v>0.14267479434546201</v>
      </c>
      <c r="AP32">
        <v>3.2040505492119002E-2</v>
      </c>
    </row>
    <row r="33" spans="1:42" x14ac:dyDescent="0.3">
      <c r="A33">
        <v>33</v>
      </c>
      <c r="B33">
        <v>1109</v>
      </c>
      <c r="C33">
        <v>400</v>
      </c>
      <c r="D33">
        <v>0</v>
      </c>
      <c r="E33">
        <v>8.3376425645804506</v>
      </c>
      <c r="F33">
        <v>3.32076734559437</v>
      </c>
      <c r="G33">
        <v>-127.28091465687382</v>
      </c>
      <c r="H33">
        <v>-100.38247558859733</v>
      </c>
      <c r="I33">
        <v>19.4613023682498</v>
      </c>
      <c r="J33">
        <v>10.0331986877936</v>
      </c>
      <c r="K33">
        <v>2.5107578149495802</v>
      </c>
      <c r="L33">
        <v>4.0434029919822058E-5</v>
      </c>
      <c r="M33">
        <v>8.0549669421727796E-7</v>
      </c>
      <c r="N33" s="1">
        <v>3.5027399547762103E-8</v>
      </c>
      <c r="O33" s="1">
        <v>3.5054519062573702E-12</v>
      </c>
      <c r="P33" s="1">
        <v>-1.84582401115229E-14</v>
      </c>
      <c r="Q33">
        <v>50.246099961100803</v>
      </c>
      <c r="R33">
        <v>0.54731127579680805</v>
      </c>
      <c r="S33">
        <v>5.6662337342955196</v>
      </c>
      <c r="T33">
        <v>1.7527661720747401</v>
      </c>
      <c r="V33">
        <v>14.864572201519801</v>
      </c>
      <c r="X33">
        <v>21.290631674293302</v>
      </c>
      <c r="AA33">
        <v>5.4710657960910796</v>
      </c>
      <c r="AB33">
        <v>0.16131918482780799</v>
      </c>
      <c r="AJ33">
        <v>-0.39717530876837398</v>
      </c>
      <c r="AK33">
        <v>0.77340994381198702</v>
      </c>
      <c r="AL33">
        <v>0.45618760710106698</v>
      </c>
      <c r="AM33">
        <v>0.107697372533337</v>
      </c>
      <c r="AN33">
        <v>-7.7489494815087795E-2</v>
      </c>
      <c r="AO33">
        <v>0.125891834425058</v>
      </c>
      <c r="AP33">
        <v>1.14780457120108E-2</v>
      </c>
    </row>
    <row r="34" spans="1:42" x14ac:dyDescent="0.3">
      <c r="A34">
        <v>34</v>
      </c>
      <c r="B34">
        <v>1104.03125</v>
      </c>
      <c r="C34">
        <v>400</v>
      </c>
      <c r="D34">
        <v>0</v>
      </c>
      <c r="E34">
        <v>14.3422679308123</v>
      </c>
      <c r="F34">
        <v>3.3135292163728098</v>
      </c>
      <c r="G34">
        <v>-224.32187611940242</v>
      </c>
      <c r="H34">
        <v>-179.43287578444543</v>
      </c>
      <c r="I34">
        <v>32.594838431729301</v>
      </c>
      <c r="J34">
        <v>16.700494510754901</v>
      </c>
      <c r="K34">
        <v>4.3283963998096802</v>
      </c>
      <c r="L34">
        <v>4.0511989252875409E-5</v>
      </c>
      <c r="M34">
        <v>8.3502756665740174E-7</v>
      </c>
      <c r="N34" s="1">
        <v>6.0538605486537002E-8</v>
      </c>
      <c r="O34" s="1">
        <v>1.2877728437765899E-11</v>
      </c>
      <c r="P34" s="1">
        <v>-5.5708912402112101E-13</v>
      </c>
      <c r="Q34">
        <v>46.648012898658102</v>
      </c>
      <c r="R34">
        <v>2.1824716904293302</v>
      </c>
      <c r="S34">
        <v>8.2362292025155792</v>
      </c>
      <c r="T34">
        <v>2.7752280754946299</v>
      </c>
      <c r="V34">
        <v>7.1203171687086702</v>
      </c>
      <c r="X34">
        <v>13.543628000268299</v>
      </c>
      <c r="AA34">
        <v>19.0458419655663</v>
      </c>
      <c r="AB34">
        <v>0.44827099835892897</v>
      </c>
      <c r="AJ34">
        <v>0.27336578301749898</v>
      </c>
      <c r="AK34">
        <v>0.20840170959718299</v>
      </c>
      <c r="AL34">
        <v>0.22155823758753099</v>
      </c>
      <c r="AM34">
        <v>0.18663261923303001</v>
      </c>
      <c r="AN34">
        <v>-6.4499926501693006E-2</v>
      </c>
      <c r="AO34">
        <v>0.142203062442506</v>
      </c>
      <c r="AP34">
        <v>3.2338514623941501E-2</v>
      </c>
    </row>
    <row r="35" spans="1:42" x14ac:dyDescent="0.3">
      <c r="A35">
        <v>34</v>
      </c>
      <c r="B35">
        <v>1104.03125</v>
      </c>
      <c r="C35">
        <v>400</v>
      </c>
      <c r="D35">
        <v>0</v>
      </c>
      <c r="E35">
        <v>7.8664740553536801</v>
      </c>
      <c r="F35">
        <v>3.3219936596085402</v>
      </c>
      <c r="G35">
        <v>-119.93602581439278</v>
      </c>
      <c r="H35">
        <v>-94.697533646922565</v>
      </c>
      <c r="I35">
        <v>18.326195021512401</v>
      </c>
      <c r="J35">
        <v>9.4608288010625401</v>
      </c>
      <c r="K35">
        <v>2.3679979137228799</v>
      </c>
      <c r="L35">
        <v>4.0389420823242785E-5</v>
      </c>
      <c r="M35">
        <v>8.0580495109668494E-7</v>
      </c>
      <c r="N35" s="1">
        <v>3.30507655311903E-8</v>
      </c>
      <c r="O35" s="1">
        <v>3.2887329691644302E-12</v>
      </c>
      <c r="P35" s="1">
        <v>-1.8039538870541699E-14</v>
      </c>
      <c r="Q35">
        <v>50.2696274251742</v>
      </c>
      <c r="R35">
        <v>0.53628338162968203</v>
      </c>
      <c r="S35">
        <v>5.6342500684182104</v>
      </c>
      <c r="T35">
        <v>1.73469542862006</v>
      </c>
      <c r="V35">
        <v>14.9606201752001</v>
      </c>
      <c r="X35">
        <v>21.287239489943001</v>
      </c>
      <c r="AA35">
        <v>5.4163199187432598</v>
      </c>
      <c r="AB35">
        <v>0.16096411227128199</v>
      </c>
      <c r="AJ35">
        <v>-0.40111672136709697</v>
      </c>
      <c r="AK35">
        <v>0.775546248167156</v>
      </c>
      <c r="AL35">
        <v>0.45922011366442</v>
      </c>
      <c r="AM35">
        <v>0.106983291400343</v>
      </c>
      <c r="AN35">
        <v>-7.73786097898915E-2</v>
      </c>
      <c r="AO35">
        <v>0.12529077992042501</v>
      </c>
      <c r="AP35">
        <v>1.1454898004643501E-2</v>
      </c>
    </row>
    <row r="36" spans="1:42" x14ac:dyDescent="0.3">
      <c r="A36">
        <v>35</v>
      </c>
      <c r="B36">
        <v>1099.0625</v>
      </c>
      <c r="C36">
        <v>400</v>
      </c>
      <c r="D36">
        <v>0</v>
      </c>
      <c r="E36">
        <v>14.2611614351455</v>
      </c>
      <c r="F36">
        <v>3.3142171087730601</v>
      </c>
      <c r="G36">
        <v>-222.89942511559227</v>
      </c>
      <c r="H36">
        <v>-178.51546285437311</v>
      </c>
      <c r="I36">
        <v>32.344817046353299</v>
      </c>
      <c r="J36">
        <v>16.596065229099001</v>
      </c>
      <c r="K36">
        <v>4.3030257122850601</v>
      </c>
      <c r="L36">
        <v>4.0459262621966769E-5</v>
      </c>
      <c r="M36">
        <v>8.3540432032970332E-7</v>
      </c>
      <c r="N36" s="1">
        <v>6.0199506838803299E-8</v>
      </c>
      <c r="O36" s="1">
        <v>1.28310660312283E-11</v>
      </c>
      <c r="P36" s="1">
        <v>-5.5491555538251198E-13</v>
      </c>
      <c r="Q36">
        <v>46.648548373086498</v>
      </c>
      <c r="R36">
        <v>2.1892771843295802</v>
      </c>
      <c r="S36">
        <v>8.2327424922985895</v>
      </c>
      <c r="T36">
        <v>2.7635853363562801</v>
      </c>
      <c r="V36">
        <v>7.1106024874224998</v>
      </c>
      <c r="X36">
        <v>13.5035397608838</v>
      </c>
      <c r="AA36">
        <v>19.0992159808374</v>
      </c>
      <c r="AB36">
        <v>0.45248838478522302</v>
      </c>
      <c r="AJ36">
        <v>0.27602196918992</v>
      </c>
      <c r="AK36">
        <v>0.20589776420529399</v>
      </c>
      <c r="AL36">
        <v>0.22127600196325101</v>
      </c>
      <c r="AM36">
        <v>0.186774382809269</v>
      </c>
      <c r="AN36">
        <v>-6.4249747808667004E-2</v>
      </c>
      <c r="AO36">
        <v>0.14163391244031501</v>
      </c>
      <c r="AP36">
        <v>3.2645717200615897E-2</v>
      </c>
    </row>
    <row r="37" spans="1:42" x14ac:dyDescent="0.3">
      <c r="A37">
        <v>35</v>
      </c>
      <c r="B37">
        <v>1099.0625</v>
      </c>
      <c r="C37">
        <v>400</v>
      </c>
      <c r="D37">
        <v>0</v>
      </c>
      <c r="E37">
        <v>7.4711991745896498</v>
      </c>
      <c r="F37">
        <v>3.32316267313375</v>
      </c>
      <c r="G37">
        <v>-113.76954022314352</v>
      </c>
      <c r="H37">
        <v>-89.931630876240064</v>
      </c>
      <c r="I37">
        <v>17.371878879476299</v>
      </c>
      <c r="J37">
        <v>8.9805469635182806</v>
      </c>
      <c r="K37">
        <v>2.2482195154004501</v>
      </c>
      <c r="L37">
        <v>4.0343919754686837E-5</v>
      </c>
      <c r="M37">
        <v>8.0608717110620125E-7</v>
      </c>
      <c r="N37" s="1">
        <v>3.1392594907401202E-8</v>
      </c>
      <c r="O37" s="1">
        <v>3.1055281610193101E-12</v>
      </c>
      <c r="P37" s="1">
        <v>-1.7607989446750601E-14</v>
      </c>
      <c r="Q37">
        <v>50.294308482505002</v>
      </c>
      <c r="R37">
        <v>0.52624179368788304</v>
      </c>
      <c r="S37">
        <v>5.6019877581244701</v>
      </c>
      <c r="T37">
        <v>1.7157799746706801</v>
      </c>
      <c r="V37">
        <v>15.0525277570211</v>
      </c>
      <c r="X37">
        <v>21.2888344631527</v>
      </c>
      <c r="AA37">
        <v>5.3597393912446796</v>
      </c>
      <c r="AB37">
        <v>0.16058037959329499</v>
      </c>
      <c r="AJ37">
        <v>-0.40500447877836998</v>
      </c>
      <c r="AK37">
        <v>0.777763422175488</v>
      </c>
      <c r="AL37">
        <v>0.462114403622499</v>
      </c>
      <c r="AM37">
        <v>0.106300022912898</v>
      </c>
      <c r="AN37">
        <v>-7.7245071349577601E-2</v>
      </c>
      <c r="AO37">
        <v>0.124642301952641</v>
      </c>
      <c r="AP37">
        <v>1.1429399464420099E-2</v>
      </c>
    </row>
    <row r="38" spans="1:42" x14ac:dyDescent="0.3">
      <c r="A38">
        <v>36</v>
      </c>
      <c r="B38">
        <v>1094.09375</v>
      </c>
      <c r="C38">
        <v>400</v>
      </c>
      <c r="D38">
        <v>0</v>
      </c>
      <c r="E38">
        <v>16.169180340752799</v>
      </c>
      <c r="F38">
        <v>3.3138877693286499</v>
      </c>
      <c r="G38">
        <v>-252.41636951201721</v>
      </c>
      <c r="H38">
        <v>-202.36534343432044</v>
      </c>
      <c r="I38">
        <v>36.6072443759181</v>
      </c>
      <c r="J38">
        <v>18.809865237863999</v>
      </c>
      <c r="K38">
        <v>4.87921784509573</v>
      </c>
      <c r="L38">
        <v>4.0468528768113313E-5</v>
      </c>
      <c r="M38">
        <v>8.3584429189557667E-7</v>
      </c>
      <c r="N38" s="1">
        <v>6.8421863361398103E-8</v>
      </c>
      <c r="O38" s="1">
        <v>1.45014241075108E-11</v>
      </c>
      <c r="P38" s="1">
        <v>-6.6874736510887499E-13</v>
      </c>
      <c r="Q38">
        <v>46.820091294949499</v>
      </c>
      <c r="R38">
        <v>2.0588378153052602</v>
      </c>
      <c r="S38">
        <v>8.1233110071075192</v>
      </c>
      <c r="T38">
        <v>2.7519308016453201</v>
      </c>
      <c r="V38">
        <v>7.2258306069961504</v>
      </c>
      <c r="X38">
        <v>13.507409862274599</v>
      </c>
      <c r="AA38">
        <v>19.055386657220701</v>
      </c>
      <c r="AB38">
        <v>0.45720195450087497</v>
      </c>
      <c r="AJ38">
        <v>0.277071585885175</v>
      </c>
      <c r="AK38">
        <v>0.207305263750098</v>
      </c>
      <c r="AL38">
        <v>0.22486175877366599</v>
      </c>
      <c r="AM38">
        <v>0.180717804803048</v>
      </c>
      <c r="AN38">
        <v>-6.5493336120727094E-2</v>
      </c>
      <c r="AO38">
        <v>0.14255114213310699</v>
      </c>
      <c r="AP38">
        <v>3.29857807756311E-2</v>
      </c>
    </row>
    <row r="39" spans="1:42" x14ac:dyDescent="0.3">
      <c r="A39">
        <v>37</v>
      </c>
      <c r="B39">
        <v>1089.125</v>
      </c>
      <c r="C39">
        <v>400</v>
      </c>
      <c r="D39">
        <v>0</v>
      </c>
      <c r="E39">
        <v>16.2980653494647</v>
      </c>
      <c r="F39">
        <v>3.3147038445991801</v>
      </c>
      <c r="G39">
        <v>-254.28422195025931</v>
      </c>
      <c r="H39">
        <v>-204.12644544830428</v>
      </c>
      <c r="I39">
        <v>36.819127196751701</v>
      </c>
      <c r="J39">
        <v>18.945804605477299</v>
      </c>
      <c r="K39">
        <v>4.9168994014412597</v>
      </c>
      <c r="L39">
        <v>4.0406299546087295E-5</v>
      </c>
      <c r="M39">
        <v>8.3628169360661834E-7</v>
      </c>
      <c r="N39" s="1">
        <v>6.8940141375604799E-8</v>
      </c>
      <c r="O39" s="1">
        <v>1.4679447352780801E-11</v>
      </c>
      <c r="P39" s="1">
        <v>-6.6209981947729095E-13</v>
      </c>
      <c r="Q39">
        <v>46.787413298528399</v>
      </c>
      <c r="R39">
        <v>2.0878141597374298</v>
      </c>
      <c r="S39">
        <v>8.1419504088575998</v>
      </c>
      <c r="T39">
        <v>2.7483447103794498</v>
      </c>
      <c r="V39">
        <v>7.1759831627138402</v>
      </c>
      <c r="X39">
        <v>13.4381986090617</v>
      </c>
      <c r="AA39">
        <v>19.156473670549801</v>
      </c>
      <c r="AB39">
        <v>0.46382198017160697</v>
      </c>
      <c r="AJ39">
        <v>0.281762642295035</v>
      </c>
      <c r="AK39">
        <v>0.20268367460564901</v>
      </c>
      <c r="AL39">
        <v>0.22334242290233899</v>
      </c>
      <c r="AM39">
        <v>0.181774712310628</v>
      </c>
      <c r="AN39">
        <v>-6.4911881627277096E-2</v>
      </c>
      <c r="AO39">
        <v>0.141880256840931</v>
      </c>
      <c r="AP39">
        <v>3.3468172672692503E-2</v>
      </c>
    </row>
    <row r="40" spans="1:42" x14ac:dyDescent="0.3">
      <c r="A40">
        <v>38</v>
      </c>
      <c r="B40">
        <v>1084.15625</v>
      </c>
      <c r="C40">
        <v>400</v>
      </c>
      <c r="D40">
        <v>0</v>
      </c>
      <c r="E40">
        <v>16.3983210277685</v>
      </c>
      <c r="F40">
        <v>3.31553580639972</v>
      </c>
      <c r="G40">
        <v>-255.70720539538618</v>
      </c>
      <c r="H40">
        <v>-205.53416102974947</v>
      </c>
      <c r="I40">
        <v>36.965161226979298</v>
      </c>
      <c r="J40">
        <v>19.0484012897534</v>
      </c>
      <c r="K40">
        <v>4.94590376497099</v>
      </c>
      <c r="L40">
        <v>4.0342253758543307E-5</v>
      </c>
      <c r="M40">
        <v>8.3670600286390217E-7</v>
      </c>
      <c r="N40" s="1">
        <v>6.9333032562348403E-8</v>
      </c>
      <c r="O40" s="1">
        <v>1.4832251433978699E-11</v>
      </c>
      <c r="P40" s="1">
        <v>-6.5320280176930498E-13</v>
      </c>
      <c r="Q40">
        <v>46.751504404988403</v>
      </c>
      <c r="R40">
        <v>2.11940665326643</v>
      </c>
      <c r="S40">
        <v>8.1634203128904108</v>
      </c>
      <c r="T40">
        <v>2.7442847832089798</v>
      </c>
      <c r="V40">
        <v>7.1245940523611901</v>
      </c>
      <c r="X40">
        <v>13.370441510805099</v>
      </c>
      <c r="AA40">
        <v>19.2560379464948</v>
      </c>
      <c r="AB40">
        <v>0.47031033598446198</v>
      </c>
      <c r="AJ40">
        <v>0.28630698708535801</v>
      </c>
      <c r="AK40">
        <v>0.19813627461893299</v>
      </c>
      <c r="AL40">
        <v>0.22177320393371699</v>
      </c>
      <c r="AM40">
        <v>0.182977416925795</v>
      </c>
      <c r="AN40">
        <v>-6.4330081062294694E-2</v>
      </c>
      <c r="AO40">
        <v>0.14119522198905299</v>
      </c>
      <c r="AP40">
        <v>3.39409765094364E-2</v>
      </c>
    </row>
    <row r="41" spans="1:42" x14ac:dyDescent="0.3">
      <c r="A41">
        <v>39</v>
      </c>
      <c r="B41">
        <v>1079.1875</v>
      </c>
      <c r="C41">
        <v>400</v>
      </c>
      <c r="D41">
        <v>0</v>
      </c>
      <c r="E41">
        <v>16.476184734640501</v>
      </c>
      <c r="F41">
        <v>3.3163862533521198</v>
      </c>
      <c r="G41">
        <v>-256.78268330336743</v>
      </c>
      <c r="H41">
        <v>-206.66534381544307</v>
      </c>
      <c r="I41">
        <v>37.059786841616301</v>
      </c>
      <c r="J41">
        <v>19.124952822608599</v>
      </c>
      <c r="K41">
        <v>4.9681139276182904</v>
      </c>
      <c r="L41">
        <v>4.0276462484263531E-5</v>
      </c>
      <c r="M41">
        <v>8.3711815341339855E-7</v>
      </c>
      <c r="N41" s="1">
        <v>6.9627011559783103E-8</v>
      </c>
      <c r="O41" s="1">
        <v>1.4965079386429499E-11</v>
      </c>
      <c r="P41" s="1">
        <v>-6.4247746178802302E-13</v>
      </c>
      <c r="Q41">
        <v>46.712426161056598</v>
      </c>
      <c r="R41">
        <v>2.1535126923477201</v>
      </c>
      <c r="S41">
        <v>8.1876043409217605</v>
      </c>
      <c r="T41">
        <v>2.7398140037213601</v>
      </c>
      <c r="V41">
        <v>7.0719943216167396</v>
      </c>
      <c r="X41">
        <v>13.3040083476664</v>
      </c>
      <c r="AA41">
        <v>19.353967538765101</v>
      </c>
      <c r="AB41">
        <v>0.47667259390413602</v>
      </c>
      <c r="AJ41">
        <v>0.29069480026326</v>
      </c>
      <c r="AK41">
        <v>0.19366625773537499</v>
      </c>
      <c r="AL41">
        <v>0.22016468859739999</v>
      </c>
      <c r="AM41">
        <v>0.18431967197889401</v>
      </c>
      <c r="AN41">
        <v>-6.3747260049825102E-2</v>
      </c>
      <c r="AO41">
        <v>0.14049721808375501</v>
      </c>
      <c r="AP41">
        <v>3.4404623391139803E-2</v>
      </c>
    </row>
    <row r="42" spans="1:42" x14ac:dyDescent="0.3">
      <c r="A42">
        <v>40</v>
      </c>
      <c r="B42">
        <v>1074.21875</v>
      </c>
      <c r="C42">
        <v>400</v>
      </c>
      <c r="D42">
        <v>0</v>
      </c>
      <c r="E42">
        <v>16.536475855215802</v>
      </c>
      <c r="F42">
        <v>3.3172577506990701</v>
      </c>
      <c r="G42">
        <v>-257.5857639538778</v>
      </c>
      <c r="H42">
        <v>-207.57933683913183</v>
      </c>
      <c r="I42">
        <v>37.114136063157098</v>
      </c>
      <c r="J42">
        <v>19.1810887073412</v>
      </c>
      <c r="K42">
        <v>4.9849837118417799</v>
      </c>
      <c r="L42">
        <v>4.0208981808357384E-5</v>
      </c>
      <c r="M42">
        <v>8.3751905092440622E-7</v>
      </c>
      <c r="N42" s="1">
        <v>6.9842513782644499E-8</v>
      </c>
      <c r="O42" s="1">
        <v>1.5082013345358501E-11</v>
      </c>
      <c r="P42" s="1">
        <v>-6.3026090569428195E-13</v>
      </c>
      <c r="Q42">
        <v>46.670198153551802</v>
      </c>
      <c r="R42">
        <v>2.19006635704288</v>
      </c>
      <c r="S42">
        <v>8.2144161780293992</v>
      </c>
      <c r="T42">
        <v>2.7349928554085801</v>
      </c>
      <c r="V42">
        <v>7.01845200344472</v>
      </c>
      <c r="X42">
        <v>13.238756710029399</v>
      </c>
      <c r="AA42">
        <v>19.450203487606601</v>
      </c>
      <c r="AB42">
        <v>0.48291425488641498</v>
      </c>
      <c r="AJ42">
        <v>0.29491869134516802</v>
      </c>
      <c r="AK42">
        <v>0.18927472378722501</v>
      </c>
      <c r="AL42">
        <v>0.21852549076661201</v>
      </c>
      <c r="AM42">
        <v>0.185796944890083</v>
      </c>
      <c r="AN42">
        <v>-6.3162408224406996E-2</v>
      </c>
      <c r="AO42">
        <v>0.13978701691797399</v>
      </c>
      <c r="AP42">
        <v>3.4859540517342899E-2</v>
      </c>
    </row>
    <row r="43" spans="1:42" x14ac:dyDescent="0.3">
      <c r="A43">
        <v>41</v>
      </c>
      <c r="B43">
        <v>1069.25</v>
      </c>
      <c r="C43">
        <v>400</v>
      </c>
      <c r="D43">
        <v>0</v>
      </c>
      <c r="E43">
        <v>16.639980537496999</v>
      </c>
      <c r="F43">
        <v>3.3181500648995899</v>
      </c>
      <c r="G43">
        <v>-259.05982386479616</v>
      </c>
      <c r="H43">
        <v>-209.0357287953635</v>
      </c>
      <c r="I43">
        <v>37.264671535632097</v>
      </c>
      <c r="J43">
        <v>19.2873137196868</v>
      </c>
      <c r="K43">
        <v>5.0148366445266701</v>
      </c>
      <c r="L43">
        <v>4.0140604198429344E-5</v>
      </c>
      <c r="M43">
        <v>8.3791246084090789E-7</v>
      </c>
      <c r="N43" s="1">
        <v>7.0237732740491996E-8</v>
      </c>
      <c r="O43" s="1">
        <v>1.5237554344599101E-11</v>
      </c>
      <c r="P43" s="1">
        <v>-6.1934739447948201E-13</v>
      </c>
      <c r="Q43">
        <v>46.627190406891998</v>
      </c>
      <c r="R43">
        <v>2.2280916207177901</v>
      </c>
      <c r="S43">
        <v>8.2412029452260391</v>
      </c>
      <c r="T43">
        <v>2.72987134289074</v>
      </c>
      <c r="V43">
        <v>6.9660659560200999</v>
      </c>
      <c r="X43">
        <v>13.1750413564527</v>
      </c>
      <c r="AA43">
        <v>19.5432567571515</v>
      </c>
      <c r="AB43">
        <v>0.489279614648923</v>
      </c>
      <c r="AJ43">
        <v>0.29894824954479399</v>
      </c>
      <c r="AK43">
        <v>0.18500132128628999</v>
      </c>
      <c r="AL43">
        <v>0.216921563761416</v>
      </c>
      <c r="AM43">
        <v>0.18731471555943999</v>
      </c>
      <c r="AN43">
        <v>-6.2535301873938895E-2</v>
      </c>
      <c r="AO43">
        <v>0.139026000483535</v>
      </c>
      <c r="AP43">
        <v>3.5323451238461902E-2</v>
      </c>
    </row>
    <row r="44" spans="1:42" x14ac:dyDescent="0.3">
      <c r="A44">
        <v>42</v>
      </c>
      <c r="B44">
        <v>1064.28125</v>
      </c>
      <c r="C44">
        <v>400</v>
      </c>
      <c r="D44">
        <v>0</v>
      </c>
      <c r="E44">
        <v>16.836390283862499</v>
      </c>
      <c r="F44">
        <v>3.31905689797266</v>
      </c>
      <c r="G44">
        <v>-261.97367040145832</v>
      </c>
      <c r="H44">
        <v>-211.65697344616859</v>
      </c>
      <c r="I44">
        <v>37.621894176085497</v>
      </c>
      <c r="J44">
        <v>19.501103514935998</v>
      </c>
      <c r="K44">
        <v>5.0726428625391797</v>
      </c>
      <c r="L44">
        <v>4.0072302409471398E-5</v>
      </c>
      <c r="M44">
        <v>8.3830201368486434E-7</v>
      </c>
      <c r="N44" s="1">
        <v>7.1024103897927694E-8</v>
      </c>
      <c r="O44" s="1">
        <v>1.54767669258496E-11</v>
      </c>
      <c r="P44" s="1">
        <v>-6.1197802194837497E-13</v>
      </c>
      <c r="Q44">
        <v>46.586263951242699</v>
      </c>
      <c r="R44">
        <v>2.2662240821576098</v>
      </c>
      <c r="S44">
        <v>8.2650827114568504</v>
      </c>
      <c r="T44">
        <v>2.7244469163092999</v>
      </c>
      <c r="V44">
        <v>6.91699832250114</v>
      </c>
      <c r="X44">
        <v>13.1133777029697</v>
      </c>
      <c r="AA44">
        <v>19.6316094874283</v>
      </c>
      <c r="AB44">
        <v>0.495996825934299</v>
      </c>
      <c r="AJ44">
        <v>0.30276569316596302</v>
      </c>
      <c r="AK44">
        <v>0.18088889943381001</v>
      </c>
      <c r="AL44">
        <v>0.21542060751203099</v>
      </c>
      <c r="AM44">
        <v>0.188763637416689</v>
      </c>
      <c r="AN44">
        <v>-6.1832790704054001E-2</v>
      </c>
      <c r="AO44">
        <v>0.138181065847265</v>
      </c>
      <c r="AP44">
        <v>3.5812887328293498E-2</v>
      </c>
    </row>
    <row r="45" spans="1:42" x14ac:dyDescent="0.3">
      <c r="A45">
        <v>43</v>
      </c>
      <c r="B45">
        <v>1059.3125</v>
      </c>
      <c r="C45">
        <v>400</v>
      </c>
      <c r="D45">
        <v>0</v>
      </c>
      <c r="E45">
        <v>17.042429031649</v>
      </c>
      <c r="F45">
        <v>3.3199793523063401</v>
      </c>
      <c r="G45">
        <v>-265.03365441727806</v>
      </c>
      <c r="H45">
        <v>-214.40190066867822</v>
      </c>
      <c r="I45">
        <v>37.998633168738102</v>
      </c>
      <c r="J45">
        <v>19.7258137205535</v>
      </c>
      <c r="K45">
        <v>5.1332936814230097</v>
      </c>
      <c r="L45">
        <v>4.0003216166796577E-5</v>
      </c>
      <c r="M45">
        <v>8.3868435964925512E-7</v>
      </c>
      <c r="N45" s="1">
        <v>7.1848068156028595E-8</v>
      </c>
      <c r="O45" s="1">
        <v>1.5724966795288899E-11</v>
      </c>
      <c r="P45" s="1">
        <v>-6.0451301704638401E-13</v>
      </c>
      <c r="Q45">
        <v>46.544488278396997</v>
      </c>
      <c r="R45">
        <v>2.30544279472561</v>
      </c>
      <c r="S45">
        <v>8.2894065772923309</v>
      </c>
      <c r="T45">
        <v>2.7187376350288299</v>
      </c>
      <c r="V45">
        <v>6.8688482876430497</v>
      </c>
      <c r="X45">
        <v>13.0530582198146</v>
      </c>
      <c r="AA45">
        <v>19.717288382288999</v>
      </c>
      <c r="AB45">
        <v>0.50272982480938599</v>
      </c>
      <c r="AJ45">
        <v>0.306412594678244</v>
      </c>
      <c r="AK45">
        <v>0.17688264360984499</v>
      </c>
      <c r="AL45">
        <v>0.213947430120106</v>
      </c>
      <c r="AM45">
        <v>0.19025613692290999</v>
      </c>
      <c r="AN45">
        <v>-6.1112726428259601E-2</v>
      </c>
      <c r="AO45">
        <v>0.137310407152823</v>
      </c>
      <c r="AP45">
        <v>3.6303513944328597E-2</v>
      </c>
    </row>
    <row r="46" spans="1:42" x14ac:dyDescent="0.3">
      <c r="A46">
        <v>44</v>
      </c>
      <c r="B46">
        <v>1054.34375</v>
      </c>
      <c r="C46">
        <v>400</v>
      </c>
      <c r="D46">
        <v>0</v>
      </c>
      <c r="E46">
        <v>17.256522869028899</v>
      </c>
      <c r="F46">
        <v>3.3209166371506602</v>
      </c>
      <c r="G46">
        <v>-268.21488900077492</v>
      </c>
      <c r="H46">
        <v>-217.25076459374014</v>
      </c>
      <c r="I46">
        <v>38.391234916951397</v>
      </c>
      <c r="J46">
        <v>19.9595967457204</v>
      </c>
      <c r="K46">
        <v>5.1963131732915198</v>
      </c>
      <c r="L46">
        <v>3.9933431549849436E-5</v>
      </c>
      <c r="M46">
        <v>8.3906005518244739E-7</v>
      </c>
      <c r="N46" s="1">
        <v>7.2703044054970903E-8</v>
      </c>
      <c r="O46" s="1">
        <v>1.5980751339126399E-11</v>
      </c>
      <c r="P46" s="1">
        <v>-5.9693818534331804E-13</v>
      </c>
      <c r="Q46">
        <v>46.501993433844298</v>
      </c>
      <c r="R46">
        <v>2.3456054345758202</v>
      </c>
      <c r="S46">
        <v>8.3140897617157794</v>
      </c>
      <c r="T46">
        <v>2.71276283415366</v>
      </c>
      <c r="V46">
        <v>6.8217039260908203</v>
      </c>
      <c r="X46">
        <v>12.9940134953703</v>
      </c>
      <c r="AA46">
        <v>19.800356223657001</v>
      </c>
      <c r="AB46">
        <v>0.50947489059214501</v>
      </c>
      <c r="AJ46">
        <v>0.30989416623842297</v>
      </c>
      <c r="AK46">
        <v>0.17298013275360699</v>
      </c>
      <c r="AL46">
        <v>0.21250485786989801</v>
      </c>
      <c r="AM46">
        <v>0.191786294304543</v>
      </c>
      <c r="AN46">
        <v>-6.0377114035318501E-2</v>
      </c>
      <c r="AO46">
        <v>0.136416591977917</v>
      </c>
      <c r="AP46">
        <v>3.6795070890926401E-2</v>
      </c>
    </row>
    <row r="47" spans="1:42" x14ac:dyDescent="0.3">
      <c r="A47">
        <v>45</v>
      </c>
      <c r="B47">
        <v>1049.375</v>
      </c>
      <c r="C47">
        <v>400</v>
      </c>
      <c r="D47">
        <v>0</v>
      </c>
      <c r="E47">
        <v>17.4772242353569</v>
      </c>
      <c r="F47">
        <v>3.3218678652881102</v>
      </c>
      <c r="G47">
        <v>-271.49454340995641</v>
      </c>
      <c r="H47">
        <v>-220.18539159696854</v>
      </c>
      <c r="I47">
        <v>38.7963568272719</v>
      </c>
      <c r="J47">
        <v>20.2007570270545</v>
      </c>
      <c r="K47">
        <v>5.2612641273258696</v>
      </c>
      <c r="L47">
        <v>3.9863026739433328E-5</v>
      </c>
      <c r="M47">
        <v>8.3942959273653363E-7</v>
      </c>
      <c r="N47" s="1">
        <v>7.3582991030585604E-8</v>
      </c>
      <c r="O47" s="1">
        <v>1.6242819592286799E-11</v>
      </c>
      <c r="P47" s="1">
        <v>-5.8924132374888001E-13</v>
      </c>
      <c r="Q47">
        <v>46.458898258762098</v>
      </c>
      <c r="R47">
        <v>2.3865845388817801</v>
      </c>
      <c r="S47">
        <v>8.3390573697471702</v>
      </c>
      <c r="T47">
        <v>2.7065377300661599</v>
      </c>
      <c r="V47">
        <v>6.7756272613523896</v>
      </c>
      <c r="X47">
        <v>12.9361811325752</v>
      </c>
      <c r="AA47">
        <v>19.880885049163702</v>
      </c>
      <c r="AB47">
        <v>0.51622865945124796</v>
      </c>
      <c r="AJ47">
        <v>0.31321622405868199</v>
      </c>
      <c r="AK47">
        <v>0.16917860399512599</v>
      </c>
      <c r="AL47">
        <v>0.21109488941322399</v>
      </c>
      <c r="AM47">
        <v>0.193348852465967</v>
      </c>
      <c r="AN47">
        <v>-5.9627799991851603E-2</v>
      </c>
      <c r="AO47">
        <v>0.13550190857012401</v>
      </c>
      <c r="AP47">
        <v>3.7287321488726703E-2</v>
      </c>
    </row>
    <row r="48" spans="1:42" x14ac:dyDescent="0.3">
      <c r="A48">
        <v>46</v>
      </c>
      <c r="B48">
        <v>1044.40625</v>
      </c>
      <c r="C48">
        <v>400</v>
      </c>
      <c r="D48">
        <v>0</v>
      </c>
      <c r="E48">
        <v>17.703214724683299</v>
      </c>
      <c r="F48">
        <v>3.3228320554874502</v>
      </c>
      <c r="G48">
        <v>-274.85187514430288</v>
      </c>
      <c r="H48">
        <v>-223.18921562981433</v>
      </c>
      <c r="I48">
        <v>39.210970700103701</v>
      </c>
      <c r="J48">
        <v>20.4477537437166</v>
      </c>
      <c r="K48">
        <v>5.3277488687541803</v>
      </c>
      <c r="L48">
        <v>3.9792073653041322E-5</v>
      </c>
      <c r="M48">
        <v>8.3979340571798377E-7</v>
      </c>
      <c r="N48" s="1">
        <v>7.4482424689371695E-8</v>
      </c>
      <c r="O48" s="1">
        <v>1.65099752587456E-11</v>
      </c>
      <c r="P48" s="1">
        <v>-5.8141344694902601E-13</v>
      </c>
      <c r="Q48">
        <v>46.415314294299797</v>
      </c>
      <c r="R48">
        <v>2.4282638152565199</v>
      </c>
      <c r="S48">
        <v>8.3642416221146494</v>
      </c>
      <c r="T48">
        <v>2.7000736872352999</v>
      </c>
      <c r="V48">
        <v>6.7306602357004603</v>
      </c>
      <c r="X48">
        <v>12.879506478757399</v>
      </c>
      <c r="AA48">
        <v>19.9589518230358</v>
      </c>
      <c r="AB48">
        <v>0.52298804359985696</v>
      </c>
      <c r="AJ48">
        <v>0.31638498770363999</v>
      </c>
      <c r="AK48">
        <v>0.16547512774324999</v>
      </c>
      <c r="AL48">
        <v>0.20971888311210299</v>
      </c>
      <c r="AM48">
        <v>0.19493905313057</v>
      </c>
      <c r="AN48">
        <v>-5.8866514464336099E-2</v>
      </c>
      <c r="AO48">
        <v>0.13456841596746699</v>
      </c>
      <c r="AP48">
        <v>3.7780046807302702E-2</v>
      </c>
    </row>
    <row r="49" spans="1:42" x14ac:dyDescent="0.3">
      <c r="A49">
        <v>47</v>
      </c>
      <c r="B49">
        <v>1039.4375</v>
      </c>
      <c r="C49">
        <v>400</v>
      </c>
      <c r="D49">
        <v>0</v>
      </c>
      <c r="E49">
        <v>17.933303106456801</v>
      </c>
      <c r="F49">
        <v>3.3238081336102598</v>
      </c>
      <c r="G49">
        <v>-278.26818927181853</v>
      </c>
      <c r="H49">
        <v>-226.24725497325781</v>
      </c>
      <c r="I49">
        <v>39.632355403781197</v>
      </c>
      <c r="J49">
        <v>20.699197992611399</v>
      </c>
      <c r="K49">
        <v>5.3954086353889403</v>
      </c>
      <c r="L49">
        <v>3.9720639294921491E-5</v>
      </c>
      <c r="M49">
        <v>8.4015187346935952E-7</v>
      </c>
      <c r="N49" s="1">
        <v>7.53964109857928E-8</v>
      </c>
      <c r="O49" s="1">
        <v>1.6781125884068898E-11</v>
      </c>
      <c r="P49" s="1">
        <v>-5.7344943109695697E-13</v>
      </c>
      <c r="Q49">
        <v>46.371348870705802</v>
      </c>
      <c r="R49">
        <v>2.4705351676885998</v>
      </c>
      <c r="S49">
        <v>8.3895796618181393</v>
      </c>
      <c r="T49">
        <v>2.69337848969773</v>
      </c>
      <c r="V49">
        <v>6.6868292728705496</v>
      </c>
      <c r="X49">
        <v>12.823942956355401</v>
      </c>
      <c r="AA49">
        <v>20.03463540273</v>
      </c>
      <c r="AB49">
        <v>0.529750178133507</v>
      </c>
      <c r="AJ49">
        <v>0.31940694307957701</v>
      </c>
      <c r="AK49">
        <v>0.16186672952690101</v>
      </c>
      <c r="AL49">
        <v>0.208377700452963</v>
      </c>
      <c r="AM49">
        <v>0.19655250439560101</v>
      </c>
      <c r="AN49">
        <v>-5.8094905051927097E-2</v>
      </c>
      <c r="AO49">
        <v>0.13361798571769301</v>
      </c>
      <c r="AP49">
        <v>3.8273041879189E-2</v>
      </c>
    </row>
    <row r="50" spans="1:42" x14ac:dyDescent="0.3">
      <c r="A50">
        <v>48</v>
      </c>
      <c r="B50">
        <v>1034.46875</v>
      </c>
      <c r="C50">
        <v>400</v>
      </c>
      <c r="D50">
        <v>0</v>
      </c>
      <c r="E50">
        <v>18.166420392026399</v>
      </c>
      <c r="F50">
        <v>3.3247949327487301</v>
      </c>
      <c r="G50">
        <v>-281.72675322033808</v>
      </c>
      <c r="H50">
        <v>-229.34605273790203</v>
      </c>
      <c r="I50">
        <v>40.058083047857799</v>
      </c>
      <c r="J50">
        <v>20.953846565518798</v>
      </c>
      <c r="K50">
        <v>5.4639220642121096</v>
      </c>
      <c r="L50">
        <v>3.9648786872207411E-5</v>
      </c>
      <c r="M50">
        <v>8.4050532605085161E-7</v>
      </c>
      <c r="N50" s="1">
        <v>7.6320547249890506E-8</v>
      </c>
      <c r="O50" s="1">
        <v>1.7055279585954699E-11</v>
      </c>
      <c r="P50" s="1">
        <v>-5.6534826025782003E-13</v>
      </c>
      <c r="Q50">
        <v>46.3271075660995</v>
      </c>
      <c r="R50">
        <v>2.51329628945442</v>
      </c>
      <c r="S50">
        <v>8.4150118071112594</v>
      </c>
      <c r="T50">
        <v>2.6864566057505401</v>
      </c>
      <c r="V50">
        <v>6.6441487712244598</v>
      </c>
      <c r="X50">
        <v>12.7694521344416</v>
      </c>
      <c r="AA50">
        <v>20.108014437970098</v>
      </c>
      <c r="AB50">
        <v>0.53651238794796297</v>
      </c>
      <c r="AJ50">
        <v>0.32228875104859001</v>
      </c>
      <c r="AK50">
        <v>0.15835047360768201</v>
      </c>
      <c r="AL50">
        <v>0.20707181602506899</v>
      </c>
      <c r="AM50">
        <v>0.19818507312349601</v>
      </c>
      <c r="AN50">
        <v>-5.7314563780885702E-2</v>
      </c>
      <c r="AO50">
        <v>0.132652336626253</v>
      </c>
      <c r="AP50">
        <v>3.8766113349792401E-2</v>
      </c>
    </row>
    <row r="51" spans="1:42" x14ac:dyDescent="0.3">
      <c r="A51">
        <v>49</v>
      </c>
      <c r="B51">
        <v>1029.5</v>
      </c>
      <c r="C51">
        <v>400</v>
      </c>
      <c r="D51">
        <v>0</v>
      </c>
      <c r="E51">
        <v>18.3968364844856</v>
      </c>
      <c r="F51">
        <v>3.3258023497092601</v>
      </c>
      <c r="G51">
        <v>-285.13861633768477</v>
      </c>
      <c r="H51">
        <v>-232.41332477415642</v>
      </c>
      <c r="I51">
        <v>40.475409022782998</v>
      </c>
      <c r="J51">
        <v>21.205026694883902</v>
      </c>
      <c r="K51">
        <v>5.5315483453470797</v>
      </c>
      <c r="L51">
        <v>3.9576240864326214E-5</v>
      </c>
      <c r="M51">
        <v>8.4085462851528606E-7</v>
      </c>
      <c r="N51" s="1">
        <v>7.7229670744404203E-8</v>
      </c>
      <c r="O51" s="1">
        <v>1.7327413709271699E-11</v>
      </c>
      <c r="P51" s="1">
        <v>-5.5677980245035602E-13</v>
      </c>
      <c r="Q51">
        <v>46.281519621244698</v>
      </c>
      <c r="R51">
        <v>2.5572524005910102</v>
      </c>
      <c r="S51">
        <v>8.4411189763642902</v>
      </c>
      <c r="T51">
        <v>2.6793829533941702</v>
      </c>
      <c r="V51">
        <v>6.6022908961679496</v>
      </c>
      <c r="X51">
        <v>12.715591760002001</v>
      </c>
      <c r="AA51">
        <v>20.179611845679698</v>
      </c>
      <c r="AB51">
        <v>0.54323154655602002</v>
      </c>
      <c r="AJ51">
        <v>0.32502709470517399</v>
      </c>
      <c r="AK51">
        <v>0.15490662174455</v>
      </c>
      <c r="AL51">
        <v>0.20579151955660899</v>
      </c>
      <c r="AM51">
        <v>0.19987027021321199</v>
      </c>
      <c r="AN51">
        <v>-5.6519125790881398E-2</v>
      </c>
      <c r="AO51">
        <v>0.13166738282682799</v>
      </c>
      <c r="AP51">
        <v>3.9256236744504597E-2</v>
      </c>
    </row>
    <row r="52" spans="1:42" x14ac:dyDescent="0.3">
      <c r="A52">
        <v>50</v>
      </c>
      <c r="B52">
        <v>1024.53125</v>
      </c>
      <c r="C52">
        <v>400</v>
      </c>
      <c r="D52">
        <v>0</v>
      </c>
      <c r="E52">
        <v>18.629459202080401</v>
      </c>
      <c r="F52">
        <v>3.3268167828611199</v>
      </c>
      <c r="G52">
        <v>-288.57984111819587</v>
      </c>
      <c r="H52">
        <v>-235.51086885385754</v>
      </c>
      <c r="I52">
        <v>40.895229290196099</v>
      </c>
      <c r="J52">
        <v>21.458465724389999</v>
      </c>
      <c r="K52">
        <v>5.5997851453841498</v>
      </c>
      <c r="L52">
        <v>3.9503441763402956E-5</v>
      </c>
      <c r="M52">
        <v>8.4119940781927277E-7</v>
      </c>
      <c r="N52" s="1">
        <v>7.8145874249081695E-8</v>
      </c>
      <c r="O52" s="1">
        <v>1.7601686108255699E-11</v>
      </c>
      <c r="P52" s="1">
        <v>-5.4815124957065505E-13</v>
      </c>
      <c r="Q52">
        <v>46.236012669632501</v>
      </c>
      <c r="R52">
        <v>2.6013988774258601</v>
      </c>
      <c r="S52">
        <v>8.4671189707780492</v>
      </c>
      <c r="T52">
        <v>2.6720763227833801</v>
      </c>
      <c r="V52">
        <v>6.5616636555966998</v>
      </c>
      <c r="X52">
        <v>12.6628031881251</v>
      </c>
      <c r="AA52">
        <v>20.248979053182101</v>
      </c>
      <c r="AB52">
        <v>0.54994726247618297</v>
      </c>
      <c r="AJ52">
        <v>0.32763834405589798</v>
      </c>
      <c r="AK52">
        <v>0.151552488982094</v>
      </c>
      <c r="AL52">
        <v>0.204548992054122</v>
      </c>
      <c r="AM52">
        <v>0.201561950479864</v>
      </c>
      <c r="AN52">
        <v>-5.5719122147073197E-2</v>
      </c>
      <c r="AO52">
        <v>0.130671176519284</v>
      </c>
      <c r="AP52">
        <v>3.9746170055808702E-2</v>
      </c>
    </row>
    <row r="53" spans="1:42" x14ac:dyDescent="0.3">
      <c r="A53">
        <v>51</v>
      </c>
      <c r="B53">
        <v>1019.5625</v>
      </c>
      <c r="C53">
        <v>400</v>
      </c>
      <c r="D53">
        <v>0</v>
      </c>
      <c r="E53">
        <v>18.5055718914534</v>
      </c>
      <c r="F53">
        <v>3.3268681723964901</v>
      </c>
      <c r="G53">
        <v>-286.47955411412568</v>
      </c>
      <c r="H53">
        <v>-234.07483679971051</v>
      </c>
      <c r="I53">
        <v>40.538570884411698</v>
      </c>
      <c r="J53">
        <v>21.305902597977099</v>
      </c>
      <c r="K53">
        <v>5.5624602276089199</v>
      </c>
      <c r="L53">
        <v>3.9466262034873601E-5</v>
      </c>
      <c r="M53">
        <v>8.4152444406598742E-7</v>
      </c>
      <c r="N53" s="1">
        <v>7.7692168075277994E-8</v>
      </c>
      <c r="O53" s="1">
        <v>1.74997818168966E-11</v>
      </c>
      <c r="P53" s="1">
        <v>-5.48568104599189E-13</v>
      </c>
      <c r="Q53">
        <v>46.296916411541297</v>
      </c>
      <c r="R53">
        <v>2.5660701555327399</v>
      </c>
      <c r="S53">
        <v>8.4340647904468593</v>
      </c>
      <c r="T53">
        <v>2.6572594213955498</v>
      </c>
      <c r="V53">
        <v>6.5647565622772497</v>
      </c>
      <c r="X53">
        <v>12.6457593301526</v>
      </c>
      <c r="AA53">
        <v>20.278697003464899</v>
      </c>
      <c r="AB53">
        <v>0.55647632518860202</v>
      </c>
      <c r="AJ53">
        <v>0.33087072251761901</v>
      </c>
      <c r="AK53">
        <v>0.149940540068737</v>
      </c>
      <c r="AL53">
        <v>0.20463414312244799</v>
      </c>
      <c r="AM53">
        <v>0.19980642965779499</v>
      </c>
      <c r="AN53">
        <v>-5.5952162872259202E-2</v>
      </c>
      <c r="AO53">
        <v>0.13048449839402401</v>
      </c>
      <c r="AP53">
        <v>4.0215829111633801E-2</v>
      </c>
    </row>
    <row r="54" spans="1:42" x14ac:dyDescent="0.3">
      <c r="A54">
        <v>51</v>
      </c>
      <c r="B54">
        <v>1019.5625</v>
      </c>
      <c r="C54">
        <v>400</v>
      </c>
      <c r="D54">
        <v>0</v>
      </c>
      <c r="E54">
        <v>0.328967872517889</v>
      </c>
      <c r="F54">
        <v>3.4704503768864701</v>
      </c>
      <c r="G54">
        <v>-5.0506743436026955</v>
      </c>
      <c r="H54">
        <v>-4.1418262191201967</v>
      </c>
      <c r="I54">
        <v>0.70305510659369097</v>
      </c>
      <c r="J54">
        <v>0.369332184551659</v>
      </c>
      <c r="K54">
        <v>9.4791118383033598E-2</v>
      </c>
      <c r="L54">
        <v>3.5078514482716885E-5</v>
      </c>
      <c r="M54">
        <v>8.457105467991049E-7</v>
      </c>
      <c r="N54" s="1">
        <v>1.1011369675032799E-9</v>
      </c>
      <c r="O54" s="1">
        <v>3.5881524408641498E-13</v>
      </c>
      <c r="P54" s="1">
        <v>-7.9308645852393693E-18</v>
      </c>
      <c r="Q54">
        <v>33.575784049829799</v>
      </c>
      <c r="R54">
        <v>11.5732884975315</v>
      </c>
      <c r="S54">
        <v>15.843788410439499</v>
      </c>
      <c r="T54">
        <v>2.9112407949888999</v>
      </c>
      <c r="V54">
        <v>4.8828606980303499</v>
      </c>
      <c r="X54">
        <v>8.5435256999410907</v>
      </c>
      <c r="AA54">
        <v>22.252360623194701</v>
      </c>
      <c r="AB54">
        <v>0.41715122604389299</v>
      </c>
      <c r="AJ54">
        <v>3.9283408471075199E-2</v>
      </c>
      <c r="AK54">
        <v>5.7465436960418503E-2</v>
      </c>
      <c r="AL54">
        <v>0.156136799674405</v>
      </c>
      <c r="AM54">
        <v>0.63242438343579999</v>
      </c>
      <c r="AN54">
        <v>3.3128346233804798E-2</v>
      </c>
      <c r="AO54">
        <v>5.0636225177769202E-2</v>
      </c>
      <c r="AP54">
        <v>3.0925400046725501E-2</v>
      </c>
    </row>
    <row r="55" spans="1:42" x14ac:dyDescent="0.3">
      <c r="A55">
        <v>52</v>
      </c>
      <c r="B55">
        <v>1014.59375</v>
      </c>
      <c r="C55">
        <v>400</v>
      </c>
      <c r="D55">
        <v>0</v>
      </c>
      <c r="E55">
        <v>18.3936529511763</v>
      </c>
      <c r="F55">
        <v>3.3268863440563701</v>
      </c>
      <c r="G55">
        <v>-284.56935947593672</v>
      </c>
      <c r="H55">
        <v>-232.79028646208317</v>
      </c>
      <c r="I55">
        <v>40.2091433282853</v>
      </c>
      <c r="J55">
        <v>21.167417883091201</v>
      </c>
      <c r="K55">
        <v>5.5287890985628003</v>
      </c>
      <c r="L55">
        <v>3.9429570509915831E-5</v>
      </c>
      <c r="M55">
        <v>8.4184486317643393E-7</v>
      </c>
      <c r="N55" s="1">
        <v>7.7290590360872096E-8</v>
      </c>
      <c r="O55" s="1">
        <v>1.74081557549142E-11</v>
      </c>
      <c r="P55" s="1">
        <v>-5.4944960417376699E-13</v>
      </c>
      <c r="Q55">
        <v>46.360470780307701</v>
      </c>
      <c r="R55">
        <v>2.5291814411454401</v>
      </c>
      <c r="S55">
        <v>8.3998229636589095</v>
      </c>
      <c r="T55">
        <v>2.6418792340347901</v>
      </c>
      <c r="V55">
        <v>6.5679796956293801</v>
      </c>
      <c r="X55">
        <v>12.630269209865</v>
      </c>
      <c r="AA55">
        <v>20.307338151999101</v>
      </c>
      <c r="AB55">
        <v>0.563058523359521</v>
      </c>
      <c r="AJ55">
        <v>0.33413211228024198</v>
      </c>
      <c r="AK55">
        <v>0.14837608988283299</v>
      </c>
      <c r="AL55">
        <v>0.204721382238058</v>
      </c>
      <c r="AM55">
        <v>0.197985374858069</v>
      </c>
      <c r="AN55">
        <v>-5.6208257866839598E-2</v>
      </c>
      <c r="AO55">
        <v>0.13030441222349301</v>
      </c>
      <c r="AP55">
        <v>4.0688886384142302E-2</v>
      </c>
    </row>
    <row r="56" spans="1:42" x14ac:dyDescent="0.3">
      <c r="A56">
        <v>52</v>
      </c>
      <c r="B56">
        <v>1014.59375</v>
      </c>
      <c r="C56">
        <v>400</v>
      </c>
      <c r="D56">
        <v>0</v>
      </c>
      <c r="E56">
        <v>0.64882850278165705</v>
      </c>
      <c r="F56">
        <v>3.4720855860523199</v>
      </c>
      <c r="G56">
        <v>-9.9541489682343052</v>
      </c>
      <c r="H56">
        <v>-8.1726402307887511</v>
      </c>
      <c r="I56">
        <v>1.38343419445487</v>
      </c>
      <c r="J56">
        <v>0.72799473941063597</v>
      </c>
      <c r="K56">
        <v>0.18686996236154399</v>
      </c>
      <c r="L56">
        <v>3.5000932959068199E-5</v>
      </c>
      <c r="M56">
        <v>8.4600606848672887E-7</v>
      </c>
      <c r="N56" s="1">
        <v>2.1682163901939598E-9</v>
      </c>
      <c r="O56" s="1">
        <v>7.0851254533308297E-13</v>
      </c>
      <c r="P56" s="1">
        <v>-1.88508647389498E-18</v>
      </c>
      <c r="Q56">
        <v>33.499279634434302</v>
      </c>
      <c r="R56">
        <v>11.6347053032171</v>
      </c>
      <c r="S56">
        <v>15.895493259338799</v>
      </c>
      <c r="T56">
        <v>2.8905672126270701</v>
      </c>
      <c r="V56">
        <v>4.8876291939171903</v>
      </c>
      <c r="X56">
        <v>8.4988432741553108</v>
      </c>
      <c r="AA56">
        <v>22.273971110714999</v>
      </c>
      <c r="AB56">
        <v>0.41951101159498799</v>
      </c>
      <c r="AJ56">
        <v>3.7477251994963497E-2</v>
      </c>
      <c r="AK56">
        <v>5.6226267832638101E-2</v>
      </c>
      <c r="AL56">
        <v>0.156318913227877</v>
      </c>
      <c r="AM56">
        <v>0.635685823841449</v>
      </c>
      <c r="AN56">
        <v>3.3525706540730997E-2</v>
      </c>
      <c r="AO56">
        <v>4.9659797531810899E-2</v>
      </c>
      <c r="AP56">
        <v>3.1106239030528601E-2</v>
      </c>
    </row>
    <row r="57" spans="1:42" x14ac:dyDescent="0.3">
      <c r="A57">
        <v>53</v>
      </c>
      <c r="B57">
        <v>1009.625</v>
      </c>
      <c r="C57">
        <v>400</v>
      </c>
      <c r="D57">
        <v>0</v>
      </c>
      <c r="E57">
        <v>18.300918952184201</v>
      </c>
      <c r="F57">
        <v>3.3268936871405899</v>
      </c>
      <c r="G57">
        <v>-282.96086573102878</v>
      </c>
      <c r="H57">
        <v>-231.74945287748454</v>
      </c>
      <c r="I57">
        <v>39.922365850242002</v>
      </c>
      <c r="J57">
        <v>21.051182368897098</v>
      </c>
      <c r="K57">
        <v>5.5009028460760803</v>
      </c>
      <c r="L57">
        <v>3.9392534702910162E-5</v>
      </c>
      <c r="M57">
        <v>8.421610358047828E-7</v>
      </c>
      <c r="N57" s="1">
        <v>7.6968676394775E-8</v>
      </c>
      <c r="O57" s="1">
        <v>1.7334582061831901E-11</v>
      </c>
      <c r="P57" s="1">
        <v>-5.5056844189384695E-13</v>
      </c>
      <c r="Q57">
        <v>46.424204528430003</v>
      </c>
      <c r="R57">
        <v>2.4925815912731801</v>
      </c>
      <c r="S57">
        <v>8.3657649535282896</v>
      </c>
      <c r="T57">
        <v>2.6261090934199598</v>
      </c>
      <c r="V57">
        <v>6.5703254211834103</v>
      </c>
      <c r="X57">
        <v>12.6155196687768</v>
      </c>
      <c r="AA57">
        <v>20.335796804252901</v>
      </c>
      <c r="AB57">
        <v>0.56969793913521005</v>
      </c>
      <c r="AJ57">
        <v>0.33740663913577601</v>
      </c>
      <c r="AK57">
        <v>0.14681980766906699</v>
      </c>
      <c r="AL57">
        <v>0.204780108142467</v>
      </c>
      <c r="AM57">
        <v>0.19617898239288301</v>
      </c>
      <c r="AN57">
        <v>-5.64633432323026E-2</v>
      </c>
      <c r="AO57">
        <v>0.13011202109862999</v>
      </c>
      <c r="AP57">
        <v>4.11657847934771E-2</v>
      </c>
    </row>
    <row r="58" spans="1:42" x14ac:dyDescent="0.3">
      <c r="A58">
        <v>53</v>
      </c>
      <c r="B58">
        <v>1009.625</v>
      </c>
      <c r="C58">
        <v>400</v>
      </c>
      <c r="D58">
        <v>0</v>
      </c>
      <c r="E58">
        <v>0.95248725085638097</v>
      </c>
      <c r="F58">
        <v>3.4737043966189902</v>
      </c>
      <c r="G58">
        <v>-14.602095203077182</v>
      </c>
      <c r="H58">
        <v>-12.002971128801404</v>
      </c>
      <c r="I58">
        <v>2.0261730032747498</v>
      </c>
      <c r="J58">
        <v>1.06805490353446</v>
      </c>
      <c r="K58">
        <v>0.27419928183395498</v>
      </c>
      <c r="L58">
        <v>3.4923554498032435E-5</v>
      </c>
      <c r="M58">
        <v>8.4629775857550952E-7</v>
      </c>
      <c r="N58" s="1">
        <v>3.17776192929901E-9</v>
      </c>
      <c r="O58" s="1">
        <v>1.04128554692572E-12</v>
      </c>
      <c r="P58" s="1">
        <v>1.7422086727740199E-17</v>
      </c>
      <c r="Q58">
        <v>33.4235484568758</v>
      </c>
      <c r="R58">
        <v>11.6958041264794</v>
      </c>
      <c r="S58">
        <v>15.9471032514854</v>
      </c>
      <c r="T58">
        <v>2.8693951262212201</v>
      </c>
      <c r="V58">
        <v>4.8921416989287296</v>
      </c>
      <c r="X58">
        <v>8.4550061722434293</v>
      </c>
      <c r="AA58">
        <v>22.295140536932902</v>
      </c>
      <c r="AB58">
        <v>0.421860630832816</v>
      </c>
      <c r="AJ58">
        <v>3.5678400686544098E-2</v>
      </c>
      <c r="AK58">
        <v>5.5010889584586602E-2</v>
      </c>
      <c r="AL58">
        <v>0.15649200764506399</v>
      </c>
      <c r="AM58">
        <v>0.63894109563676804</v>
      </c>
      <c r="AN58">
        <v>3.3908462743594298E-2</v>
      </c>
      <c r="AO58">
        <v>4.8682930874357801E-2</v>
      </c>
      <c r="AP58">
        <v>3.1286212829084198E-2</v>
      </c>
    </row>
    <row r="59" spans="1:42" x14ac:dyDescent="0.3">
      <c r="A59">
        <v>54</v>
      </c>
      <c r="B59">
        <v>1004.65625</v>
      </c>
      <c r="C59">
        <v>400</v>
      </c>
      <c r="D59">
        <v>0</v>
      </c>
      <c r="E59">
        <v>18.226121912845201</v>
      </c>
      <c r="F59">
        <v>3.3268903037290798</v>
      </c>
      <c r="G59">
        <v>-281.63417979826198</v>
      </c>
      <c r="H59">
        <v>-230.93688818609996</v>
      </c>
      <c r="I59">
        <v>39.675257193461</v>
      </c>
      <c r="J59">
        <v>20.955728715932</v>
      </c>
      <c r="K59">
        <v>5.4784258718767402</v>
      </c>
      <c r="L59">
        <v>3.9355155101056122E-5</v>
      </c>
      <c r="M59">
        <v>8.4247297612445412E-7</v>
      </c>
      <c r="N59" s="1">
        <v>7.6721386237982694E-8</v>
      </c>
      <c r="O59" s="1">
        <v>1.7277921988187202E-11</v>
      </c>
      <c r="P59" s="1">
        <v>-5.51904100321856E-13</v>
      </c>
      <c r="Q59">
        <v>46.488111688499899</v>
      </c>
      <c r="R59">
        <v>2.4562704149106298</v>
      </c>
      <c r="S59">
        <v>8.3318914052006097</v>
      </c>
      <c r="T59">
        <v>2.6099556772338901</v>
      </c>
      <c r="V59">
        <v>6.5717965618079202</v>
      </c>
      <c r="X59">
        <v>12.601505624325201</v>
      </c>
      <c r="AA59">
        <v>20.364074792552699</v>
      </c>
      <c r="AB59">
        <v>0.57639383546896705</v>
      </c>
      <c r="AJ59">
        <v>0.34069411690920698</v>
      </c>
      <c r="AK59">
        <v>0.14527165825987801</v>
      </c>
      <c r="AL59">
        <v>0.20481042338187599</v>
      </c>
      <c r="AM59">
        <v>0.19438723062191501</v>
      </c>
      <c r="AN59">
        <v>-5.6717370028258697E-2</v>
      </c>
      <c r="AO59">
        <v>0.129907476706979</v>
      </c>
      <c r="AP59">
        <v>4.1646464148401202E-2</v>
      </c>
    </row>
    <row r="60" spans="1:42" x14ac:dyDescent="0.3">
      <c r="A60">
        <v>54</v>
      </c>
      <c r="B60">
        <v>1004.65625</v>
      </c>
      <c r="C60">
        <v>400</v>
      </c>
      <c r="D60">
        <v>0</v>
      </c>
      <c r="E60">
        <v>1.2406611265846099</v>
      </c>
      <c r="F60">
        <v>3.4753070222739599</v>
      </c>
      <c r="G60">
        <v>-19.006159756137002</v>
      </c>
      <c r="H60">
        <v>-15.641661643558578</v>
      </c>
      <c r="I60">
        <v>2.6330268087031299</v>
      </c>
      <c r="J60">
        <v>1.39035282138616</v>
      </c>
      <c r="K60">
        <v>0.35699324365673601</v>
      </c>
      <c r="L60">
        <v>3.4846378063667081E-5</v>
      </c>
      <c r="M60">
        <v>8.4658567169010483E-7</v>
      </c>
      <c r="N60" s="1">
        <v>4.1324674615438203E-9</v>
      </c>
      <c r="O60" s="1">
        <v>1.3578439895253199E-12</v>
      </c>
      <c r="P60" s="1">
        <v>4.8979272034338099E-17</v>
      </c>
      <c r="Q60">
        <v>33.348577026110704</v>
      </c>
      <c r="R60">
        <v>11.756587699500701</v>
      </c>
      <c r="S60">
        <v>15.9986184360351</v>
      </c>
      <c r="T60">
        <v>2.8477377427188602</v>
      </c>
      <c r="V60">
        <v>4.8963992922863602</v>
      </c>
      <c r="X60">
        <v>8.4119999674604902</v>
      </c>
      <c r="AA60">
        <v>22.315880627752598</v>
      </c>
      <c r="AB60">
        <v>0.424199208134938</v>
      </c>
      <c r="AJ60">
        <v>3.3887037038235E-2</v>
      </c>
      <c r="AK60">
        <v>5.38188194492921E-2</v>
      </c>
      <c r="AL60">
        <v>0.15665612624265501</v>
      </c>
      <c r="AM60">
        <v>0.64219013002526604</v>
      </c>
      <c r="AN60">
        <v>3.4276838974535401E-2</v>
      </c>
      <c r="AO60">
        <v>4.7705791994287997E-2</v>
      </c>
      <c r="AP60">
        <v>3.1465256275727202E-2</v>
      </c>
    </row>
    <row r="61" spans="1:42" x14ac:dyDescent="0.3">
      <c r="A61">
        <v>55</v>
      </c>
      <c r="B61">
        <v>999.6875</v>
      </c>
      <c r="C61">
        <v>400</v>
      </c>
      <c r="D61">
        <v>0</v>
      </c>
      <c r="E61">
        <v>18.1680700687815</v>
      </c>
      <c r="F61">
        <v>3.3268763080886399</v>
      </c>
      <c r="G61">
        <v>-280.57033936453365</v>
      </c>
      <c r="H61">
        <v>-230.33783309050682</v>
      </c>
      <c r="I61">
        <v>39.4649798375887</v>
      </c>
      <c r="J61">
        <v>20.8796570674279</v>
      </c>
      <c r="K61">
        <v>5.4609995642487199</v>
      </c>
      <c r="L61">
        <v>3.9317432137712688E-5</v>
      </c>
      <c r="M61">
        <v>8.4278070054763441E-7</v>
      </c>
      <c r="N61" s="1">
        <v>7.6543896493662098E-8</v>
      </c>
      <c r="O61" s="1">
        <v>1.72370864813209E-11</v>
      </c>
      <c r="P61" s="1">
        <v>-5.53435150145E-13</v>
      </c>
      <c r="Q61">
        <v>46.552185862528603</v>
      </c>
      <c r="R61">
        <v>2.42024783655995</v>
      </c>
      <c r="S61">
        <v>8.2982030547402594</v>
      </c>
      <c r="T61">
        <v>2.5934259620299098</v>
      </c>
      <c r="V61">
        <v>6.5723965236474902</v>
      </c>
      <c r="X61">
        <v>12.588221481840501</v>
      </c>
      <c r="AA61">
        <v>20.392173771899401</v>
      </c>
      <c r="AB61">
        <v>0.58314550675376997</v>
      </c>
      <c r="AJ61">
        <v>0.343994327448089</v>
      </c>
      <c r="AK61">
        <v>0.14373160742244301</v>
      </c>
      <c r="AL61">
        <v>0.20481245040509699</v>
      </c>
      <c r="AM61">
        <v>0.19261009773833501</v>
      </c>
      <c r="AN61">
        <v>-5.6970283066361101E-2</v>
      </c>
      <c r="AO61">
        <v>0.129690933379845</v>
      </c>
      <c r="AP61">
        <v>4.2130866672548901E-2</v>
      </c>
    </row>
    <row r="62" spans="1:42" x14ac:dyDescent="0.3">
      <c r="A62">
        <v>55</v>
      </c>
      <c r="B62">
        <v>999.6875</v>
      </c>
      <c r="C62">
        <v>400</v>
      </c>
      <c r="D62">
        <v>0</v>
      </c>
      <c r="E62">
        <v>1.51405056445416</v>
      </c>
      <c r="F62">
        <v>3.4768936766077299</v>
      </c>
      <c r="G62">
        <v>-23.177689290661846</v>
      </c>
      <c r="H62">
        <v>-19.097351571279948</v>
      </c>
      <c r="I62">
        <v>3.2057019999661298</v>
      </c>
      <c r="J62">
        <v>1.6957075119129199</v>
      </c>
      <c r="K62">
        <v>0.43546070293738598</v>
      </c>
      <c r="L62">
        <v>3.4769402811566572E-5</v>
      </c>
      <c r="M62">
        <v>8.4686986289665843E-7</v>
      </c>
      <c r="N62" s="1">
        <v>5.0349514969978699E-9</v>
      </c>
      <c r="O62" s="1">
        <v>1.6588848963634601E-12</v>
      </c>
      <c r="P62" s="1">
        <v>9.1833360387164296E-17</v>
      </c>
      <c r="Q62">
        <v>33.274352462988297</v>
      </c>
      <c r="R62">
        <v>11.817058301212001</v>
      </c>
      <c r="S62">
        <v>16.050038226751699</v>
      </c>
      <c r="T62">
        <v>2.8256085511179001</v>
      </c>
      <c r="V62">
        <v>4.9004035327204498</v>
      </c>
      <c r="X62">
        <v>8.3698103826837098</v>
      </c>
      <c r="AA62">
        <v>22.3362026345789</v>
      </c>
      <c r="AB62">
        <v>0.42652590794679501</v>
      </c>
      <c r="AJ62">
        <v>3.2103332673461903E-2</v>
      </c>
      <c r="AK62">
        <v>5.2649588831809702E-2</v>
      </c>
      <c r="AL62">
        <v>0.156811328197171</v>
      </c>
      <c r="AM62">
        <v>0.64543282729254303</v>
      </c>
      <c r="AN62">
        <v>3.4631067031348099E-2</v>
      </c>
      <c r="AO62">
        <v>4.6728548714390097E-2</v>
      </c>
      <c r="AP62">
        <v>3.1643307259275E-2</v>
      </c>
    </row>
    <row r="63" spans="1:42" x14ac:dyDescent="0.3">
      <c r="A63">
        <v>56</v>
      </c>
      <c r="B63">
        <v>994.71875</v>
      </c>
      <c r="C63">
        <v>400</v>
      </c>
      <c r="D63">
        <v>0</v>
      </c>
      <c r="E63">
        <v>18.125624655211301</v>
      </c>
      <c r="F63">
        <v>3.32685182748821</v>
      </c>
      <c r="G63">
        <v>-279.75125838228547</v>
      </c>
      <c r="H63">
        <v>-229.93817626479427</v>
      </c>
      <c r="I63">
        <v>39.2888318428001</v>
      </c>
      <c r="J63">
        <v>20.821631145766101</v>
      </c>
      <c r="K63">
        <v>5.4482813167234498</v>
      </c>
      <c r="L63">
        <v>3.9279366218039741E-5</v>
      </c>
      <c r="M63">
        <v>8.4308422802752072E-7</v>
      </c>
      <c r="N63" s="1">
        <v>7.6431587940845899E-8</v>
      </c>
      <c r="O63" s="1">
        <v>1.7211033286767702E-11</v>
      </c>
      <c r="P63" s="1">
        <v>-5.5513941100071299E-13</v>
      </c>
      <c r="Q63">
        <v>46.616420193036497</v>
      </c>
      <c r="R63">
        <v>2.3845138641983099</v>
      </c>
      <c r="S63">
        <v>8.26470074554293</v>
      </c>
      <c r="T63">
        <v>2.5765272233118499</v>
      </c>
      <c r="V63">
        <v>6.57212940068242</v>
      </c>
      <c r="X63">
        <v>12.5756610949096</v>
      </c>
      <c r="AA63">
        <v>20.4200952206693</v>
      </c>
      <c r="AB63">
        <v>0.58995225764899095</v>
      </c>
      <c r="AJ63">
        <v>0.34730701740553999</v>
      </c>
      <c r="AK63">
        <v>0.14219962297201499</v>
      </c>
      <c r="AL63">
        <v>0.20478633488039799</v>
      </c>
      <c r="AM63">
        <v>0.19084756205020501</v>
      </c>
      <c r="AN63">
        <v>-5.7222022965964701E-2</v>
      </c>
      <c r="AO63">
        <v>0.12946255015136601</v>
      </c>
      <c r="AP63">
        <v>4.2618935506438298E-2</v>
      </c>
    </row>
    <row r="64" spans="1:42" x14ac:dyDescent="0.3">
      <c r="A64">
        <v>56</v>
      </c>
      <c r="B64">
        <v>994.71875</v>
      </c>
      <c r="C64">
        <v>400</v>
      </c>
      <c r="D64">
        <v>0</v>
      </c>
      <c r="E64">
        <v>1.7733390344166799</v>
      </c>
      <c r="F64">
        <v>3.4784645745412299</v>
      </c>
      <c r="G64">
        <v>-27.127726479688675</v>
      </c>
      <c r="H64">
        <v>-22.378473151363536</v>
      </c>
      <c r="I64">
        <v>3.74585565605677</v>
      </c>
      <c r="J64">
        <v>1.9849165463758101</v>
      </c>
      <c r="K64">
        <v>0.50980511556613095</v>
      </c>
      <c r="L64">
        <v>3.469262808246703E-5</v>
      </c>
      <c r="M64">
        <v>8.4715038802439671E-7</v>
      </c>
      <c r="N64" s="1">
        <v>5.8877567516711403E-9</v>
      </c>
      <c r="O64" s="1">
        <v>1.94509185492095E-12</v>
      </c>
      <c r="P64" s="1">
        <v>1.4508854104464799E-16</v>
      </c>
      <c r="Q64">
        <v>33.200862396324297</v>
      </c>
      <c r="R64">
        <v>11.877217785639299</v>
      </c>
      <c r="S64">
        <v>16.101361472468099</v>
      </c>
      <c r="T64">
        <v>2.8030213174787</v>
      </c>
      <c r="V64">
        <v>4.9041565107316201</v>
      </c>
      <c r="X64">
        <v>8.3284232213153899</v>
      </c>
      <c r="AA64">
        <v>22.356117379852599</v>
      </c>
      <c r="AB64">
        <v>0.42883991618980799</v>
      </c>
      <c r="AJ64">
        <v>3.03274455154709E-2</v>
      </c>
      <c r="AK64">
        <v>5.1502742428557999E-2</v>
      </c>
      <c r="AL64">
        <v>0.156957690294279</v>
      </c>
      <c r="AM64">
        <v>0.64866906026474402</v>
      </c>
      <c r="AN64">
        <v>3.4971384839138399E-2</v>
      </c>
      <c r="AO64">
        <v>4.5751371292349297E-2</v>
      </c>
      <c r="AP64">
        <v>3.1820305365459003E-2</v>
      </c>
    </row>
    <row r="65" spans="1:42" x14ac:dyDescent="0.3">
      <c r="A65">
        <v>57</v>
      </c>
      <c r="B65">
        <v>989.75</v>
      </c>
      <c r="C65">
        <v>400</v>
      </c>
      <c r="D65">
        <v>0</v>
      </c>
      <c r="E65">
        <v>18.097696900901699</v>
      </c>
      <c r="F65">
        <v>3.3268170029049502</v>
      </c>
      <c r="G65">
        <v>-279.15967616828209</v>
      </c>
      <c r="H65">
        <v>-229.72441643839207</v>
      </c>
      <c r="I65">
        <v>39.144239235006701</v>
      </c>
      <c r="J65">
        <v>20.780374606153501</v>
      </c>
      <c r="K65">
        <v>5.4399436112953898</v>
      </c>
      <c r="L65">
        <v>3.9240957741011075E-5</v>
      </c>
      <c r="M65">
        <v>8.4338358032668461E-7</v>
      </c>
      <c r="N65" s="1">
        <v>7.6380033969715797E-8</v>
      </c>
      <c r="O65" s="1">
        <v>1.71987642429676E-11</v>
      </c>
      <c r="P65" s="1">
        <v>-5.56994101248369E-13</v>
      </c>
      <c r="Q65">
        <v>46.6808073346143</v>
      </c>
      <c r="R65">
        <v>2.3490685629751802</v>
      </c>
      <c r="S65">
        <v>8.2313854460865805</v>
      </c>
      <c r="T65">
        <v>2.5592670335854701</v>
      </c>
      <c r="V65">
        <v>6.5710000639966601</v>
      </c>
      <c r="X65">
        <v>12.563817729451101</v>
      </c>
      <c r="AA65">
        <v>20.447840445411199</v>
      </c>
      <c r="AB65">
        <v>0.59681338387941696</v>
      </c>
      <c r="AJ65">
        <v>0.35063189556746399</v>
      </c>
      <c r="AK65">
        <v>0.140675675621453</v>
      </c>
      <c r="AL65">
        <v>0.20473224851973101</v>
      </c>
      <c r="AM65">
        <v>0.18909960239501999</v>
      </c>
      <c r="AN65">
        <v>-5.7472528032633897E-2</v>
      </c>
      <c r="AO65">
        <v>0.12922249257730001</v>
      </c>
      <c r="AP65">
        <v>4.3110613351663801E-2</v>
      </c>
    </row>
    <row r="66" spans="1:42" x14ac:dyDescent="0.3">
      <c r="A66">
        <v>57</v>
      </c>
      <c r="B66">
        <v>989.75</v>
      </c>
      <c r="C66">
        <v>400</v>
      </c>
      <c r="D66">
        <v>0</v>
      </c>
      <c r="E66">
        <v>2.01919274424833</v>
      </c>
      <c r="F66">
        <v>3.48001993356436</v>
      </c>
      <c r="G66">
        <v>-30.867007432548863</v>
      </c>
      <c r="H66">
        <v>-25.493247548877353</v>
      </c>
      <c r="I66">
        <v>4.2550953232017603</v>
      </c>
      <c r="J66">
        <v>2.2587558257197999</v>
      </c>
      <c r="K66">
        <v>0.58022447652482201</v>
      </c>
      <c r="L66">
        <v>3.4616053396313807E-5</v>
      </c>
      <c r="M66">
        <v>8.4742730394865072E-7</v>
      </c>
      <c r="N66" s="1">
        <v>6.6933500093482798E-9</v>
      </c>
      <c r="O66" s="1">
        <v>2.2171344097224402E-12</v>
      </c>
      <c r="P66" s="1">
        <v>2.0790478965633199E-16</v>
      </c>
      <c r="Q66">
        <v>33.128094870392303</v>
      </c>
      <c r="R66">
        <v>11.937067607627499</v>
      </c>
      <c r="S66">
        <v>16.152586522328502</v>
      </c>
      <c r="T66">
        <v>2.7799900773458401</v>
      </c>
      <c r="V66">
        <v>4.9076608934371002</v>
      </c>
      <c r="X66">
        <v>8.2878243064503092</v>
      </c>
      <c r="AA66">
        <v>22.375635298862999</v>
      </c>
      <c r="AB66">
        <v>0.43114042355524002</v>
      </c>
      <c r="AJ66">
        <v>2.8559517332938801E-2</v>
      </c>
      <c r="AK66">
        <v>5.03778374181355E-2</v>
      </c>
      <c r="AL66">
        <v>0.15709530843085501</v>
      </c>
      <c r="AM66">
        <v>0.65189867751150699</v>
      </c>
      <c r="AN66">
        <v>3.5298034983621503E-2</v>
      </c>
      <c r="AO66">
        <v>4.4774433668031702E-2</v>
      </c>
      <c r="AP66">
        <v>3.19961906549086E-2</v>
      </c>
    </row>
    <row r="67" spans="1:42" x14ac:dyDescent="0.3">
      <c r="A67">
        <v>58</v>
      </c>
      <c r="B67">
        <v>984.78125</v>
      </c>
      <c r="C67">
        <v>400</v>
      </c>
      <c r="D67">
        <v>0</v>
      </c>
      <c r="E67">
        <v>18.083245268989099</v>
      </c>
      <c r="F67">
        <v>3.3267719896243899</v>
      </c>
      <c r="G67">
        <v>-278.77911061946145</v>
      </c>
      <c r="H67">
        <v>-229.68362760144399</v>
      </c>
      <c r="I67">
        <v>39.028749001996303</v>
      </c>
      <c r="J67">
        <v>20.754667686920701</v>
      </c>
      <c r="K67">
        <v>5.4356731766972599</v>
      </c>
      <c r="L67">
        <v>3.9202207118456448E-5</v>
      </c>
      <c r="M67">
        <v>8.4367878225383425E-7</v>
      </c>
      <c r="N67" s="1">
        <v>7.6384989977450205E-8</v>
      </c>
      <c r="O67" s="1">
        <v>1.7199322802383999E-11</v>
      </c>
      <c r="P67" s="1">
        <v>-5.5897597944010904E-13</v>
      </c>
      <c r="Q67">
        <v>46.745339426596203</v>
      </c>
      <c r="R67">
        <v>2.3139120334997099</v>
      </c>
      <c r="S67">
        <v>8.1982582684806395</v>
      </c>
      <c r="T67">
        <v>2.5416532584380001</v>
      </c>
      <c r="V67">
        <v>6.5690142376804399</v>
      </c>
      <c r="X67">
        <v>12.5526840316613</v>
      </c>
      <c r="AA67">
        <v>20.4754105889524</v>
      </c>
      <c r="AB67">
        <v>0.60372815469110896</v>
      </c>
      <c r="AJ67">
        <v>0.35396863066421502</v>
      </c>
      <c r="AK67">
        <v>0.13915973961858</v>
      </c>
      <c r="AL67">
        <v>0.20465039147095501</v>
      </c>
      <c r="AM67">
        <v>0.187366198655609</v>
      </c>
      <c r="AN67">
        <v>-5.7721735990156599E-2</v>
      </c>
      <c r="AO67">
        <v>0.128970934346227</v>
      </c>
      <c r="AP67">
        <v>4.3605841234568399E-2</v>
      </c>
    </row>
    <row r="68" spans="1:42" x14ac:dyDescent="0.3">
      <c r="A68">
        <v>58</v>
      </c>
      <c r="B68">
        <v>984.78125</v>
      </c>
      <c r="C68">
        <v>400</v>
      </c>
      <c r="D68">
        <v>0</v>
      </c>
      <c r="E68">
        <v>2.25226039812864</v>
      </c>
      <c r="F68">
        <v>3.4815599748087198</v>
      </c>
      <c r="G68">
        <v>-34.405959949206462</v>
      </c>
      <c r="H68">
        <v>-28.44968200171957</v>
      </c>
      <c r="I68">
        <v>4.7349789167626497</v>
      </c>
      <c r="J68">
        <v>2.5179794179057602</v>
      </c>
      <c r="K68">
        <v>0.64691127380403202</v>
      </c>
      <c r="L68">
        <v>3.4539678446591058E-5</v>
      </c>
      <c r="M68">
        <v>8.4770066883901392E-7</v>
      </c>
      <c r="N68" s="1">
        <v>7.45412215403932E-9</v>
      </c>
      <c r="O68" s="1">
        <v>2.4756675275055699E-12</v>
      </c>
      <c r="P68" s="1">
        <v>2.7949593988727601E-16</v>
      </c>
      <c r="Q68">
        <v>33.056038262028103</v>
      </c>
      <c r="R68">
        <v>11.996608846632</v>
      </c>
      <c r="S68">
        <v>16.2037112868707</v>
      </c>
      <c r="T68">
        <v>2.7565291255532798</v>
      </c>
      <c r="V68">
        <v>4.9109199627009499</v>
      </c>
      <c r="X68">
        <v>8.2479994274297397</v>
      </c>
      <c r="AA68">
        <v>22.394766478399902</v>
      </c>
      <c r="AB68">
        <v>0.43342661038510499</v>
      </c>
      <c r="AJ68">
        <v>2.6799671610281101E-2</v>
      </c>
      <c r="AK68">
        <v>4.9274442716886503E-2</v>
      </c>
      <c r="AL68">
        <v>0.157224298892776</v>
      </c>
      <c r="AM68">
        <v>0.65512150635100597</v>
      </c>
      <c r="AN68">
        <v>3.5611263300844999E-2</v>
      </c>
      <c r="AO68">
        <v>4.3797914572243198E-2</v>
      </c>
      <c r="AP68">
        <v>3.2170902555961299E-2</v>
      </c>
    </row>
    <row r="69" spans="1:42" x14ac:dyDescent="0.3">
      <c r="A69">
        <v>59</v>
      </c>
      <c r="B69">
        <v>979.8125</v>
      </c>
      <c r="C69">
        <v>400</v>
      </c>
      <c r="D69">
        <v>0</v>
      </c>
      <c r="E69">
        <v>18.081272960478898</v>
      </c>
      <c r="F69">
        <v>3.3267169577350799</v>
      </c>
      <c r="G69">
        <v>-278.5938157626789</v>
      </c>
      <c r="H69">
        <v>-229.80342753653602</v>
      </c>
      <c r="I69">
        <v>38.9400227270512</v>
      </c>
      <c r="J69">
        <v>20.743344173461399</v>
      </c>
      <c r="K69">
        <v>5.43517022644125</v>
      </c>
      <c r="L69">
        <v>3.9163114791544811E-5</v>
      </c>
      <c r="M69">
        <v>8.4396986186996872E-7</v>
      </c>
      <c r="N69" s="1">
        <v>7.6442383801333803E-8</v>
      </c>
      <c r="O69" s="1">
        <v>1.7211791794417899E-11</v>
      </c>
      <c r="P69" s="1">
        <v>-5.6106147937825101E-13</v>
      </c>
      <c r="Q69">
        <v>46.810008067263702</v>
      </c>
      <c r="R69">
        <v>2.2790443938755098</v>
      </c>
      <c r="S69">
        <v>8.1653204875741903</v>
      </c>
      <c r="T69">
        <v>2.5236940507594401</v>
      </c>
      <c r="V69">
        <v>6.5661785625322002</v>
      </c>
      <c r="X69">
        <v>12.5422519999552</v>
      </c>
      <c r="AA69">
        <v>20.502806641282898</v>
      </c>
      <c r="AB69">
        <v>0.61069579675656405</v>
      </c>
      <c r="AJ69">
        <v>0.35731684962855098</v>
      </c>
      <c r="AK69">
        <v>0.137651793206303</v>
      </c>
      <c r="AL69">
        <v>0.204540994314658</v>
      </c>
      <c r="AM69">
        <v>0.18564733235542599</v>
      </c>
      <c r="AN69">
        <v>-5.7969585590214902E-2</v>
      </c>
      <c r="AO69">
        <v>0.12870805871086299</v>
      </c>
      <c r="AP69">
        <v>4.4104557374410699E-2</v>
      </c>
    </row>
    <row r="70" spans="1:42" x14ac:dyDescent="0.3">
      <c r="A70">
        <v>59</v>
      </c>
      <c r="B70">
        <v>979.8125</v>
      </c>
      <c r="C70">
        <v>400</v>
      </c>
      <c r="D70">
        <v>0</v>
      </c>
      <c r="E70">
        <v>2.4731729885567999</v>
      </c>
      <c r="F70">
        <v>3.4830849239601802</v>
      </c>
      <c r="G70">
        <v>-37.754702250755543</v>
      </c>
      <c r="H70">
        <v>-31.25556734700157</v>
      </c>
      <c r="I70">
        <v>5.1870146981685199</v>
      </c>
      <c r="J70">
        <v>2.7633194296772698</v>
      </c>
      <c r="K70">
        <v>0.71005245136109596</v>
      </c>
      <c r="L70">
        <v>3.4463503095223594E-5</v>
      </c>
      <c r="M70">
        <v>8.4797054237519541E-7</v>
      </c>
      <c r="N70" s="1">
        <v>8.1723882970392493E-9</v>
      </c>
      <c r="O70" s="1">
        <v>2.7213311093595102E-12</v>
      </c>
      <c r="P70" s="1">
        <v>3.59127436784252E-16</v>
      </c>
      <c r="Q70">
        <v>32.984681207233997</v>
      </c>
      <c r="R70">
        <v>12.0558422280393</v>
      </c>
      <c r="S70">
        <v>16.254733294782302</v>
      </c>
      <c r="T70">
        <v>2.7326530038978998</v>
      </c>
      <c r="V70">
        <v>4.9139376472786997</v>
      </c>
      <c r="X70">
        <v>8.2089342934156093</v>
      </c>
      <c r="AA70">
        <v>22.413520692408799</v>
      </c>
      <c r="AB70">
        <v>0.43569763294317598</v>
      </c>
      <c r="AJ70">
        <v>2.5048011732554699E-2</v>
      </c>
      <c r="AK70">
        <v>4.8192138303375501E-2</v>
      </c>
      <c r="AL70">
        <v>0.157344799432102</v>
      </c>
      <c r="AM70">
        <v>0.65833735563914297</v>
      </c>
      <c r="AN70">
        <v>3.5911317511439403E-2</v>
      </c>
      <c r="AO70">
        <v>4.2821998523381699E-2</v>
      </c>
      <c r="AP70">
        <v>3.2344378858002697E-2</v>
      </c>
    </row>
    <row r="71" spans="1:42" x14ac:dyDescent="0.3">
      <c r="A71">
        <v>60</v>
      </c>
      <c r="B71">
        <v>974.84375</v>
      </c>
      <c r="C71">
        <v>400</v>
      </c>
      <c r="D71">
        <v>0</v>
      </c>
      <c r="E71">
        <v>18.090825680588701</v>
      </c>
      <c r="F71">
        <v>3.3266520925162202</v>
      </c>
      <c r="G71">
        <v>-278.58874361538108</v>
      </c>
      <c r="H71">
        <v>-230.07194968563351</v>
      </c>
      <c r="I71">
        <v>38.875830852316</v>
      </c>
      <c r="J71">
        <v>20.745288674902401</v>
      </c>
      <c r="K71">
        <v>5.4381477766450397</v>
      </c>
      <c r="L71">
        <v>3.912368124516439E-5</v>
      </c>
      <c r="M71">
        <v>8.4425685066474868E-7</v>
      </c>
      <c r="N71" s="1">
        <v>7.65483071999154E-8</v>
      </c>
      <c r="O71" s="1">
        <v>1.7235291430912699E-11</v>
      </c>
      <c r="P71" s="1">
        <v>-5.6322684001766799E-13</v>
      </c>
      <c r="Q71">
        <v>46.874804290257302</v>
      </c>
      <c r="R71">
        <v>2.2444657647758799</v>
      </c>
      <c r="S71">
        <v>8.1325735600072608</v>
      </c>
      <c r="T71">
        <v>2.5053978430679198</v>
      </c>
      <c r="V71">
        <v>6.5625006485847397</v>
      </c>
      <c r="X71">
        <v>12.5325129612122</v>
      </c>
      <c r="AA71">
        <v>20.5300294527345</v>
      </c>
      <c r="AB71">
        <v>0.61771547936004201</v>
      </c>
      <c r="AJ71">
        <v>0.36067613627558098</v>
      </c>
      <c r="AK71">
        <v>0.136151818936566</v>
      </c>
      <c r="AL71">
        <v>0.204404319697751</v>
      </c>
      <c r="AM71">
        <v>0.18394298730730799</v>
      </c>
      <c r="AN71">
        <v>-5.8216018112506998E-2</v>
      </c>
      <c r="AO71">
        <v>0.12843405975153199</v>
      </c>
      <c r="AP71">
        <v>4.4606696143766798E-2</v>
      </c>
    </row>
    <row r="72" spans="1:42" x14ac:dyDescent="0.3">
      <c r="A72">
        <v>60</v>
      </c>
      <c r="B72">
        <v>974.84375</v>
      </c>
      <c r="C72">
        <v>400</v>
      </c>
      <c r="D72">
        <v>0</v>
      </c>
      <c r="E72">
        <v>2.6825436083203602</v>
      </c>
      <c r="F72">
        <v>3.48459501204248</v>
      </c>
      <c r="G72">
        <v>-40.923041982340244</v>
      </c>
      <c r="H72">
        <v>-33.918475761105107</v>
      </c>
      <c r="I72">
        <v>5.6126612983719903</v>
      </c>
      <c r="J72">
        <v>2.9954858980241501</v>
      </c>
      <c r="K72">
        <v>0.76982937731636103</v>
      </c>
      <c r="L72">
        <v>3.4387527367434872E-5</v>
      </c>
      <c r="M72">
        <v>8.4823698593367891E-7</v>
      </c>
      <c r="N72" s="1">
        <v>8.8503879546989602E-9</v>
      </c>
      <c r="O72" s="1">
        <v>2.95474953487028E-12</v>
      </c>
      <c r="P72" s="1">
        <v>4.4611385463005496E-16</v>
      </c>
      <c r="Q72">
        <v>32.914012534802097</v>
      </c>
      <c r="R72">
        <v>12.114768143444</v>
      </c>
      <c r="S72">
        <v>16.305649746724999</v>
      </c>
      <c r="T72">
        <v>2.7083764867007201</v>
      </c>
      <c r="V72">
        <v>4.9167185492766601</v>
      </c>
      <c r="X72">
        <v>8.1706144929378492</v>
      </c>
      <c r="AA72">
        <v>22.431907435218999</v>
      </c>
      <c r="AB72">
        <v>0.43795261089445803</v>
      </c>
      <c r="AJ72">
        <v>2.3304619420484798E-2</v>
      </c>
      <c r="AK72">
        <v>4.71305145953822E-2</v>
      </c>
      <c r="AL72">
        <v>0.15745697015412499</v>
      </c>
      <c r="AM72">
        <v>0.66154601842503802</v>
      </c>
      <c r="AN72">
        <v>3.6198445902868998E-2</v>
      </c>
      <c r="AO72">
        <v>4.1846876709857199E-2</v>
      </c>
      <c r="AP72">
        <v>3.2516554792242698E-2</v>
      </c>
    </row>
    <row r="73" spans="1:42" x14ac:dyDescent="0.3">
      <c r="A73">
        <v>61</v>
      </c>
      <c r="B73">
        <v>969.875</v>
      </c>
      <c r="C73">
        <v>400</v>
      </c>
      <c r="D73">
        <v>0</v>
      </c>
      <c r="E73">
        <v>18.1109896644458</v>
      </c>
      <c r="F73">
        <v>3.3265775947220901</v>
      </c>
      <c r="G73">
        <v>-278.74951027973947</v>
      </c>
      <c r="H73">
        <v>-230.47781831609578</v>
      </c>
      <c r="I73">
        <v>38.834047556278897</v>
      </c>
      <c r="J73">
        <v>20.759434208428999</v>
      </c>
      <c r="K73">
        <v>5.4443310425647304</v>
      </c>
      <c r="L73">
        <v>3.9083907020320516E-5</v>
      </c>
      <c r="M73">
        <v>8.4453978370363199E-7</v>
      </c>
      <c r="N73" s="1">
        <v>7.6699008376011498E-8</v>
      </c>
      <c r="O73" s="1">
        <v>1.7268977551969099E-11</v>
      </c>
      <c r="P73" s="1">
        <v>-5.6544823108412501E-13</v>
      </c>
      <c r="Q73">
        <v>46.9397185432843</v>
      </c>
      <c r="R73">
        <v>2.21017625721016</v>
      </c>
      <c r="S73">
        <v>8.1000191430863602</v>
      </c>
      <c r="T73">
        <v>2.4867733381911199</v>
      </c>
      <c r="V73">
        <v>6.5579891171158904</v>
      </c>
      <c r="X73">
        <v>12.5234575512804</v>
      </c>
      <c r="AA73">
        <v>20.557079749017301</v>
      </c>
      <c r="AB73">
        <v>0.62478630081434905</v>
      </c>
      <c r="AJ73">
        <v>0.36404603037307898</v>
      </c>
      <c r="AK73">
        <v>0.13465980385808901</v>
      </c>
      <c r="AL73">
        <v>0.20424066362485299</v>
      </c>
      <c r="AM73">
        <v>0.18225315030242201</v>
      </c>
      <c r="AN73">
        <v>-5.8460978760640603E-2</v>
      </c>
      <c r="AO73">
        <v>0.12814914348456699</v>
      </c>
      <c r="AP73">
        <v>4.5112187117627198E-2</v>
      </c>
    </row>
    <row r="74" spans="1:42" x14ac:dyDescent="0.3">
      <c r="A74">
        <v>61</v>
      </c>
      <c r="B74">
        <v>969.875</v>
      </c>
      <c r="C74">
        <v>400</v>
      </c>
      <c r="D74">
        <v>0</v>
      </c>
      <c r="E74">
        <v>2.88096727436371</v>
      </c>
      <c r="F74">
        <v>3.4860904760757898</v>
      </c>
      <c r="G74">
        <v>-43.920475363709414</v>
      </c>
      <c r="H74">
        <v>-36.445758611737794</v>
      </c>
      <c r="I74">
        <v>6.0133277705368897</v>
      </c>
      <c r="J74">
        <v>3.2151666923787299</v>
      </c>
      <c r="K74">
        <v>0.82641781506679202</v>
      </c>
      <c r="L74">
        <v>3.4311751446747956E-5</v>
      </c>
      <c r="M74">
        <v>8.4850006274676078E-7</v>
      </c>
      <c r="N74" s="1">
        <v>9.4902852505396808E-9</v>
      </c>
      <c r="O74" s="1">
        <v>3.17653122883103E-12</v>
      </c>
      <c r="P74" s="1">
        <v>5.39816246743712E-16</v>
      </c>
      <c r="Q74">
        <v>32.844021207012403</v>
      </c>
      <c r="R74">
        <v>12.1733866695213</v>
      </c>
      <c r="S74">
        <v>16.356457565918301</v>
      </c>
      <c r="T74">
        <v>2.6837145647157401</v>
      </c>
      <c r="V74">
        <v>4.9192679653763003</v>
      </c>
      <c r="X74">
        <v>8.1330254591776203</v>
      </c>
      <c r="AA74">
        <v>22.449935952348198</v>
      </c>
      <c r="AB74">
        <v>0.44019061593004299</v>
      </c>
      <c r="AJ74">
        <v>2.1569553410791802E-2</v>
      </c>
      <c r="AK74">
        <v>4.6089171881553301E-2</v>
      </c>
      <c r="AL74">
        <v>0.15756099422890299</v>
      </c>
      <c r="AM74">
        <v>0.66474727445162496</v>
      </c>
      <c r="AN74">
        <v>3.64728960606783E-2</v>
      </c>
      <c r="AO74">
        <v>4.08727477709886E-2</v>
      </c>
      <c r="AP74">
        <v>3.2687362195459299E-2</v>
      </c>
    </row>
    <row r="75" spans="1:42" x14ac:dyDescent="0.3">
      <c r="A75">
        <v>62</v>
      </c>
      <c r="B75">
        <v>964.90625</v>
      </c>
      <c r="C75">
        <v>400</v>
      </c>
      <c r="D75">
        <v>0</v>
      </c>
      <c r="E75">
        <v>18.140889946809502</v>
      </c>
      <c r="F75">
        <v>3.3264936807573799</v>
      </c>
      <c r="G75">
        <v>-279.06236601331625</v>
      </c>
      <c r="H75">
        <v>-231.01012680083676</v>
      </c>
      <c r="I75">
        <v>38.8126462044672</v>
      </c>
      <c r="J75">
        <v>20.784760072733</v>
      </c>
      <c r="K75">
        <v>5.45345690922196</v>
      </c>
      <c r="L75">
        <v>3.9043792724887624E-5</v>
      </c>
      <c r="M75">
        <v>8.4481869974540181E-7</v>
      </c>
      <c r="N75" s="1">
        <v>7.6890885485755902E-8</v>
      </c>
      <c r="O75" s="1">
        <v>1.7312040098484099E-11</v>
      </c>
      <c r="P75" s="1">
        <v>-5.6770187483533004E-13</v>
      </c>
      <c r="Q75">
        <v>47.004740669918597</v>
      </c>
      <c r="R75">
        <v>2.17617596238212</v>
      </c>
      <c r="S75">
        <v>8.0676591128837796</v>
      </c>
      <c r="T75">
        <v>2.4678294982650502</v>
      </c>
      <c r="V75">
        <v>6.5526536326332696</v>
      </c>
      <c r="X75">
        <v>12.515075700162299</v>
      </c>
      <c r="AA75">
        <v>20.583958147714501</v>
      </c>
      <c r="AB75">
        <v>0.63190727604031005</v>
      </c>
      <c r="AJ75">
        <v>0.36742602709737199</v>
      </c>
      <c r="AK75">
        <v>0.13317573960002599</v>
      </c>
      <c r="AL75">
        <v>0.204050356422742</v>
      </c>
      <c r="AM75">
        <v>0.18057781181284199</v>
      </c>
      <c r="AN75">
        <v>-5.8704417960207297E-2</v>
      </c>
      <c r="AO75">
        <v>0.12785352882116299</v>
      </c>
      <c r="AP75">
        <v>4.5620954206059203E-2</v>
      </c>
    </row>
    <row r="76" spans="1:42" x14ac:dyDescent="0.3">
      <c r="A76">
        <v>62</v>
      </c>
      <c r="B76">
        <v>964.90625</v>
      </c>
      <c r="C76">
        <v>400</v>
      </c>
      <c r="D76">
        <v>0</v>
      </c>
      <c r="E76">
        <v>3.0690207613533098</v>
      </c>
      <c r="F76">
        <v>3.48757155962095</v>
      </c>
      <c r="G76">
        <v>-46.756186453736596</v>
      </c>
      <c r="H76">
        <v>-38.844544395064183</v>
      </c>
      <c r="I76">
        <v>6.3903736673292597</v>
      </c>
      <c r="J76">
        <v>3.4230274252331201</v>
      </c>
      <c r="K76">
        <v>0.87998789670336297</v>
      </c>
      <c r="L76">
        <v>3.4236175669967588E-5</v>
      </c>
      <c r="M76">
        <v>8.4875983803521903E-7</v>
      </c>
      <c r="N76" s="1">
        <v>1.0094169134997301E-8</v>
      </c>
      <c r="O76" s="1">
        <v>3.38726824762605E-12</v>
      </c>
      <c r="P76" s="1">
        <v>6.3963938390511203E-16</v>
      </c>
      <c r="Q76">
        <v>32.774696266586403</v>
      </c>
      <c r="R76">
        <v>12.2316975858996</v>
      </c>
      <c r="S76">
        <v>16.407153445862502</v>
      </c>
      <c r="T76">
        <v>2.65868242751203</v>
      </c>
      <c r="V76">
        <v>4.9215919029791504</v>
      </c>
      <c r="X76">
        <v>8.0961524406012906</v>
      </c>
      <c r="AA76">
        <v>22.467615269098999</v>
      </c>
      <c r="AB76">
        <v>0.44241066145982899</v>
      </c>
      <c r="AJ76">
        <v>1.9842848361799999E-2</v>
      </c>
      <c r="AK76">
        <v>4.5067719802088201E-2</v>
      </c>
      <c r="AL76">
        <v>0.15765707843253601</v>
      </c>
      <c r="AM76">
        <v>0.66794089252321198</v>
      </c>
      <c r="AN76">
        <v>3.6734913650953598E-2</v>
      </c>
      <c r="AO76">
        <v>3.9899818478249402E-2</v>
      </c>
      <c r="AP76">
        <v>3.2856728751159102E-2</v>
      </c>
    </row>
    <row r="77" spans="1:42" x14ac:dyDescent="0.3">
      <c r="A77">
        <v>63</v>
      </c>
      <c r="B77">
        <v>959.9375</v>
      </c>
      <c r="C77">
        <v>400</v>
      </c>
      <c r="D77">
        <v>0</v>
      </c>
      <c r="E77">
        <v>18.1796888659985</v>
      </c>
      <c r="F77">
        <v>3.3264005827453098</v>
      </c>
      <c r="G77">
        <v>-279.5141691065021</v>
      </c>
      <c r="H77">
        <v>-231.65841889813802</v>
      </c>
      <c r="I77">
        <v>38.809695344705098</v>
      </c>
      <c r="J77">
        <v>20.820289998428901</v>
      </c>
      <c r="K77">
        <v>5.4652734731649897</v>
      </c>
      <c r="L77">
        <v>3.9003339042685236E-5</v>
      </c>
      <c r="M77">
        <v>8.4509364132971348E-7</v>
      </c>
      <c r="N77" s="1">
        <v>7.7120481099233195E-8</v>
      </c>
      <c r="O77" s="1">
        <v>1.7363701803408501E-11</v>
      </c>
      <c r="P77" s="1">
        <v>-5.6996416425597005E-13</v>
      </c>
      <c r="Q77">
        <v>47.069859894552003</v>
      </c>
      <c r="R77">
        <v>2.1424649436440801</v>
      </c>
      <c r="S77">
        <v>8.0354955814050193</v>
      </c>
      <c r="T77">
        <v>2.4485755322212199</v>
      </c>
      <c r="V77">
        <v>6.5465049249326697</v>
      </c>
      <c r="X77">
        <v>12.507356621923501</v>
      </c>
      <c r="AA77">
        <v>20.6106651759568</v>
      </c>
      <c r="AB77">
        <v>0.63907732536454098</v>
      </c>
      <c r="AJ77">
        <v>0.37081557686215999</v>
      </c>
      <c r="AK77">
        <v>0.131699622358916</v>
      </c>
      <c r="AL77">
        <v>0.203833763381294</v>
      </c>
      <c r="AM77">
        <v>0.17891696670056201</v>
      </c>
      <c r="AN77">
        <v>-5.8946292551000597E-2</v>
      </c>
      <c r="AO77">
        <v>0.12754744837374901</v>
      </c>
      <c r="AP77">
        <v>4.6132914874316998E-2</v>
      </c>
    </row>
    <row r="78" spans="1:42" x14ac:dyDescent="0.3">
      <c r="A78">
        <v>63</v>
      </c>
      <c r="B78">
        <v>959.9375</v>
      </c>
      <c r="C78">
        <v>400</v>
      </c>
      <c r="D78">
        <v>0</v>
      </c>
      <c r="E78">
        <v>3.2472624428760102</v>
      </c>
      <c r="F78">
        <v>3.4890385132150699</v>
      </c>
      <c r="G78">
        <v>-49.439046497337579</v>
      </c>
      <c r="H78">
        <v>-41.121736732476471</v>
      </c>
      <c r="I78">
        <v>6.7451091385332296</v>
      </c>
      <c r="J78">
        <v>3.6197113690156</v>
      </c>
      <c r="K78">
        <v>0.93070409815675303</v>
      </c>
      <c r="L78">
        <v>3.4160800522065992E-5</v>
      </c>
      <c r="M78">
        <v>8.4901637911521094E-7</v>
      </c>
      <c r="N78" s="1">
        <v>1.0664053616516401E-8</v>
      </c>
      <c r="O78" s="1">
        <v>3.5875358825610301E-12</v>
      </c>
      <c r="P78" s="1">
        <v>7.4502892784397096E-16</v>
      </c>
      <c r="Q78">
        <v>32.706026789641399</v>
      </c>
      <c r="R78">
        <v>12.289700392202301</v>
      </c>
      <c r="S78">
        <v>16.457733895137402</v>
      </c>
      <c r="T78">
        <v>2.6332954445720902</v>
      </c>
      <c r="V78">
        <v>4.9236970913453799</v>
      </c>
      <c r="X78">
        <v>8.0599804767513898</v>
      </c>
      <c r="AA78">
        <v>22.484954216952399</v>
      </c>
      <c r="AB78">
        <v>0.444611693397369</v>
      </c>
      <c r="AJ78">
        <v>1.8124513976931E-2</v>
      </c>
      <c r="AK78">
        <v>4.40657768751705E-2</v>
      </c>
      <c r="AL78">
        <v>0.15774545352066399</v>
      </c>
      <c r="AM78">
        <v>0.67112663273887896</v>
      </c>
      <c r="AN78">
        <v>3.6984741264830603E-2</v>
      </c>
      <c r="AO78">
        <v>3.8928304313423798E-2</v>
      </c>
      <c r="AP78">
        <v>3.3024577310099501E-2</v>
      </c>
    </row>
    <row r="79" spans="1:42" x14ac:dyDescent="0.3">
      <c r="A79">
        <v>64</v>
      </c>
      <c r="B79">
        <v>954.96875</v>
      </c>
      <c r="C79">
        <v>400</v>
      </c>
      <c r="D79">
        <v>0</v>
      </c>
      <c r="E79">
        <v>18.2265847811307</v>
      </c>
      <c r="F79">
        <v>3.3262985484823</v>
      </c>
      <c r="G79">
        <v>-280.09236322896265</v>
      </c>
      <c r="H79">
        <v>-232.41267277605874</v>
      </c>
      <c r="I79">
        <v>38.8233551950117</v>
      </c>
      <c r="J79">
        <v>20.8650905507155</v>
      </c>
      <c r="K79">
        <v>5.4795396490934296</v>
      </c>
      <c r="L79">
        <v>3.8962546741087981E-5</v>
      </c>
      <c r="M79">
        <v>8.4536465483370773E-7</v>
      </c>
      <c r="N79" s="1">
        <v>7.7384477531689195E-8</v>
      </c>
      <c r="O79" s="1">
        <v>1.7423217082936701E-11</v>
      </c>
      <c r="P79" s="1">
        <v>-5.7221177762270604E-13</v>
      </c>
      <c r="Q79">
        <v>47.135064811214001</v>
      </c>
      <c r="R79">
        <v>2.1090432301409998</v>
      </c>
      <c r="S79">
        <v>8.0035309122441305</v>
      </c>
      <c r="T79">
        <v>2.4290208817951102</v>
      </c>
      <c r="V79">
        <v>6.5395548013968297</v>
      </c>
      <c r="X79">
        <v>12.500288809741701</v>
      </c>
      <c r="AA79">
        <v>20.6372012889247</v>
      </c>
      <c r="AB79">
        <v>0.64629526454237696</v>
      </c>
      <c r="AJ79">
        <v>0.37421408552277302</v>
      </c>
      <c r="AK79">
        <v>0.130231452804314</v>
      </c>
      <c r="AL79">
        <v>0.203591285076169</v>
      </c>
      <c r="AM79">
        <v>0.17727061490844401</v>
      </c>
      <c r="AN79">
        <v>-5.9186566871086102E-2</v>
      </c>
      <c r="AO79">
        <v>0.12723114910872799</v>
      </c>
      <c r="AP79">
        <v>4.6647979450656497E-2</v>
      </c>
    </row>
    <row r="80" spans="1:42" x14ac:dyDescent="0.3">
      <c r="A80">
        <v>64</v>
      </c>
      <c r="B80">
        <v>954.96875</v>
      </c>
      <c r="C80">
        <v>400</v>
      </c>
      <c r="D80">
        <v>0</v>
      </c>
      <c r="E80">
        <v>3.4162321428040698</v>
      </c>
      <c r="F80">
        <v>3.4904915947014601</v>
      </c>
      <c r="G80">
        <v>-51.977613393252419</v>
      </c>
      <c r="H80">
        <v>-43.284012459665156</v>
      </c>
      <c r="I80">
        <v>7.0787950542952398</v>
      </c>
      <c r="J80">
        <v>3.8058393821828802</v>
      </c>
      <c r="K80">
        <v>0.978725216811835</v>
      </c>
      <c r="L80">
        <v>3.40856266309146E-5</v>
      </c>
      <c r="M80">
        <v>8.4926975547951757E-7</v>
      </c>
      <c r="N80" s="1">
        <v>1.12018780127844E-8</v>
      </c>
      <c r="O80" s="1">
        <v>3.77789228251202E-12</v>
      </c>
      <c r="P80" s="1">
        <v>8.5546857868302397E-16</v>
      </c>
      <c r="Q80">
        <v>32.638001844412301</v>
      </c>
      <c r="R80">
        <v>12.3473943243789</v>
      </c>
      <c r="S80">
        <v>16.508195279284401</v>
      </c>
      <c r="T80">
        <v>2.60756914528727</v>
      </c>
      <c r="V80">
        <v>4.9255909876976602</v>
      </c>
      <c r="X80">
        <v>8.0244943790930598</v>
      </c>
      <c r="AA80">
        <v>22.501961457817298</v>
      </c>
      <c r="AB80">
        <v>0.44679258202897498</v>
      </c>
      <c r="AJ80">
        <v>1.64145343435892E-2</v>
      </c>
      <c r="AK80">
        <v>4.308297006661E-2</v>
      </c>
      <c r="AL80">
        <v>0.15782637443330999</v>
      </c>
      <c r="AM80">
        <v>0.67430424859251803</v>
      </c>
      <c r="AN80">
        <v>3.7222617330775601E-2</v>
      </c>
      <c r="AO80">
        <v>3.7958429943500897E-2</v>
      </c>
      <c r="AP80">
        <v>3.3190825289695101E-2</v>
      </c>
    </row>
    <row r="81" spans="1:42" x14ac:dyDescent="0.3">
      <c r="A81">
        <v>65</v>
      </c>
      <c r="B81">
        <v>950</v>
      </c>
      <c r="C81">
        <v>400</v>
      </c>
      <c r="D81">
        <v>0</v>
      </c>
      <c r="E81">
        <v>18.280810988789501</v>
      </c>
      <c r="F81">
        <v>3.3261878412819299</v>
      </c>
      <c r="G81">
        <v>-280.78495801672528</v>
      </c>
      <c r="H81">
        <v>-233.26328761464893</v>
      </c>
      <c r="I81">
        <v>38.851874587807103</v>
      </c>
      <c r="J81">
        <v>20.9182697676376</v>
      </c>
      <c r="K81">
        <v>5.4960248371733602</v>
      </c>
      <c r="L81">
        <v>3.8921416677121818E-5</v>
      </c>
      <c r="M81">
        <v>8.4563179049757216E-7</v>
      </c>
      <c r="N81" s="1">
        <v>7.7679692992120704E-8</v>
      </c>
      <c r="O81" s="1">
        <v>1.7489871115625299E-11</v>
      </c>
      <c r="P81" s="1">
        <v>-5.7442178938912301E-13</v>
      </c>
      <c r="Q81">
        <v>47.200343376406501</v>
      </c>
      <c r="R81">
        <v>2.0759108120712799</v>
      </c>
      <c r="S81">
        <v>7.9717677345656002</v>
      </c>
      <c r="T81">
        <v>2.4091752063024501</v>
      </c>
      <c r="V81">
        <v>6.5318161496995097</v>
      </c>
      <c r="X81">
        <v>12.493860036043101</v>
      </c>
      <c r="AA81">
        <v>20.663566888789099</v>
      </c>
      <c r="AB81">
        <v>0.65355979612228499</v>
      </c>
      <c r="AJ81">
        <v>0.37762091494008299</v>
      </c>
      <c r="AK81">
        <v>0.128771235910385</v>
      </c>
      <c r="AL81">
        <v>0.20332335737894</v>
      </c>
      <c r="AM81">
        <v>0.17563876212041199</v>
      </c>
      <c r="AN81">
        <v>-5.9425213723531801E-2</v>
      </c>
      <c r="AO81">
        <v>0.12690489284364501</v>
      </c>
      <c r="AP81">
        <v>4.7166050530065701E-2</v>
      </c>
    </row>
    <row r="82" spans="1:42" x14ac:dyDescent="0.3">
      <c r="A82">
        <v>65</v>
      </c>
      <c r="B82">
        <v>950</v>
      </c>
      <c r="C82">
        <v>400</v>
      </c>
      <c r="D82">
        <v>0</v>
      </c>
      <c r="E82">
        <v>3.5764509988895501</v>
      </c>
      <c r="F82">
        <v>3.4919310694580199</v>
      </c>
      <c r="G82">
        <v>-54.380131313609972</v>
      </c>
      <c r="H82">
        <v>-45.337819834652272</v>
      </c>
      <c r="I82">
        <v>7.3926431582043799</v>
      </c>
      <c r="J82">
        <v>3.98200984693427</v>
      </c>
      <c r="K82">
        <v>1.0242043521908999</v>
      </c>
      <c r="L82">
        <v>3.4010654761847383E-5</v>
      </c>
      <c r="M82">
        <v>8.4952003885380575E-7</v>
      </c>
      <c r="N82" s="1">
        <v>1.17095072291532E-8</v>
      </c>
      <c r="O82" s="1">
        <v>3.9588780977861596E-12</v>
      </c>
      <c r="P82" s="1">
        <v>9.7047722781618102E-16</v>
      </c>
      <c r="Q82">
        <v>32.570610455753801</v>
      </c>
      <c r="R82">
        <v>12.4047783703174</v>
      </c>
      <c r="S82">
        <v>16.558533859531099</v>
      </c>
      <c r="T82">
        <v>2.5815191981608101</v>
      </c>
      <c r="V82">
        <v>4.9272817784420102</v>
      </c>
      <c r="X82">
        <v>7.9896787167456003</v>
      </c>
      <c r="AA82">
        <v>22.5186455060139</v>
      </c>
      <c r="AB82">
        <v>0.44895211503520099</v>
      </c>
      <c r="AJ82">
        <v>1.47128674820591E-2</v>
      </c>
      <c r="AK82">
        <v>4.2118934401443799E-2</v>
      </c>
      <c r="AL82">
        <v>0.157900120336112</v>
      </c>
      <c r="AM82">
        <v>0.67747348892660297</v>
      </c>
      <c r="AN82">
        <v>3.7448775107035502E-2</v>
      </c>
      <c r="AO82">
        <v>3.6990429589266099E-2</v>
      </c>
      <c r="AP82">
        <v>3.3355384157479497E-2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CCCB8-9E55-4667-9FE9-93683AD6B2D4}">
  <dimension ref="A1:AL54"/>
  <sheetViews>
    <sheetView workbookViewId="0"/>
  </sheetViews>
  <sheetFormatPr defaultRowHeight="14.4" x14ac:dyDescent="0.3"/>
  <sheetData>
    <row r="1" spans="1:38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119</v>
      </c>
      <c r="AK1" t="s">
        <v>120</v>
      </c>
      <c r="AL1" t="s">
        <v>121</v>
      </c>
    </row>
    <row r="2" spans="1:38" x14ac:dyDescent="0.3">
      <c r="A2">
        <v>13</v>
      </c>
      <c r="B2">
        <v>1208.375</v>
      </c>
      <c r="C2">
        <v>400</v>
      </c>
      <c r="D2">
        <v>0</v>
      </c>
      <c r="E2">
        <v>1.20722588989791</v>
      </c>
      <c r="F2">
        <v>2.68211779132095</v>
      </c>
      <c r="G2">
        <v>-20.866814558563771</v>
      </c>
      <c r="H2">
        <v>-16.485628989992033</v>
      </c>
      <c r="I2">
        <v>2.9572133906425599</v>
      </c>
      <c r="J2">
        <v>1.4875228905012201</v>
      </c>
      <c r="K2">
        <v>0.45010174191616997</v>
      </c>
      <c r="L2">
        <v>2.3245912309429806E-5</v>
      </c>
      <c r="M2">
        <v>1.3639048543834988E-6</v>
      </c>
      <c r="N2" s="1">
        <v>3.5418418343774199E-9</v>
      </c>
      <c r="O2" s="1">
        <v>3.1304121865248298E-12</v>
      </c>
      <c r="P2">
        <v>0</v>
      </c>
      <c r="Q2">
        <v>48.373548242403501</v>
      </c>
      <c r="S2">
        <v>33.150618677806499</v>
      </c>
      <c r="AA2">
        <v>16.062293670777802</v>
      </c>
      <c r="AB2">
        <v>2.37143816718506</v>
      </c>
      <c r="AC2">
        <v>4.2101241826932499E-2</v>
      </c>
      <c r="AJ2">
        <v>0.210324137843965</v>
      </c>
      <c r="AK2">
        <v>0.78721917539877995</v>
      </c>
      <c r="AL2">
        <v>2.4566867572534401E-3</v>
      </c>
    </row>
    <row r="3" spans="1:38" x14ac:dyDescent="0.3">
      <c r="A3">
        <v>14</v>
      </c>
      <c r="B3">
        <v>1203.40625</v>
      </c>
      <c r="C3">
        <v>400</v>
      </c>
      <c r="D3">
        <v>0</v>
      </c>
      <c r="E3">
        <v>4.7192718596888996</v>
      </c>
      <c r="F3">
        <v>2.68105482559023</v>
      </c>
      <c r="G3">
        <v>-81.515829964473653</v>
      </c>
      <c r="H3">
        <v>-64.465915546620181</v>
      </c>
      <c r="I3">
        <v>11.5470808632271</v>
      </c>
      <c r="J3">
        <v>5.8129110605230601</v>
      </c>
      <c r="K3">
        <v>1.76022952408291</v>
      </c>
      <c r="L3">
        <v>2.3297039289824484E-5</v>
      </c>
      <c r="M3">
        <v>1.3684708869217154E-6</v>
      </c>
      <c r="N3" s="1">
        <v>1.38297339430786E-8</v>
      </c>
      <c r="O3" s="1">
        <v>1.2283714326868799E-11</v>
      </c>
      <c r="P3">
        <v>0</v>
      </c>
      <c r="Q3">
        <v>48.5464048345614</v>
      </c>
      <c r="S3">
        <v>33.033464647879399</v>
      </c>
      <c r="AA3">
        <v>15.925306673847601</v>
      </c>
      <c r="AB3">
        <v>2.4495052940919</v>
      </c>
      <c r="AC3">
        <v>4.5318549619507598E-2</v>
      </c>
      <c r="AJ3">
        <v>0.217161574082681</v>
      </c>
      <c r="AK3">
        <v>0.78019505463529304</v>
      </c>
      <c r="AL3">
        <v>2.6433712820249401E-3</v>
      </c>
    </row>
    <row r="4" spans="1:38" x14ac:dyDescent="0.3">
      <c r="A4">
        <v>15</v>
      </c>
      <c r="B4">
        <v>1198.4375</v>
      </c>
      <c r="C4">
        <v>400</v>
      </c>
      <c r="D4">
        <v>0</v>
      </c>
      <c r="E4">
        <v>7.93718047962735</v>
      </c>
      <c r="F4">
        <v>2.6800422437157199</v>
      </c>
      <c r="G4">
        <v>-137.00357981496853</v>
      </c>
      <c r="H4">
        <v>-108.45791783736065</v>
      </c>
      <c r="I4">
        <v>19.397869292589</v>
      </c>
      <c r="J4">
        <v>9.7729605046339305</v>
      </c>
      <c r="K4">
        <v>2.9615878250571499</v>
      </c>
      <c r="L4">
        <v>2.3345150010155933E-5</v>
      </c>
      <c r="M4">
        <v>1.3728811406777922E-6</v>
      </c>
      <c r="N4" s="1">
        <v>2.3233957923070401E-8</v>
      </c>
      <c r="O4" s="1">
        <v>2.0734839377265301E-11</v>
      </c>
      <c r="P4">
        <v>0</v>
      </c>
      <c r="Q4">
        <v>48.713249590840398</v>
      </c>
      <c r="S4">
        <v>32.920339963148898</v>
      </c>
      <c r="AA4">
        <v>15.793046707677</v>
      </c>
      <c r="AB4">
        <v>2.5247388193675899</v>
      </c>
      <c r="AC4">
        <v>4.8624918965997202E-2</v>
      </c>
      <c r="AJ4">
        <v>0.22374569036893899</v>
      </c>
      <c r="AK4">
        <v>0.77341916852567205</v>
      </c>
      <c r="AL4">
        <v>2.8351411053875999E-3</v>
      </c>
    </row>
    <row r="5" spans="1:38" x14ac:dyDescent="0.3">
      <c r="A5">
        <v>16</v>
      </c>
      <c r="B5">
        <v>1193.46875</v>
      </c>
      <c r="C5">
        <v>400</v>
      </c>
      <c r="D5">
        <v>0</v>
      </c>
      <c r="E5">
        <v>10.5691815147231</v>
      </c>
      <c r="F5">
        <v>2.67904708273013</v>
      </c>
      <c r="G5">
        <v>-182.30790090321932</v>
      </c>
      <c r="H5">
        <v>-144.46973054350352</v>
      </c>
      <c r="I5">
        <v>25.799595402496902</v>
      </c>
      <c r="J5">
        <v>13.008925889972399</v>
      </c>
      <c r="K5">
        <v>3.9451271994639199</v>
      </c>
      <c r="L5">
        <v>2.3392408972204124E-5</v>
      </c>
      <c r="M5">
        <v>1.37724258683921E-6</v>
      </c>
      <c r="N5" s="1">
        <v>3.0904432483804602E-8</v>
      </c>
      <c r="O5" s="1">
        <v>2.77097364099051E-11</v>
      </c>
      <c r="P5">
        <v>0</v>
      </c>
      <c r="Q5">
        <v>48.878263680711299</v>
      </c>
      <c r="S5">
        <v>32.8084625405737</v>
      </c>
      <c r="AA5">
        <v>15.662242906535001</v>
      </c>
      <c r="AB5">
        <v>2.5991626626048099</v>
      </c>
      <c r="AC5">
        <v>5.18682095750208E-2</v>
      </c>
      <c r="AJ5">
        <v>0.23025398583893</v>
      </c>
      <c r="AK5">
        <v>0.76672291410836502</v>
      </c>
      <c r="AL5">
        <v>3.02310005270345E-3</v>
      </c>
    </row>
    <row r="6" spans="1:38" x14ac:dyDescent="0.3">
      <c r="A6">
        <v>17</v>
      </c>
      <c r="B6">
        <v>1188.5</v>
      </c>
      <c r="C6">
        <v>400</v>
      </c>
      <c r="D6">
        <v>0</v>
      </c>
      <c r="E6">
        <v>12.8405359561763</v>
      </c>
      <c r="F6">
        <v>2.6780818696259998</v>
      </c>
      <c r="G6">
        <v>-221.33262861676101</v>
      </c>
      <c r="H6">
        <v>-175.5740064335393</v>
      </c>
      <c r="I6">
        <v>31.306141814539501</v>
      </c>
      <c r="J6">
        <v>15.7987198728017</v>
      </c>
      <c r="K6">
        <v>4.7946764069499999</v>
      </c>
      <c r="L6">
        <v>2.3437985659354574E-5</v>
      </c>
      <c r="M6">
        <v>1.3815142591406733E-6</v>
      </c>
      <c r="N6" s="1">
        <v>3.7505513848817903E-8</v>
      </c>
      <c r="O6" s="1">
        <v>3.3782605018143001E-11</v>
      </c>
      <c r="P6">
        <v>0</v>
      </c>
      <c r="Q6">
        <v>49.0398346827822</v>
      </c>
      <c r="S6">
        <v>32.698910118396398</v>
      </c>
      <c r="AA6">
        <v>15.534160651995499</v>
      </c>
      <c r="AB6">
        <v>2.6720090601045601</v>
      </c>
      <c r="AC6">
        <v>5.5085486721094298E-2</v>
      </c>
      <c r="AJ6">
        <v>0.236619562674974</v>
      </c>
      <c r="AK6">
        <v>0.76017101049573799</v>
      </c>
      <c r="AL6">
        <v>3.20942682928623E-3</v>
      </c>
    </row>
    <row r="7" spans="1:38" x14ac:dyDescent="0.3">
      <c r="A7">
        <v>18</v>
      </c>
      <c r="B7">
        <v>1183.53125</v>
      </c>
      <c r="C7">
        <v>400</v>
      </c>
      <c r="D7">
        <v>0</v>
      </c>
      <c r="E7">
        <v>14.923083549399401</v>
      </c>
      <c r="F7">
        <v>2.6771582298932701</v>
      </c>
      <c r="G7">
        <v>-257.05059215635907</v>
      </c>
      <c r="H7">
        <v>-204.11673855803608</v>
      </c>
      <c r="I7">
        <v>36.338666127763297</v>
      </c>
      <c r="J7">
        <v>18.3541353562848</v>
      </c>
      <c r="K7">
        <v>5.57422545397863</v>
      </c>
      <c r="L7">
        <v>2.3481098555943023E-5</v>
      </c>
      <c r="M7">
        <v>1.3856578908614745E-6</v>
      </c>
      <c r="N7" s="1">
        <v>4.3543042763634098E-8</v>
      </c>
      <c r="O7" s="1">
        <v>3.9394577604381303E-11</v>
      </c>
      <c r="P7">
        <v>0</v>
      </c>
      <c r="Q7">
        <v>49.1964523453277</v>
      </c>
      <c r="S7">
        <v>32.5926888194128</v>
      </c>
      <c r="AA7">
        <v>15.4099824022605</v>
      </c>
      <c r="AB7">
        <v>2.7425501785870701</v>
      </c>
      <c r="AC7">
        <v>5.8326254411698003E-2</v>
      </c>
      <c r="AJ7">
        <v>0.24277920198648201</v>
      </c>
      <c r="AK7">
        <v>0.75382377450896398</v>
      </c>
      <c r="AL7">
        <v>3.39702350455299E-3</v>
      </c>
    </row>
    <row r="8" spans="1:38" x14ac:dyDescent="0.3">
      <c r="A8">
        <v>19</v>
      </c>
      <c r="B8">
        <v>1178.5625</v>
      </c>
      <c r="C8">
        <v>400</v>
      </c>
      <c r="D8">
        <v>0</v>
      </c>
      <c r="E8">
        <v>16.839128687983202</v>
      </c>
      <c r="F8">
        <v>2.6762734776321402</v>
      </c>
      <c r="G8">
        <v>-289.85250025393412</v>
      </c>
      <c r="H8">
        <v>-230.40079438031927</v>
      </c>
      <c r="I8">
        <v>40.952809784041101</v>
      </c>
      <c r="J8">
        <v>20.702824636981099</v>
      </c>
      <c r="K8">
        <v>6.2920059660277303</v>
      </c>
      <c r="L8">
        <v>2.3521910296567143E-5</v>
      </c>
      <c r="M8">
        <v>1.389681813543943E-6</v>
      </c>
      <c r="N8" s="1">
        <v>4.9084306628413799E-8</v>
      </c>
      <c r="O8" s="1">
        <v>4.45982408429878E-11</v>
      </c>
      <c r="P8">
        <v>0</v>
      </c>
      <c r="Q8">
        <v>49.348434045270899</v>
      </c>
      <c r="S8">
        <v>32.489586522626396</v>
      </c>
      <c r="AA8">
        <v>15.2894590997699</v>
      </c>
      <c r="AB8">
        <v>2.8109371727384902</v>
      </c>
      <c r="AC8">
        <v>6.15831595942294E-2</v>
      </c>
      <c r="AJ8">
        <v>0.24874652676185</v>
      </c>
      <c r="AK8">
        <v>0.747668008791054</v>
      </c>
      <c r="AL8">
        <v>3.58546444709566E-3</v>
      </c>
    </row>
    <row r="9" spans="1:38" x14ac:dyDescent="0.3">
      <c r="A9">
        <v>20</v>
      </c>
      <c r="B9">
        <v>1173.59375</v>
      </c>
      <c r="C9">
        <v>400</v>
      </c>
      <c r="D9">
        <v>0</v>
      </c>
      <c r="E9">
        <v>18.590022479621702</v>
      </c>
      <c r="F9">
        <v>2.67554561152498</v>
      </c>
      <c r="G9">
        <v>-319.76718465285023</v>
      </c>
      <c r="H9">
        <v>-254.44525272092673</v>
      </c>
      <c r="I9">
        <v>45.151003370101598</v>
      </c>
      <c r="J9">
        <v>22.846429474241301</v>
      </c>
      <c r="K9">
        <v>6.9481239264039099</v>
      </c>
      <c r="L9">
        <v>2.3552721809009008E-5</v>
      </c>
      <c r="M9">
        <v>1.3932027876812573E-6</v>
      </c>
      <c r="N9" s="1">
        <v>5.4141257257109599E-8</v>
      </c>
      <c r="O9" s="1">
        <v>4.9375556026399697E-11</v>
      </c>
      <c r="P9">
        <v>0</v>
      </c>
      <c r="Q9">
        <v>49.480684708312801</v>
      </c>
      <c r="S9">
        <v>32.399777638846203</v>
      </c>
      <c r="AA9">
        <v>15.184506966843401</v>
      </c>
      <c r="AB9">
        <v>2.8702050195489499</v>
      </c>
      <c r="AC9">
        <v>6.4825666448557806E-2</v>
      </c>
      <c r="AJ9">
        <v>0.25391477902563298</v>
      </c>
      <c r="AK9">
        <v>0.74231210966852701</v>
      </c>
      <c r="AL9">
        <v>3.7731113058385498E-3</v>
      </c>
    </row>
    <row r="10" spans="1:38" x14ac:dyDescent="0.3">
      <c r="A10">
        <v>21</v>
      </c>
      <c r="B10">
        <v>1168.625</v>
      </c>
      <c r="C10">
        <v>400</v>
      </c>
      <c r="D10">
        <v>0</v>
      </c>
      <c r="E10">
        <v>20.1971701858815</v>
      </c>
      <c r="F10">
        <v>2.67485043397541</v>
      </c>
      <c r="G10">
        <v>-347.16894264722492</v>
      </c>
      <c r="H10">
        <v>-276.538850072809</v>
      </c>
      <c r="I10">
        <v>48.9882905268963</v>
      </c>
      <c r="J10">
        <v>24.811642722243601</v>
      </c>
      <c r="K10">
        <v>7.5507661771817602</v>
      </c>
      <c r="L10">
        <v>2.3581590219746693E-5</v>
      </c>
      <c r="M10">
        <v>1.3966227746149221E-6</v>
      </c>
      <c r="N10" s="1">
        <v>5.8772816611329103E-8</v>
      </c>
      <c r="O10" s="1">
        <v>5.3791908240316801E-11</v>
      </c>
      <c r="P10">
        <v>0</v>
      </c>
      <c r="Q10">
        <v>49.609001961328801</v>
      </c>
      <c r="S10">
        <v>32.312619718732797</v>
      </c>
      <c r="AA10">
        <v>15.0826597135421</v>
      </c>
      <c r="AB10">
        <v>2.9276573189188402</v>
      </c>
      <c r="AC10">
        <v>6.8061287477403698E-2</v>
      </c>
      <c r="AJ10">
        <v>0.25892174240753701</v>
      </c>
      <c r="AK10">
        <v>0.73711797655383404</v>
      </c>
      <c r="AL10">
        <v>3.9602810386282798E-3</v>
      </c>
    </row>
    <row r="11" spans="1:38" x14ac:dyDescent="0.3">
      <c r="A11">
        <v>22</v>
      </c>
      <c r="B11">
        <v>1163.65625</v>
      </c>
      <c r="C11">
        <v>400</v>
      </c>
      <c r="D11">
        <v>0</v>
      </c>
      <c r="E11">
        <v>21.6781378260726</v>
      </c>
      <c r="F11">
        <v>2.6741745337593601</v>
      </c>
      <c r="G11">
        <v>-372.36476941974263</v>
      </c>
      <c r="H11">
        <v>-296.91996288431557</v>
      </c>
      <c r="I11">
        <v>52.508684824712397</v>
      </c>
      <c r="J11">
        <v>26.620250164988398</v>
      </c>
      <c r="K11">
        <v>8.1064782991547695</v>
      </c>
      <c r="L11">
        <v>2.3609382330749939E-5</v>
      </c>
      <c r="M11">
        <v>1.399985072294186E-6</v>
      </c>
      <c r="N11" s="1">
        <v>6.3030716967339306E-8</v>
      </c>
      <c r="O11" s="1">
        <v>5.7892057058497597E-11</v>
      </c>
      <c r="P11">
        <v>0</v>
      </c>
      <c r="Q11">
        <v>49.735085658577901</v>
      </c>
      <c r="S11">
        <v>32.226968112596502</v>
      </c>
      <c r="AA11">
        <v>14.9825763543988</v>
      </c>
      <c r="AB11">
        <v>2.9840812569458701</v>
      </c>
      <c r="AC11">
        <v>7.1288617480872493E-2</v>
      </c>
      <c r="AJ11">
        <v>0.263836240481785</v>
      </c>
      <c r="AK11">
        <v>0.73201687860174802</v>
      </c>
      <c r="AL11">
        <v>4.1468809164661499E-3</v>
      </c>
    </row>
    <row r="12" spans="1:38" x14ac:dyDescent="0.3">
      <c r="A12">
        <v>23</v>
      </c>
      <c r="B12">
        <v>1158.6875</v>
      </c>
      <c r="C12">
        <v>400</v>
      </c>
      <c r="D12">
        <v>0</v>
      </c>
      <c r="E12">
        <v>23.0466739194264</v>
      </c>
      <c r="F12">
        <v>2.6735168720223701</v>
      </c>
      <c r="G12">
        <v>-395.59524725405896</v>
      </c>
      <c r="H12">
        <v>-315.77523903550104</v>
      </c>
      <c r="I12">
        <v>55.746555191184598</v>
      </c>
      <c r="J12">
        <v>28.2905146578927</v>
      </c>
      <c r="K12">
        <v>8.6203585100223403</v>
      </c>
      <c r="L12">
        <v>2.3639370885960648E-5</v>
      </c>
      <c r="M12">
        <v>1.4032930039335609E-6</v>
      </c>
      <c r="N12" s="1">
        <v>6.6816974294734399E-8</v>
      </c>
      <c r="O12" s="1">
        <v>6.1709698665336399E-11</v>
      </c>
      <c r="P12">
        <v>0</v>
      </c>
      <c r="Q12">
        <v>49.859062692113</v>
      </c>
      <c r="S12">
        <v>32.142737562539203</v>
      </c>
      <c r="AA12">
        <v>14.8841569422489</v>
      </c>
      <c r="AB12">
        <v>3.0395360911020499</v>
      </c>
      <c r="AC12">
        <v>7.4506711996794803E-2</v>
      </c>
      <c r="AJ12">
        <v>0.26866358660657003</v>
      </c>
      <c r="AK12">
        <v>0.72700355526893401</v>
      </c>
      <c r="AL12">
        <v>4.3328581244958496E-3</v>
      </c>
    </row>
    <row r="13" spans="1:38" x14ac:dyDescent="0.3">
      <c r="A13">
        <v>24</v>
      </c>
      <c r="B13">
        <v>1153.71875</v>
      </c>
      <c r="C13">
        <v>400</v>
      </c>
      <c r="D13">
        <v>0</v>
      </c>
      <c r="E13">
        <v>24.314384270900099</v>
      </c>
      <c r="F13">
        <v>2.67287633487246</v>
      </c>
      <c r="G13">
        <v>-417.06354242523258</v>
      </c>
      <c r="H13">
        <v>-333.26214630672263</v>
      </c>
      <c r="I13">
        <v>58.730977266486398</v>
      </c>
      <c r="J13">
        <v>29.834553546628399</v>
      </c>
      <c r="K13">
        <v>9.0967112670629309</v>
      </c>
      <c r="L13">
        <v>2.3665425399208133E-5</v>
      </c>
      <c r="M13">
        <v>1.406549920614925E-6</v>
      </c>
      <c r="N13" s="1">
        <v>7.0428817769534594E-8</v>
      </c>
      <c r="O13" s="1">
        <v>6.5273294478897404E-11</v>
      </c>
      <c r="P13">
        <v>0</v>
      </c>
      <c r="Q13">
        <v>49.981062649502903</v>
      </c>
      <c r="S13">
        <v>32.059840730452002</v>
      </c>
      <c r="AA13">
        <v>14.7872991847706</v>
      </c>
      <c r="AB13">
        <v>3.09408163212936</v>
      </c>
      <c r="AC13">
        <v>7.7715803144881607E-2</v>
      </c>
      <c r="AJ13">
        <v>0.27340912779633803</v>
      </c>
      <c r="AK13">
        <v>0.72207264414702499</v>
      </c>
      <c r="AL13">
        <v>4.5182280566365999E-3</v>
      </c>
    </row>
    <row r="14" spans="1:38" x14ac:dyDescent="0.3">
      <c r="A14">
        <v>25</v>
      </c>
      <c r="B14">
        <v>1148.75</v>
      </c>
      <c r="C14">
        <v>400</v>
      </c>
      <c r="D14">
        <v>0</v>
      </c>
      <c r="E14">
        <v>25.491257966928298</v>
      </c>
      <c r="F14">
        <v>2.6722517334673999</v>
      </c>
      <c r="G14">
        <v>-436.9445461169235</v>
      </c>
      <c r="H14">
        <v>-349.5162287414928</v>
      </c>
      <c r="I14">
        <v>61.486966295400897</v>
      </c>
      <c r="J14">
        <v>31.265825080847002</v>
      </c>
      <c r="K14">
        <v>9.53924274710897</v>
      </c>
      <c r="L14">
        <v>2.3690610841951035E-5</v>
      </c>
      <c r="M14">
        <v>1.4097594780841125E-6</v>
      </c>
      <c r="N14" s="1">
        <v>7.3772063125336296E-8</v>
      </c>
      <c r="O14" s="1">
        <v>6.8607406675682598E-11</v>
      </c>
      <c r="P14">
        <v>0</v>
      </c>
      <c r="Q14">
        <v>50.101227219290799</v>
      </c>
      <c r="S14">
        <v>31.978181221179799</v>
      </c>
      <c r="AA14">
        <v>14.691890493889399</v>
      </c>
      <c r="AB14">
        <v>3.1477809129171801</v>
      </c>
      <c r="AC14">
        <v>8.0920152722602806E-2</v>
      </c>
      <c r="AJ14">
        <v>0.27807847714381101</v>
      </c>
      <c r="AK14">
        <v>0.71721828287242895</v>
      </c>
      <c r="AL14">
        <v>4.7032399837585301E-3</v>
      </c>
    </row>
    <row r="15" spans="1:38" x14ac:dyDescent="0.3">
      <c r="A15">
        <v>26</v>
      </c>
      <c r="B15">
        <v>1143.78125</v>
      </c>
      <c r="C15">
        <v>400</v>
      </c>
      <c r="D15">
        <v>0</v>
      </c>
      <c r="E15">
        <v>26.586196343045501</v>
      </c>
      <c r="F15">
        <v>2.6716417476341001</v>
      </c>
      <c r="G15">
        <v>-455.39402825934559</v>
      </c>
      <c r="H15">
        <v>-364.65826166497055</v>
      </c>
      <c r="I15">
        <v>64.036816602340494</v>
      </c>
      <c r="J15">
        <v>32.595367978910602</v>
      </c>
      <c r="K15">
        <v>9.9512580107677806</v>
      </c>
      <c r="L15">
        <v>2.3715005947495642E-5</v>
      </c>
      <c r="M15">
        <v>1.4129257676544132E-6</v>
      </c>
      <c r="N15" s="1">
        <v>7.6873192251566705E-8</v>
      </c>
      <c r="O15" s="1">
        <v>7.1734065526067995E-11</v>
      </c>
      <c r="P15">
        <v>0</v>
      </c>
      <c r="Q15">
        <v>50.219715667245303</v>
      </c>
      <c r="S15">
        <v>31.897649407706801</v>
      </c>
      <c r="AA15">
        <v>14.597803263705099</v>
      </c>
      <c r="AB15">
        <v>3.2007014472175301</v>
      </c>
      <c r="AC15">
        <v>8.4130214125109001E-2</v>
      </c>
      <c r="AJ15">
        <v>0.28267762294497101</v>
      </c>
      <c r="AK15">
        <v>0.71243387473735198</v>
      </c>
      <c r="AL15">
        <v>4.88850231767563E-3</v>
      </c>
    </row>
    <row r="16" spans="1:38" x14ac:dyDescent="0.3">
      <c r="A16">
        <v>27</v>
      </c>
      <c r="B16">
        <v>1138.8125</v>
      </c>
      <c r="C16">
        <v>400</v>
      </c>
      <c r="D16">
        <v>0</v>
      </c>
      <c r="E16">
        <v>24.3427286279241</v>
      </c>
      <c r="F16">
        <v>2.6691028377800698</v>
      </c>
      <c r="G16">
        <v>-416.67795881848411</v>
      </c>
      <c r="H16">
        <v>-333.94743609348825</v>
      </c>
      <c r="I16">
        <v>58.592577865910599</v>
      </c>
      <c r="J16">
        <v>29.837270110163601</v>
      </c>
      <c r="K16">
        <v>9.1201913554482008</v>
      </c>
      <c r="L16">
        <v>2.3866354739275906E-5</v>
      </c>
      <c r="M16">
        <v>1.4223896773705147E-6</v>
      </c>
      <c r="N16" s="1">
        <v>7.0194939181445606E-8</v>
      </c>
      <c r="O16" s="1">
        <v>6.6187877101585795E-11</v>
      </c>
      <c r="P16">
        <v>0</v>
      </c>
      <c r="Q16">
        <v>50.587154951302303</v>
      </c>
      <c r="S16">
        <v>31.648980813234601</v>
      </c>
      <c r="AA16">
        <v>14.3069121933848</v>
      </c>
      <c r="AB16">
        <v>3.3676031408993699</v>
      </c>
      <c r="AC16">
        <v>8.9348901178795098E-2</v>
      </c>
      <c r="AJ16">
        <v>0.29716628767652897</v>
      </c>
      <c r="AK16">
        <v>0.69764636394800394</v>
      </c>
      <c r="AL16">
        <v>5.1873483754663304E-3</v>
      </c>
    </row>
    <row r="17" spans="1:38" x14ac:dyDescent="0.3">
      <c r="A17">
        <v>28</v>
      </c>
      <c r="B17">
        <v>1133.84375</v>
      </c>
      <c r="C17">
        <v>400</v>
      </c>
      <c r="D17">
        <v>0</v>
      </c>
      <c r="E17">
        <v>24.1613578345622</v>
      </c>
      <c r="F17">
        <v>2.6676158941992298</v>
      </c>
      <c r="G17">
        <v>-413.28495222421293</v>
      </c>
      <c r="H17">
        <v>-331.55033332046412</v>
      </c>
      <c r="I17">
        <v>58.0916716252284</v>
      </c>
      <c r="J17">
        <v>29.6048497479633</v>
      </c>
      <c r="K17">
        <v>9.0572851537964905</v>
      </c>
      <c r="L17">
        <v>2.3948971078933724E-5</v>
      </c>
      <c r="M17">
        <v>1.4284329928254205E-6</v>
      </c>
      <c r="N17" s="1">
        <v>6.9551541228748502E-8</v>
      </c>
      <c r="O17" s="1">
        <v>6.6014012336515403E-11</v>
      </c>
      <c r="P17">
        <v>0</v>
      </c>
      <c r="Q17">
        <v>50.819708833669502</v>
      </c>
      <c r="S17">
        <v>31.491350959497499</v>
      </c>
      <c r="AA17">
        <v>14.122602680816</v>
      </c>
      <c r="AB17">
        <v>3.47258984386281</v>
      </c>
      <c r="AC17">
        <v>9.3747682154081594E-2</v>
      </c>
      <c r="AJ17">
        <v>0.30626759166738099</v>
      </c>
      <c r="AK17">
        <v>0.68829257419192402</v>
      </c>
      <c r="AL17">
        <v>5.43983414069436E-3</v>
      </c>
    </row>
    <row r="18" spans="1:38" x14ac:dyDescent="0.3">
      <c r="A18">
        <v>29</v>
      </c>
      <c r="B18">
        <v>1128.875</v>
      </c>
      <c r="C18">
        <v>400</v>
      </c>
      <c r="D18">
        <v>0</v>
      </c>
      <c r="E18">
        <v>24.2774885907303</v>
      </c>
      <c r="F18">
        <v>2.6662473117040801</v>
      </c>
      <c r="G18">
        <v>-414.9810429301765</v>
      </c>
      <c r="H18">
        <v>-333.23868903578114</v>
      </c>
      <c r="I18">
        <v>58.303064420673898</v>
      </c>
      <c r="J18">
        <v>29.736655152266</v>
      </c>
      <c r="K18">
        <v>9.1054901337017409</v>
      </c>
      <c r="L18">
        <v>2.4024103102772097E-5</v>
      </c>
      <c r="M18">
        <v>1.4340982420022124E-6</v>
      </c>
      <c r="N18" s="1">
        <v>6.9772461068221995E-8</v>
      </c>
      <c r="O18" s="1">
        <v>6.6631959664078697E-11</v>
      </c>
      <c r="P18">
        <v>0</v>
      </c>
      <c r="Q18">
        <v>51.037486288716302</v>
      </c>
      <c r="S18">
        <v>31.343664483959099</v>
      </c>
      <c r="AA18">
        <v>13.949944434381599</v>
      </c>
      <c r="AB18">
        <v>3.5707159294982498</v>
      </c>
      <c r="AC18">
        <v>9.8188863444613597E-2</v>
      </c>
      <c r="AJ18">
        <v>0.31476540111263401</v>
      </c>
      <c r="AK18">
        <v>0.67953989052902197</v>
      </c>
      <c r="AL18">
        <v>5.6947083583429002E-3</v>
      </c>
    </row>
    <row r="19" spans="1:38" x14ac:dyDescent="0.3">
      <c r="A19">
        <v>30</v>
      </c>
      <c r="B19">
        <v>1123.90625</v>
      </c>
      <c r="C19">
        <v>400</v>
      </c>
      <c r="D19">
        <v>0</v>
      </c>
      <c r="E19">
        <v>25.9399056413755</v>
      </c>
      <c r="F19">
        <v>2.6656650551964698</v>
      </c>
      <c r="G19">
        <v>-443.08542839653074</v>
      </c>
      <c r="H19">
        <v>-356.1831066847945</v>
      </c>
      <c r="I19">
        <v>62.203881706077503</v>
      </c>
      <c r="J19">
        <v>31.759497273587598</v>
      </c>
      <c r="K19">
        <v>9.7311196659190191</v>
      </c>
      <c r="L19">
        <v>2.4047547083558287E-5</v>
      </c>
      <c r="M19">
        <v>1.4371983682888588E-6</v>
      </c>
      <c r="N19" s="1">
        <v>7.4485294451862302E-8</v>
      </c>
      <c r="O19" s="1">
        <v>7.1367201298694494E-11</v>
      </c>
      <c r="P19">
        <v>0</v>
      </c>
      <c r="Q19">
        <v>51.153695182680302</v>
      </c>
      <c r="S19">
        <v>31.264502345909101</v>
      </c>
      <c r="AA19">
        <v>13.857519103205799</v>
      </c>
      <c r="AB19">
        <v>3.6221473821469599</v>
      </c>
      <c r="AC19">
        <v>0.10213598605771999</v>
      </c>
      <c r="AJ19">
        <v>0.31921605338029602</v>
      </c>
      <c r="AK19">
        <v>0.67486185721858605</v>
      </c>
      <c r="AL19">
        <v>5.9220894011165299E-3</v>
      </c>
    </row>
    <row r="20" spans="1:38" x14ac:dyDescent="0.3">
      <c r="A20">
        <v>31</v>
      </c>
      <c r="B20">
        <v>1118.9375</v>
      </c>
      <c r="C20">
        <v>400</v>
      </c>
      <c r="D20">
        <v>0</v>
      </c>
      <c r="E20">
        <v>28.1202369394464</v>
      </c>
      <c r="F20">
        <v>2.6654618793787401</v>
      </c>
      <c r="G20">
        <v>-479.99010169841523</v>
      </c>
      <c r="H20">
        <v>-386.27060262108154</v>
      </c>
      <c r="I20">
        <v>67.322994479394197</v>
      </c>
      <c r="J20">
        <v>34.413283870107001</v>
      </c>
      <c r="K20">
        <v>10.5498552265923</v>
      </c>
      <c r="L20">
        <v>2.4046075192087497E-5</v>
      </c>
      <c r="M20">
        <v>1.4390613780865386E-6</v>
      </c>
      <c r="N20" s="1">
        <v>8.0705018497508606E-8</v>
      </c>
      <c r="O20" s="1">
        <v>7.7474964669872394E-11</v>
      </c>
      <c r="P20">
        <v>0</v>
      </c>
      <c r="Q20">
        <v>51.220858929891897</v>
      </c>
      <c r="S20">
        <v>31.2184670289389</v>
      </c>
      <c r="AA20">
        <v>13.803867753116901</v>
      </c>
      <c r="AB20">
        <v>3.6511306231949301</v>
      </c>
      <c r="AC20">
        <v>0.10567566485725199</v>
      </c>
      <c r="AJ20">
        <v>0.32172312622398702</v>
      </c>
      <c r="AK20">
        <v>0.67215044392436996</v>
      </c>
      <c r="AL20">
        <v>6.1264298516415404E-3</v>
      </c>
    </row>
    <row r="21" spans="1:38" x14ac:dyDescent="0.3">
      <c r="A21">
        <v>32</v>
      </c>
      <c r="B21">
        <v>1113.96875</v>
      </c>
      <c r="C21">
        <v>400</v>
      </c>
      <c r="D21">
        <v>0</v>
      </c>
      <c r="E21">
        <v>30.046206839867999</v>
      </c>
      <c r="F21">
        <v>2.6652494352593101</v>
      </c>
      <c r="G21">
        <v>-512.50435652876877</v>
      </c>
      <c r="H21">
        <v>-412.885656972596</v>
      </c>
      <c r="I21">
        <v>71.816994439857893</v>
      </c>
      <c r="J21">
        <v>36.753459280458003</v>
      </c>
      <c r="K21">
        <v>11.2733189030559</v>
      </c>
      <c r="L21">
        <v>2.4045334299951282E-5</v>
      </c>
      <c r="M21">
        <v>1.4409572641473448E-6</v>
      </c>
      <c r="N21" s="1">
        <v>8.6187736045304403E-8</v>
      </c>
      <c r="O21" s="1">
        <v>8.28999486725343E-11</v>
      </c>
      <c r="P21">
        <v>0</v>
      </c>
      <c r="Q21">
        <v>51.2893228149997</v>
      </c>
      <c r="S21">
        <v>31.171586185868701</v>
      </c>
      <c r="AA21">
        <v>13.749215465933901</v>
      </c>
      <c r="AB21">
        <v>3.6807944952369702</v>
      </c>
      <c r="AC21">
        <v>0.109081037960554</v>
      </c>
      <c r="AJ21">
        <v>0.324288310975823</v>
      </c>
      <c r="AK21">
        <v>0.66938878554077597</v>
      </c>
      <c r="AL21">
        <v>6.3229034834008302E-3</v>
      </c>
    </row>
    <row r="22" spans="1:38" x14ac:dyDescent="0.3">
      <c r="A22">
        <v>33</v>
      </c>
      <c r="B22">
        <v>1109</v>
      </c>
      <c r="C22">
        <v>400</v>
      </c>
      <c r="D22">
        <v>0</v>
      </c>
      <c r="E22">
        <v>31.753017909792199</v>
      </c>
      <c r="F22">
        <v>2.6650300175321702</v>
      </c>
      <c r="G22">
        <v>-541.23747735503116</v>
      </c>
      <c r="H22">
        <v>-436.50816621542151</v>
      </c>
      <c r="I22">
        <v>75.772753420113403</v>
      </c>
      <c r="J22">
        <v>38.823473874572002</v>
      </c>
      <c r="K22">
        <v>11.9146942814534</v>
      </c>
      <c r="L22">
        <v>2.4045168894565821E-5</v>
      </c>
      <c r="M22">
        <v>1.4428784589263332E-6</v>
      </c>
      <c r="N22" s="1">
        <v>9.1035542221972304E-8</v>
      </c>
      <c r="O22" s="1">
        <v>8.7736293804617204E-11</v>
      </c>
      <c r="P22">
        <v>0</v>
      </c>
      <c r="Q22">
        <v>51.358787886177701</v>
      </c>
      <c r="S22">
        <v>31.124056209673899</v>
      </c>
      <c r="AA22">
        <v>13.693794024194</v>
      </c>
      <c r="AB22">
        <v>3.71098766987549</v>
      </c>
      <c r="AC22">
        <v>0.112374210078728</v>
      </c>
      <c r="AJ22">
        <v>0.32689847511414599</v>
      </c>
      <c r="AK22">
        <v>0.66658872698104599</v>
      </c>
      <c r="AL22">
        <v>6.5127979048068803E-3</v>
      </c>
    </row>
    <row r="23" spans="1:38" x14ac:dyDescent="0.3">
      <c r="A23">
        <v>34</v>
      </c>
      <c r="B23">
        <v>1104.03125</v>
      </c>
      <c r="C23">
        <v>400</v>
      </c>
      <c r="D23">
        <v>0</v>
      </c>
      <c r="E23">
        <v>33.269257078631</v>
      </c>
      <c r="F23">
        <v>2.6648050181241398</v>
      </c>
      <c r="G23">
        <v>-566.68434563333028</v>
      </c>
      <c r="H23">
        <v>-457.52778182124717</v>
      </c>
      <c r="I23">
        <v>79.260855324659005</v>
      </c>
      <c r="J23">
        <v>40.6586170495844</v>
      </c>
      <c r="K23">
        <v>12.484687191879599</v>
      </c>
      <c r="L23">
        <v>2.4045483580441964E-5</v>
      </c>
      <c r="M23">
        <v>1.4448203526212578E-6</v>
      </c>
      <c r="N23" s="1">
        <v>9.5331362909422798E-8</v>
      </c>
      <c r="O23" s="1">
        <v>9.2060421492372804E-11</v>
      </c>
      <c r="P23">
        <v>0</v>
      </c>
      <c r="Q23">
        <v>51.429072266290397</v>
      </c>
      <c r="S23">
        <v>31.0759953920839</v>
      </c>
      <c r="AA23">
        <v>13.6377434583286</v>
      </c>
      <c r="AB23">
        <v>3.7416149608140499</v>
      </c>
      <c r="AC23">
        <v>0.115573922482869</v>
      </c>
      <c r="AJ23">
        <v>0.32954535235129701</v>
      </c>
      <c r="AK23">
        <v>0.663757443810012</v>
      </c>
      <c r="AL23">
        <v>6.6972038386898499E-3</v>
      </c>
    </row>
    <row r="24" spans="1:38" x14ac:dyDescent="0.3">
      <c r="A24">
        <v>35</v>
      </c>
      <c r="B24">
        <v>1099.0625</v>
      </c>
      <c r="C24">
        <v>400</v>
      </c>
      <c r="D24">
        <v>0</v>
      </c>
      <c r="E24">
        <v>34.603357552271</v>
      </c>
      <c r="F24">
        <v>2.66456489465692</v>
      </c>
      <c r="G24">
        <v>-588.99540698117914</v>
      </c>
      <c r="H24">
        <v>-476.05704149950481</v>
      </c>
      <c r="I24">
        <v>82.303845418748296</v>
      </c>
      <c r="J24">
        <v>42.269536354714901</v>
      </c>
      <c r="K24">
        <v>12.986494576153399</v>
      </c>
      <c r="L24">
        <v>2.4046910484719235E-5</v>
      </c>
      <c r="M24">
        <v>1.4468142556200468E-6</v>
      </c>
      <c r="N24" s="1">
        <v>9.9099229213630103E-8</v>
      </c>
      <c r="O24" s="1">
        <v>9.5896039065479806E-11</v>
      </c>
      <c r="P24">
        <v>0</v>
      </c>
      <c r="Q24">
        <v>51.501419493436103</v>
      </c>
      <c r="S24">
        <v>31.0265590751658</v>
      </c>
      <c r="AA24">
        <v>13.5800767542793</v>
      </c>
      <c r="AB24">
        <v>3.7732331454443599</v>
      </c>
      <c r="AC24">
        <v>0.11871153167432</v>
      </c>
      <c r="AJ24">
        <v>0.332277003142539</v>
      </c>
      <c r="AK24">
        <v>0.66084507686957195</v>
      </c>
      <c r="AL24">
        <v>6.8779199878872804E-3</v>
      </c>
    </row>
    <row r="25" spans="1:38" x14ac:dyDescent="0.3">
      <c r="A25">
        <v>36</v>
      </c>
      <c r="B25">
        <v>1094.09375</v>
      </c>
      <c r="C25">
        <v>400</v>
      </c>
      <c r="D25">
        <v>0</v>
      </c>
      <c r="E25">
        <v>35.3159264451346</v>
      </c>
      <c r="F25">
        <v>2.6640650761482698</v>
      </c>
      <c r="G25">
        <v>-600.70198284962828</v>
      </c>
      <c r="H25">
        <v>-486.0336418938636</v>
      </c>
      <c r="I25">
        <v>83.868250233921003</v>
      </c>
      <c r="J25">
        <v>43.1208678666938</v>
      </c>
      <c r="K25">
        <v>13.256405318819899</v>
      </c>
      <c r="L25">
        <v>2.4065522480905865E-5</v>
      </c>
      <c r="M25">
        <v>1.4496599622792004E-6</v>
      </c>
      <c r="N25" s="1">
        <v>1.01058554485253E-7</v>
      </c>
      <c r="O25" s="1">
        <v>9.8086125492071096E-11</v>
      </c>
      <c r="P25">
        <v>0</v>
      </c>
      <c r="Q25">
        <v>51.607608280341402</v>
      </c>
      <c r="S25">
        <v>30.954074728100299</v>
      </c>
      <c r="AA25">
        <v>13.495498724039299</v>
      </c>
      <c r="AB25">
        <v>3.8198420240073498</v>
      </c>
      <c r="AC25">
        <v>0.122976243511498</v>
      </c>
      <c r="AJ25">
        <v>0.336302177920767</v>
      </c>
      <c r="AK25">
        <v>0.65657449203316098</v>
      </c>
      <c r="AL25">
        <v>7.1233300460704398E-3</v>
      </c>
    </row>
    <row r="26" spans="1:38" x14ac:dyDescent="0.3">
      <c r="A26">
        <v>37</v>
      </c>
      <c r="B26">
        <v>1089.125</v>
      </c>
      <c r="C26">
        <v>400</v>
      </c>
      <c r="D26">
        <v>0</v>
      </c>
      <c r="E26">
        <v>35.974084793469203</v>
      </c>
      <c r="F26">
        <v>2.66360256010908</v>
      </c>
      <c r="G26">
        <v>-611.46834308516566</v>
      </c>
      <c r="H26">
        <v>-495.27090769273906</v>
      </c>
      <c r="I26">
        <v>85.296607067168196</v>
      </c>
      <c r="J26">
        <v>43.904884039224001</v>
      </c>
      <c r="K26">
        <v>13.505800502007199</v>
      </c>
      <c r="L26">
        <v>2.4081982594416116E-5</v>
      </c>
      <c r="M26">
        <v>1.4523903229193074E-6</v>
      </c>
      <c r="N26" s="1">
        <v>1.0286213265775999E-7</v>
      </c>
      <c r="O26" s="1">
        <v>1.00123399384103E-10</v>
      </c>
      <c r="P26">
        <v>0</v>
      </c>
      <c r="Q26">
        <v>51.709213062740602</v>
      </c>
      <c r="S26">
        <v>30.884848196784901</v>
      </c>
      <c r="AA26">
        <v>13.4146780399346</v>
      </c>
      <c r="AB26">
        <v>3.8647764818466901</v>
      </c>
      <c r="AC26">
        <v>0.126484218693069</v>
      </c>
      <c r="AJ26">
        <v>0.34018094731124299</v>
      </c>
      <c r="AK26">
        <v>0.65249418956495298</v>
      </c>
      <c r="AL26">
        <v>7.3248631238022098E-3</v>
      </c>
    </row>
    <row r="27" spans="1:38" x14ac:dyDescent="0.3">
      <c r="A27">
        <v>38</v>
      </c>
      <c r="B27">
        <v>1084.15625</v>
      </c>
      <c r="C27">
        <v>400</v>
      </c>
      <c r="D27">
        <v>0</v>
      </c>
      <c r="E27">
        <v>36.594766992624301</v>
      </c>
      <c r="F27">
        <v>2.66317502016383</v>
      </c>
      <c r="G27">
        <v>-621.58301362882798</v>
      </c>
      <c r="H27">
        <v>-504.00011953316709</v>
      </c>
      <c r="I27">
        <v>86.629597480790196</v>
      </c>
      <c r="J27">
        <v>44.642239300980897</v>
      </c>
      <c r="K27">
        <v>13.7410296790682</v>
      </c>
      <c r="L27">
        <v>2.4096247527819897E-5</v>
      </c>
      <c r="M27">
        <v>1.4550089181435007E-6</v>
      </c>
      <c r="N27" s="1">
        <v>1.04559063573645E-7</v>
      </c>
      <c r="O27" s="1">
        <v>1.02054622191627E-10</v>
      </c>
      <c r="P27">
        <v>0</v>
      </c>
      <c r="Q27">
        <v>51.806393270265502</v>
      </c>
      <c r="S27">
        <v>30.8186179539316</v>
      </c>
      <c r="AA27">
        <v>13.3373617385498</v>
      </c>
      <c r="AB27">
        <v>3.9077061715624701</v>
      </c>
      <c r="AC27">
        <v>0.12992086569053601</v>
      </c>
      <c r="AJ27">
        <v>0.34388501888883499</v>
      </c>
      <c r="AK27">
        <v>0.64859272998260198</v>
      </c>
      <c r="AL27">
        <v>7.5222511285622804E-3</v>
      </c>
    </row>
    <row r="28" spans="1:38" x14ac:dyDescent="0.3">
      <c r="A28">
        <v>39</v>
      </c>
      <c r="B28">
        <v>1079.1875</v>
      </c>
      <c r="C28">
        <v>400</v>
      </c>
      <c r="D28">
        <v>0</v>
      </c>
      <c r="E28">
        <v>37.180011015795699</v>
      </c>
      <c r="F28">
        <v>2.6627801108573399</v>
      </c>
      <c r="G28">
        <v>-631.08198062000179</v>
      </c>
      <c r="H28">
        <v>-512.24875955904224</v>
      </c>
      <c r="I28">
        <v>87.8724586584039</v>
      </c>
      <c r="J28">
        <v>45.335474635209501</v>
      </c>
      <c r="K28">
        <v>13.9628544107702</v>
      </c>
      <c r="L28">
        <v>2.4108462813926631E-5</v>
      </c>
      <c r="M28">
        <v>1.4575231584867191E-6</v>
      </c>
      <c r="N28" s="1">
        <v>1.06155353502461E-7</v>
      </c>
      <c r="O28" s="1">
        <v>1.0388500530459101E-10</v>
      </c>
      <c r="P28">
        <v>0</v>
      </c>
      <c r="Q28">
        <v>51.899439261753301</v>
      </c>
      <c r="S28">
        <v>30.755187810816999</v>
      </c>
      <c r="AA28">
        <v>13.263320210914101</v>
      </c>
      <c r="AB28">
        <v>3.9487638080101699</v>
      </c>
      <c r="AC28">
        <v>0.13328890850532299</v>
      </c>
      <c r="AJ28">
        <v>0.34742606260154602</v>
      </c>
      <c r="AK28">
        <v>0.64485828213237895</v>
      </c>
      <c r="AL28">
        <v>7.7156552660745496E-3</v>
      </c>
    </row>
    <row r="29" spans="1:38" x14ac:dyDescent="0.3">
      <c r="A29">
        <v>40</v>
      </c>
      <c r="B29">
        <v>1074.21875</v>
      </c>
      <c r="C29">
        <v>400</v>
      </c>
      <c r="D29">
        <v>0</v>
      </c>
      <c r="E29">
        <v>37.7318794372881</v>
      </c>
      <c r="F29">
        <v>2.66241562773211</v>
      </c>
      <c r="G29">
        <v>-640.00154596276002</v>
      </c>
      <c r="H29">
        <v>-520.04468125076778</v>
      </c>
      <c r="I29">
        <v>89.0304637924785</v>
      </c>
      <c r="J29">
        <v>45.987157750972003</v>
      </c>
      <c r="K29">
        <v>14.1720470103417</v>
      </c>
      <c r="L29">
        <v>2.4118765524842395E-5</v>
      </c>
      <c r="M29">
        <v>1.4599400177540789E-6</v>
      </c>
      <c r="N29" s="1">
        <v>1.07657042550269E-7</v>
      </c>
      <c r="O29" s="1">
        <v>1.0561992751841E-10</v>
      </c>
      <c r="P29">
        <v>0</v>
      </c>
      <c r="Q29">
        <v>51.988624693281103</v>
      </c>
      <c r="S29">
        <v>30.6943728242703</v>
      </c>
      <c r="AA29">
        <v>13.1923370231133</v>
      </c>
      <c r="AB29">
        <v>3.9880743665182501</v>
      </c>
      <c r="AC29">
        <v>0.13659109281694701</v>
      </c>
      <c r="AJ29">
        <v>0.35081505241276401</v>
      </c>
      <c r="AK29">
        <v>0.64127971016871199</v>
      </c>
      <c r="AL29">
        <v>7.9052374185237494E-3</v>
      </c>
    </row>
    <row r="30" spans="1:38" x14ac:dyDescent="0.3">
      <c r="A30">
        <v>41</v>
      </c>
      <c r="B30">
        <v>1069.25</v>
      </c>
      <c r="C30">
        <v>400</v>
      </c>
      <c r="D30">
        <v>0</v>
      </c>
      <c r="E30">
        <v>38.182004234600399</v>
      </c>
      <c r="F30">
        <v>2.6620207280763899</v>
      </c>
      <c r="G30">
        <v>-647.18395394568097</v>
      </c>
      <c r="H30">
        <v>-526.44185222754311</v>
      </c>
      <c r="I30">
        <v>89.944950624357702</v>
      </c>
      <c r="J30">
        <v>46.514297525697003</v>
      </c>
      <c r="K30">
        <v>14.3432407688993</v>
      </c>
      <c r="L30">
        <v>2.4131223746329261E-5</v>
      </c>
      <c r="M30">
        <v>1.462460018060328E-6</v>
      </c>
      <c r="N30" s="1">
        <v>1.08863032001771E-7</v>
      </c>
      <c r="O30" s="1">
        <v>1.0708406725183E-10</v>
      </c>
      <c r="P30">
        <v>0</v>
      </c>
      <c r="Q30">
        <v>52.081920434388302</v>
      </c>
      <c r="S30">
        <v>30.630776168817501</v>
      </c>
      <c r="AA30">
        <v>13.1180998454342</v>
      </c>
      <c r="AB30">
        <v>4.0292520228590796</v>
      </c>
      <c r="AC30">
        <v>0.13995152850077799</v>
      </c>
      <c r="AJ30">
        <v>0.354363561743403</v>
      </c>
      <c r="AK30">
        <v>0.637538399735324</v>
      </c>
      <c r="AL30">
        <v>8.0980385212716995E-3</v>
      </c>
    </row>
    <row r="31" spans="1:38" x14ac:dyDescent="0.3">
      <c r="A31">
        <v>42</v>
      </c>
      <c r="B31">
        <v>1064.28125</v>
      </c>
      <c r="C31">
        <v>400</v>
      </c>
      <c r="D31">
        <v>0</v>
      </c>
      <c r="E31">
        <v>38.4749710108903</v>
      </c>
      <c r="F31">
        <v>2.6615391060284299</v>
      </c>
      <c r="G31">
        <v>-651.69400750593775</v>
      </c>
      <c r="H31">
        <v>-530.6715890344617</v>
      </c>
      <c r="I31">
        <v>90.488702482072298</v>
      </c>
      <c r="J31">
        <v>46.849827512567998</v>
      </c>
      <c r="K31">
        <v>14.4559104631391</v>
      </c>
      <c r="L31">
        <v>2.4149623648773362E-5</v>
      </c>
      <c r="M31">
        <v>1.4652693436169799E-6</v>
      </c>
      <c r="N31" s="1">
        <v>1.09609867209922E-7</v>
      </c>
      <c r="O31" s="1">
        <v>1.08136576110049E-10</v>
      </c>
      <c r="P31">
        <v>0</v>
      </c>
      <c r="Q31">
        <v>52.1867368498297</v>
      </c>
      <c r="S31">
        <v>30.559376945883901</v>
      </c>
      <c r="AA31">
        <v>13.034737277833401</v>
      </c>
      <c r="AB31">
        <v>4.0756474391859401</v>
      </c>
      <c r="AC31">
        <v>0.14350148726690801</v>
      </c>
      <c r="AJ31">
        <v>0.358359944211117</v>
      </c>
      <c r="AK31">
        <v>0.63333855104210701</v>
      </c>
      <c r="AL31">
        <v>8.3015047467752193E-3</v>
      </c>
    </row>
    <row r="32" spans="1:38" x14ac:dyDescent="0.3">
      <c r="A32">
        <v>43</v>
      </c>
      <c r="B32">
        <v>1059.3125</v>
      </c>
      <c r="C32">
        <v>400</v>
      </c>
      <c r="D32">
        <v>0</v>
      </c>
      <c r="E32">
        <v>38.718442169216402</v>
      </c>
      <c r="F32">
        <v>2.6610533657128701</v>
      </c>
      <c r="G32">
        <v>-655.35980703400026</v>
      </c>
      <c r="H32">
        <v>-534.22095701791272</v>
      </c>
      <c r="I32">
        <v>90.913515401812404</v>
      </c>
      <c r="J32">
        <v>47.124705386779802</v>
      </c>
      <c r="K32">
        <v>14.550043478306501</v>
      </c>
      <c r="L32">
        <v>2.4168436548760411E-5</v>
      </c>
      <c r="M32">
        <v>1.4680955997308882E-6</v>
      </c>
      <c r="N32" s="1">
        <v>1.10213806216342E-7</v>
      </c>
      <c r="O32" s="1">
        <v>1.0905473523946099E-10</v>
      </c>
      <c r="P32">
        <v>0</v>
      </c>
      <c r="Q32">
        <v>52.292246113841003</v>
      </c>
      <c r="S32">
        <v>30.487504401954101</v>
      </c>
      <c r="AA32">
        <v>12.950822548822201</v>
      </c>
      <c r="AB32">
        <v>4.12234595887419</v>
      </c>
      <c r="AC32">
        <v>0.14708097650829499</v>
      </c>
      <c r="AJ32">
        <v>0.36238054451080898</v>
      </c>
      <c r="AK32">
        <v>0.62911288493631801</v>
      </c>
      <c r="AL32">
        <v>8.5065705528722495E-3</v>
      </c>
    </row>
    <row r="33" spans="1:38" x14ac:dyDescent="0.3">
      <c r="A33">
        <v>44</v>
      </c>
      <c r="B33">
        <v>1054.34375</v>
      </c>
      <c r="C33">
        <v>400</v>
      </c>
      <c r="D33">
        <v>0</v>
      </c>
      <c r="E33">
        <v>38.918388728303199</v>
      </c>
      <c r="F33">
        <v>2.6605643501399698</v>
      </c>
      <c r="G33">
        <v>-658.2841105505014</v>
      </c>
      <c r="H33">
        <v>-537.17166463624835</v>
      </c>
      <c r="I33">
        <v>91.233910452876401</v>
      </c>
      <c r="J33">
        <v>47.346271339450702</v>
      </c>
      <c r="K33">
        <v>14.6278697323204</v>
      </c>
      <c r="L33">
        <v>2.4187605846449886E-5</v>
      </c>
      <c r="M33">
        <v>1.470936000639341E-6</v>
      </c>
      <c r="N33" s="1">
        <v>1.10692259331528E-7</v>
      </c>
      <c r="O33" s="1">
        <v>1.09854292707125E-10</v>
      </c>
      <c r="P33">
        <v>0</v>
      </c>
      <c r="Q33">
        <v>52.398338178873999</v>
      </c>
      <c r="S33">
        <v>30.4152321282609</v>
      </c>
      <c r="AA33">
        <v>12.8664420500125</v>
      </c>
      <c r="AB33">
        <v>4.1692952758476798</v>
      </c>
      <c r="AC33">
        <v>0.15069236700472499</v>
      </c>
      <c r="AJ33">
        <v>0.36642082692640798</v>
      </c>
      <c r="AK33">
        <v>0.62486579982049295</v>
      </c>
      <c r="AL33">
        <v>8.7133732530980893E-3</v>
      </c>
    </row>
    <row r="34" spans="1:38" x14ac:dyDescent="0.3">
      <c r="A34">
        <v>45</v>
      </c>
      <c r="B34">
        <v>1049.375</v>
      </c>
      <c r="C34">
        <v>400</v>
      </c>
      <c r="D34">
        <v>0</v>
      </c>
      <c r="E34">
        <v>39.080044830879103</v>
      </c>
      <c r="F34">
        <v>2.6600728645084701</v>
      </c>
      <c r="G34">
        <v>-660.55693689383384</v>
      </c>
      <c r="H34">
        <v>-539.59536572357501</v>
      </c>
      <c r="I34">
        <v>91.462597055071697</v>
      </c>
      <c r="J34">
        <v>47.520956789967201</v>
      </c>
      <c r="K34">
        <v>14.6913437418565</v>
      </c>
      <c r="L34">
        <v>2.4207077225960317E-5</v>
      </c>
      <c r="M34">
        <v>1.4737878772750741E-6</v>
      </c>
      <c r="N34" s="1">
        <v>1.1106048937171E-7</v>
      </c>
      <c r="O34" s="1">
        <v>1.10549051900319E-10</v>
      </c>
      <c r="P34">
        <v>0</v>
      </c>
      <c r="Q34">
        <v>52.504907482446903</v>
      </c>
      <c r="S34">
        <v>30.342630784508302</v>
      </c>
      <c r="AA34">
        <v>12.7816787079453</v>
      </c>
      <c r="AB34">
        <v>4.2164453933760804</v>
      </c>
      <c r="AC34">
        <v>0.15433763172323001</v>
      </c>
      <c r="AJ34">
        <v>0.370476462722306</v>
      </c>
      <c r="AK34">
        <v>0.62060151014310605</v>
      </c>
      <c r="AL34">
        <v>8.9220271345871599E-3</v>
      </c>
    </row>
    <row r="35" spans="1:38" x14ac:dyDescent="0.3">
      <c r="A35">
        <v>46</v>
      </c>
      <c r="B35">
        <v>1044.40625</v>
      </c>
      <c r="C35">
        <v>400</v>
      </c>
      <c r="D35">
        <v>0</v>
      </c>
      <c r="E35">
        <v>39.2080104212083</v>
      </c>
      <c r="F35">
        <v>2.65957967874798</v>
      </c>
      <c r="G35">
        <v>-662.25734410134498</v>
      </c>
      <c r="H35">
        <v>-541.55505875965343</v>
      </c>
      <c r="I35">
        <v>91.610726556601605</v>
      </c>
      <c r="J35">
        <v>47.654411158188502</v>
      </c>
      <c r="K35">
        <v>14.742183035352999</v>
      </c>
      <c r="L35">
        <v>2.4226798486401397E-5</v>
      </c>
      <c r="M35">
        <v>1.4766486691047606E-6</v>
      </c>
      <c r="N35" s="1">
        <v>1.1133191036014399E-7</v>
      </c>
      <c r="O35" s="1">
        <v>1.11151143890194E-10</v>
      </c>
      <c r="P35">
        <v>0</v>
      </c>
      <c r="Q35">
        <v>52.6118526294687</v>
      </c>
      <c r="S35">
        <v>30.269768297720901</v>
      </c>
      <c r="AA35">
        <v>12.696612222269801</v>
      </c>
      <c r="AB35">
        <v>4.2637484374616204</v>
      </c>
      <c r="AC35">
        <v>0.15801841307887099</v>
      </c>
      <c r="AJ35">
        <v>0.37454331371720401</v>
      </c>
      <c r="AK35">
        <v>0.616324058910386</v>
      </c>
      <c r="AL35">
        <v>9.1326273724088702E-3</v>
      </c>
    </row>
    <row r="36" spans="1:38" x14ac:dyDescent="0.3">
      <c r="A36">
        <v>47</v>
      </c>
      <c r="B36">
        <v>1039.4375</v>
      </c>
      <c r="C36">
        <v>400</v>
      </c>
      <c r="D36">
        <v>0</v>
      </c>
      <c r="E36">
        <v>39.306337110043202</v>
      </c>
      <c r="F36">
        <v>2.65908552910249</v>
      </c>
      <c r="G36">
        <v>-663.45491660869766</v>
      </c>
      <c r="H36">
        <v>-543.10625701289075</v>
      </c>
      <c r="I36">
        <v>91.688104294614106</v>
      </c>
      <c r="J36">
        <v>47.751607880720897</v>
      </c>
      <c r="K36">
        <v>14.7819002735538</v>
      </c>
      <c r="L36">
        <v>2.424671943940866E-5</v>
      </c>
      <c r="M36">
        <v>1.4795159191686248E-6</v>
      </c>
      <c r="N36" s="1">
        <v>1.1151833737750299E-7</v>
      </c>
      <c r="O36" s="1">
        <v>1.11671255063879E-10</v>
      </c>
      <c r="P36">
        <v>0</v>
      </c>
      <c r="Q36">
        <v>52.719076201815803</v>
      </c>
      <c r="S36">
        <v>30.196709977718498</v>
      </c>
      <c r="AA36">
        <v>12.611319205443399</v>
      </c>
      <c r="AB36">
        <v>4.3111585352229698</v>
      </c>
      <c r="AC36">
        <v>0.161736079799217</v>
      </c>
      <c r="AJ36">
        <v>0.37861742146183602</v>
      </c>
      <c r="AK36">
        <v>0.61203732520191101</v>
      </c>
      <c r="AL36">
        <v>9.3452533362516806E-3</v>
      </c>
    </row>
    <row r="37" spans="1:38" x14ac:dyDescent="0.3">
      <c r="A37">
        <v>48</v>
      </c>
      <c r="B37">
        <v>1034.46875</v>
      </c>
      <c r="C37">
        <v>400</v>
      </c>
      <c r="D37">
        <v>0</v>
      </c>
      <c r="E37">
        <v>39.3786004242262</v>
      </c>
      <c r="F37">
        <v>2.6585911190654001</v>
      </c>
      <c r="G37">
        <v>-664.2110166118531</v>
      </c>
      <c r="H37">
        <v>-544.29797314596328</v>
      </c>
      <c r="I37">
        <v>91.703368023661199</v>
      </c>
      <c r="J37">
        <v>47.816933617064102</v>
      </c>
      <c r="K37">
        <v>14.811830274250401</v>
      </c>
      <c r="L37">
        <v>2.4266791852119676E-5</v>
      </c>
      <c r="M37">
        <v>1.4823872712947803E-6</v>
      </c>
      <c r="N37" s="1">
        <v>1.1163019684747799E-7</v>
      </c>
      <c r="O37" s="1">
        <v>1.1211881853739799E-10</v>
      </c>
      <c r="P37">
        <v>0</v>
      </c>
      <c r="Q37">
        <v>52.826484654559401</v>
      </c>
      <c r="S37">
        <v>30.123518576072001</v>
      </c>
      <c r="AA37">
        <v>12.5258732555849</v>
      </c>
      <c r="AB37">
        <v>4.3586317382031403</v>
      </c>
      <c r="AC37">
        <v>0.16549177558050701</v>
      </c>
      <c r="AJ37">
        <v>0.38269500028172398</v>
      </c>
      <c r="AK37">
        <v>0.60774502830114896</v>
      </c>
      <c r="AL37">
        <v>9.5599714171259904E-3</v>
      </c>
    </row>
    <row r="38" spans="1:38" x14ac:dyDescent="0.3">
      <c r="A38">
        <v>49</v>
      </c>
      <c r="B38">
        <v>1029.5</v>
      </c>
      <c r="C38">
        <v>400</v>
      </c>
      <c r="D38">
        <v>0</v>
      </c>
      <c r="E38">
        <v>39.434790373513302</v>
      </c>
      <c r="F38">
        <v>2.6581032626202501</v>
      </c>
      <c r="G38">
        <v>-664.69465893185782</v>
      </c>
      <c r="H38">
        <v>-545.26831976164056</v>
      </c>
      <c r="I38">
        <v>91.679529551466103</v>
      </c>
      <c r="J38">
        <v>48.095609402629002</v>
      </c>
      <c r="K38">
        <v>14.835687886195901</v>
      </c>
      <c r="L38">
        <v>2.4752820307030849E-5</v>
      </c>
      <c r="M38">
        <v>1.487051699719562E-6</v>
      </c>
      <c r="N38" s="1">
        <v>1.0605789642756E-7</v>
      </c>
      <c r="O38" s="1">
        <v>1.12455866052114E-10</v>
      </c>
      <c r="P38" s="1">
        <v>1.33822544554377E-11</v>
      </c>
      <c r="Q38">
        <v>52.933470872934897</v>
      </c>
      <c r="S38">
        <v>30.050566592744499</v>
      </c>
      <c r="AA38">
        <v>12.440723350908501</v>
      </c>
      <c r="AB38">
        <v>4.4057916807832802</v>
      </c>
      <c r="AC38">
        <v>0.16944750262865499</v>
      </c>
      <c r="AJ38">
        <v>0.38674374203191603</v>
      </c>
      <c r="AK38">
        <v>0.60347010329407802</v>
      </c>
      <c r="AL38">
        <v>9.7861546740051399E-3</v>
      </c>
    </row>
    <row r="39" spans="1:38" x14ac:dyDescent="0.3">
      <c r="A39">
        <v>50</v>
      </c>
      <c r="B39">
        <v>1024.53125</v>
      </c>
      <c r="C39">
        <v>400</v>
      </c>
      <c r="D39">
        <v>0</v>
      </c>
      <c r="E39">
        <v>39.468794928229599</v>
      </c>
      <c r="F39">
        <v>2.6576196824221299</v>
      </c>
      <c r="G39">
        <v>-664.80380975210255</v>
      </c>
      <c r="H39">
        <v>-545.932935725265</v>
      </c>
      <c r="I39">
        <v>91.6025210557967</v>
      </c>
      <c r="J39">
        <v>48.117750004780802</v>
      </c>
      <c r="K39">
        <v>14.8511825033814</v>
      </c>
      <c r="L39">
        <v>2.4779709395373005E-5</v>
      </c>
      <c r="M39">
        <v>1.4899404988432279E-6</v>
      </c>
      <c r="N39" s="1">
        <v>1.0580229130325499E-7</v>
      </c>
      <c r="O39" s="1">
        <v>1.12789844820211E-10</v>
      </c>
      <c r="P39" s="1">
        <v>1.42784950301492E-11</v>
      </c>
      <c r="Q39">
        <v>53.040540929647499</v>
      </c>
      <c r="S39">
        <v>29.977554147858399</v>
      </c>
      <c r="AA39">
        <v>12.355504002297399</v>
      </c>
      <c r="AB39">
        <v>4.4529799447659499</v>
      </c>
      <c r="AC39">
        <v>0.17342097543055901</v>
      </c>
      <c r="AJ39">
        <v>0.39079298874325302</v>
      </c>
      <c r="AK39">
        <v>0.59919375765301597</v>
      </c>
      <c r="AL39">
        <v>1.0013253603729301E-2</v>
      </c>
    </row>
    <row r="40" spans="1:38" x14ac:dyDescent="0.3">
      <c r="A40">
        <v>51</v>
      </c>
      <c r="B40">
        <v>1019.5625</v>
      </c>
      <c r="C40">
        <v>400</v>
      </c>
      <c r="D40">
        <v>0</v>
      </c>
      <c r="E40">
        <v>39.521348527747797</v>
      </c>
      <c r="F40">
        <v>2.65717454451178</v>
      </c>
      <c r="G40">
        <v>-665.22480893877412</v>
      </c>
      <c r="H40">
        <v>-546.85603803719971</v>
      </c>
      <c r="I40">
        <v>91.566199678253497</v>
      </c>
      <c r="J40">
        <v>48.1620797841749</v>
      </c>
      <c r="K40">
        <v>14.873448418876499</v>
      </c>
      <c r="L40">
        <v>2.4803946000638436E-5</v>
      </c>
      <c r="M40">
        <v>1.4927036106179629E-6</v>
      </c>
      <c r="N40" s="1">
        <v>1.05576682329832E-7</v>
      </c>
      <c r="O40" s="1">
        <v>1.13166110963613E-10</v>
      </c>
      <c r="P40" s="1">
        <v>1.52653560558302E-11</v>
      </c>
      <c r="Q40">
        <v>53.142640869086897</v>
      </c>
      <c r="S40">
        <v>29.9078668600167</v>
      </c>
      <c r="AA40">
        <v>12.2741876512146</v>
      </c>
      <c r="AB40">
        <v>4.4978099003841097</v>
      </c>
      <c r="AC40">
        <v>0.17749471929746599</v>
      </c>
      <c r="AJ40">
        <v>0.39463808712555598</v>
      </c>
      <c r="AK40">
        <v>0.59511575826744101</v>
      </c>
      <c r="AL40">
        <v>1.02461546070021E-2</v>
      </c>
    </row>
    <row r="41" spans="1:38" x14ac:dyDescent="0.3">
      <c r="A41">
        <v>52</v>
      </c>
      <c r="B41">
        <v>1014.59375</v>
      </c>
      <c r="C41">
        <v>400</v>
      </c>
      <c r="D41">
        <v>0</v>
      </c>
      <c r="E41">
        <v>39.555845456587797</v>
      </c>
      <c r="F41">
        <v>2.65673113250056</v>
      </c>
      <c r="G41">
        <v>-665.34138799254697</v>
      </c>
      <c r="H41">
        <v>-547.5296579274351</v>
      </c>
      <c r="I41">
        <v>91.486936018995905</v>
      </c>
      <c r="J41">
        <v>48.184291757128896</v>
      </c>
      <c r="K41">
        <v>14.8889155446291</v>
      </c>
      <c r="L41">
        <v>2.4828312500380689E-5</v>
      </c>
      <c r="M41">
        <v>1.4954648815074999E-6</v>
      </c>
      <c r="N41" s="1">
        <v>1.05273910703389E-7</v>
      </c>
      <c r="O41" s="1">
        <v>1.13490686085903E-10</v>
      </c>
      <c r="P41" s="1">
        <v>1.6342729808462798E-11</v>
      </c>
      <c r="Q41">
        <v>53.244666636034601</v>
      </c>
      <c r="S41">
        <v>29.838223538237699</v>
      </c>
      <c r="AA41">
        <v>12.192924879720699</v>
      </c>
      <c r="AB41">
        <v>4.5425898293306002</v>
      </c>
      <c r="AC41">
        <v>0.18159511667630099</v>
      </c>
      <c r="AJ41">
        <v>0.39847716100743702</v>
      </c>
      <c r="AK41">
        <v>0.59104234767088804</v>
      </c>
      <c r="AL41">
        <v>1.04804913216746E-2</v>
      </c>
    </row>
    <row r="42" spans="1:38" x14ac:dyDescent="0.3">
      <c r="A42">
        <v>53</v>
      </c>
      <c r="B42">
        <v>1009.625</v>
      </c>
      <c r="C42">
        <v>400</v>
      </c>
      <c r="D42">
        <v>0</v>
      </c>
      <c r="E42">
        <v>39.573312933917698</v>
      </c>
      <c r="F42">
        <v>2.65628885625086</v>
      </c>
      <c r="G42">
        <v>-665.1714530069878</v>
      </c>
      <c r="H42">
        <v>-547.96772191924583</v>
      </c>
      <c r="I42">
        <v>91.367333388740903</v>
      </c>
      <c r="J42">
        <v>48.185672126554202</v>
      </c>
      <c r="K42">
        <v>14.897970467629101</v>
      </c>
      <c r="L42">
        <v>2.4852863116437739E-5</v>
      </c>
      <c r="M42">
        <v>1.4982263139950231E-6</v>
      </c>
      <c r="N42" s="1">
        <v>1.0489487710857301E-7</v>
      </c>
      <c r="O42" s="1">
        <v>1.1376636397338E-10</v>
      </c>
      <c r="P42" s="1">
        <v>1.7516792301582501E-11</v>
      </c>
      <c r="Q42">
        <v>53.346696056714499</v>
      </c>
      <c r="S42">
        <v>29.768571674584599</v>
      </c>
      <c r="AA42">
        <v>12.111654208544801</v>
      </c>
      <c r="AB42">
        <v>4.5873555067903302</v>
      </c>
      <c r="AC42">
        <v>0.18572255336558099</v>
      </c>
      <c r="AJ42">
        <v>0.40231328235154001</v>
      </c>
      <c r="AK42">
        <v>0.58697043436559904</v>
      </c>
      <c r="AL42">
        <v>1.0716283282859699E-2</v>
      </c>
    </row>
    <row r="43" spans="1:38" x14ac:dyDescent="0.3">
      <c r="A43">
        <v>54</v>
      </c>
      <c r="B43">
        <v>1004.65625</v>
      </c>
      <c r="C43">
        <v>400</v>
      </c>
      <c r="D43">
        <v>0</v>
      </c>
      <c r="E43">
        <v>39.575472826913497</v>
      </c>
      <c r="F43">
        <v>2.6558479759374101</v>
      </c>
      <c r="G43">
        <v>-664.74452689162092</v>
      </c>
      <c r="H43">
        <v>-548.1938354552143</v>
      </c>
      <c r="I43">
        <v>91.211552171079703</v>
      </c>
      <c r="J43">
        <v>48.168343845502797</v>
      </c>
      <c r="K43">
        <v>14.9012568435679</v>
      </c>
      <c r="L43">
        <v>2.4877588419581688E-5</v>
      </c>
      <c r="M43">
        <v>1.500987039369754E-6</v>
      </c>
      <c r="N43" s="1">
        <v>1.04442330646629E-7</v>
      </c>
      <c r="O43" s="1">
        <v>1.13997711661671E-10</v>
      </c>
      <c r="P43" s="1">
        <v>1.87942965892002E-11</v>
      </c>
      <c r="Q43">
        <v>53.448693235493202</v>
      </c>
      <c r="S43">
        <v>29.698935000869401</v>
      </c>
      <c r="AA43">
        <v>12.0304035924299</v>
      </c>
      <c r="AB43">
        <v>4.6320891572985996</v>
      </c>
      <c r="AC43">
        <v>0.189879013908754</v>
      </c>
      <c r="AJ43">
        <v>0.40614493181790101</v>
      </c>
      <c r="AK43">
        <v>0.58290142315955096</v>
      </c>
      <c r="AL43">
        <v>1.09536450225469E-2</v>
      </c>
    </row>
    <row r="44" spans="1:38" x14ac:dyDescent="0.3">
      <c r="A44">
        <v>55</v>
      </c>
      <c r="B44">
        <v>999.6875</v>
      </c>
      <c r="C44">
        <v>400</v>
      </c>
      <c r="D44">
        <v>0</v>
      </c>
      <c r="E44">
        <v>39.563876203563503</v>
      </c>
      <c r="F44">
        <v>2.6554087391013499</v>
      </c>
      <c r="G44">
        <v>-664.0871840371816</v>
      </c>
      <c r="H44">
        <v>-548.22927106600719</v>
      </c>
      <c r="I44">
        <v>91.023334063597602</v>
      </c>
      <c r="J44">
        <v>48.134219231715903</v>
      </c>
      <c r="K44">
        <v>14.899354521576401</v>
      </c>
      <c r="L44">
        <v>2.4902480679292393E-5</v>
      </c>
      <c r="M44">
        <v>1.5037462309966354E-6</v>
      </c>
      <c r="N44" s="1">
        <v>1.03918364966716E-7</v>
      </c>
      <c r="O44" s="1">
        <v>1.14188844813136E-10</v>
      </c>
      <c r="P44" s="1">
        <v>2.0182481125327501E-11</v>
      </c>
      <c r="Q44">
        <v>53.550623791648903</v>
      </c>
      <c r="S44">
        <v>29.629336233601201</v>
      </c>
      <c r="AA44">
        <v>11.9491997950003</v>
      </c>
      <c r="AB44">
        <v>4.6767737195430401</v>
      </c>
      <c r="AC44">
        <v>0.19406646020631399</v>
      </c>
      <c r="AJ44">
        <v>0.40997065393335602</v>
      </c>
      <c r="AK44">
        <v>0.57883665635699899</v>
      </c>
      <c r="AL44">
        <v>1.1192689709643299E-2</v>
      </c>
    </row>
    <row r="45" spans="1:38" x14ac:dyDescent="0.3">
      <c r="A45">
        <v>56</v>
      </c>
      <c r="B45">
        <v>994.71875</v>
      </c>
      <c r="C45">
        <v>400</v>
      </c>
      <c r="D45">
        <v>0</v>
      </c>
      <c r="E45">
        <v>39.539925129133898</v>
      </c>
      <c r="F45">
        <v>2.6549713836637898</v>
      </c>
      <c r="G45">
        <v>-663.22342609317354</v>
      </c>
      <c r="H45">
        <v>-548.09326633793989</v>
      </c>
      <c r="I45">
        <v>90.806055244467302</v>
      </c>
      <c r="J45">
        <v>48.085026886880698</v>
      </c>
      <c r="K45">
        <v>14.892787685933399</v>
      </c>
      <c r="L45">
        <v>2.4927533714924507E-5</v>
      </c>
      <c r="M45">
        <v>1.5065030945345296E-6</v>
      </c>
      <c r="N45" s="1">
        <v>1.03324460825801E-7</v>
      </c>
      <c r="O45" s="1">
        <v>1.1434348501859E-10</v>
      </c>
      <c r="P45" s="1">
        <v>2.1689130602816399E-11</v>
      </c>
      <c r="Q45">
        <v>53.652454465612998</v>
      </c>
      <c r="S45">
        <v>29.559797336929201</v>
      </c>
      <c r="AA45">
        <v>11.868068697569599</v>
      </c>
      <c r="AB45">
        <v>4.72139265823035</v>
      </c>
      <c r="AC45">
        <v>0.198286841657694</v>
      </c>
      <c r="AJ45">
        <v>0.41378904084722401</v>
      </c>
      <c r="AK45">
        <v>0.57477742940827503</v>
      </c>
      <c r="AL45">
        <v>1.14335297445001E-2</v>
      </c>
    </row>
    <row r="46" spans="1:38" x14ac:dyDescent="0.3">
      <c r="A46">
        <v>57</v>
      </c>
      <c r="B46">
        <v>989.75</v>
      </c>
      <c r="C46">
        <v>400</v>
      </c>
      <c r="D46">
        <v>0</v>
      </c>
      <c r="E46">
        <v>39.504891265512803</v>
      </c>
      <c r="F46">
        <v>2.6545361405590602</v>
      </c>
      <c r="G46">
        <v>-662.17500260100849</v>
      </c>
      <c r="H46">
        <v>-547.8032781914012</v>
      </c>
      <c r="I46">
        <v>90.562771723499296</v>
      </c>
      <c r="J46">
        <v>48.022334672131002</v>
      </c>
      <c r="K46">
        <v>14.8820318028116</v>
      </c>
      <c r="L46">
        <v>2.4952742780922426E-5</v>
      </c>
      <c r="M46">
        <v>1.5092568594118219E-6</v>
      </c>
      <c r="N46" s="1">
        <v>1.0266151746407899E-7</v>
      </c>
      <c r="O46" s="1">
        <v>1.14465008617374E-10</v>
      </c>
      <c r="P46" s="1">
        <v>2.3322642509577899E-11</v>
      </c>
      <c r="Q46">
        <v>53.754152773502398</v>
      </c>
      <c r="S46">
        <v>29.490339753296201</v>
      </c>
      <c r="AA46">
        <v>11.787035570042599</v>
      </c>
      <c r="AB46">
        <v>4.7659297989205998</v>
      </c>
      <c r="AC46">
        <v>0.20254210423810801</v>
      </c>
      <c r="AJ46">
        <v>0.41759871809280602</v>
      </c>
      <c r="AK46">
        <v>0.57072500461582898</v>
      </c>
      <c r="AL46">
        <v>1.16762772913636E-2</v>
      </c>
    </row>
    <row r="47" spans="1:38" x14ac:dyDescent="0.3">
      <c r="A47">
        <v>58</v>
      </c>
      <c r="B47">
        <v>984.78125</v>
      </c>
      <c r="C47">
        <v>400</v>
      </c>
      <c r="D47">
        <v>0</v>
      </c>
      <c r="E47">
        <v>39.459931799285997</v>
      </c>
      <c r="F47">
        <v>2.6541032360386798</v>
      </c>
      <c r="G47">
        <v>-660.96168555696761</v>
      </c>
      <c r="H47">
        <v>-547.37520065275714</v>
      </c>
      <c r="I47">
        <v>90.296258165309396</v>
      </c>
      <c r="J47">
        <v>47.947569389757803</v>
      </c>
      <c r="K47">
        <v>14.8675195687492</v>
      </c>
      <c r="L47">
        <v>2.4978104483383581E-5</v>
      </c>
      <c r="M47">
        <v>1.5120067713980625E-6</v>
      </c>
      <c r="N47" s="1">
        <v>1.01929873965736E-7</v>
      </c>
      <c r="O47" s="1">
        <v>1.14556488431912E-10</v>
      </c>
      <c r="P47" s="1">
        <v>2.5092100401679101E-11</v>
      </c>
      <c r="Q47">
        <v>53.8556867035526</v>
      </c>
      <c r="S47">
        <v>29.420984606044801</v>
      </c>
      <c r="AA47">
        <v>11.7061253089008</v>
      </c>
      <c r="AB47">
        <v>4.81036918270184</v>
      </c>
      <c r="AC47">
        <v>0.20683419879984</v>
      </c>
      <c r="AJ47">
        <v>0.42139833208116401</v>
      </c>
      <c r="AK47">
        <v>0.56668062315328405</v>
      </c>
      <c r="AL47">
        <v>1.1921044765551199E-2</v>
      </c>
    </row>
    <row r="48" spans="1:38" x14ac:dyDescent="0.3">
      <c r="A48">
        <v>59</v>
      </c>
      <c r="B48">
        <v>979.8125</v>
      </c>
      <c r="C48">
        <v>400</v>
      </c>
      <c r="D48">
        <v>0</v>
      </c>
      <c r="E48">
        <v>39.406103122527199</v>
      </c>
      <c r="F48">
        <v>2.6536728936819101</v>
      </c>
      <c r="G48">
        <v>-659.60150522388324</v>
      </c>
      <c r="H48">
        <v>-546.82355190961096</v>
      </c>
      <c r="I48">
        <v>90.009041223717503</v>
      </c>
      <c r="J48">
        <v>47.862033695443003</v>
      </c>
      <c r="K48">
        <v>14.8496460194278</v>
      </c>
      <c r="L48">
        <v>2.5003616726446121E-5</v>
      </c>
      <c r="M48">
        <v>1.5147520861589294E-6</v>
      </c>
      <c r="N48" s="1">
        <v>1.01129321444982E-7</v>
      </c>
      <c r="O48" s="1">
        <v>1.14620729540697E-10</v>
      </c>
      <c r="P48" s="1">
        <v>2.7007354998286499E-11</v>
      </c>
      <c r="Q48">
        <v>53.957024449964798</v>
      </c>
      <c r="S48">
        <v>29.351752876933698</v>
      </c>
      <c r="AA48">
        <v>11.625362645758299</v>
      </c>
      <c r="AB48">
        <v>4.8546949384650402</v>
      </c>
      <c r="AC48">
        <v>0.21116508887791699</v>
      </c>
      <c r="AJ48">
        <v>0.42518653913031901</v>
      </c>
      <c r="AK48">
        <v>0.56264551557813003</v>
      </c>
      <c r="AL48">
        <v>1.21679452915499E-2</v>
      </c>
    </row>
    <row r="49" spans="1:38" x14ac:dyDescent="0.3">
      <c r="A49">
        <v>60</v>
      </c>
      <c r="B49">
        <v>974.84375</v>
      </c>
      <c r="C49">
        <v>400</v>
      </c>
      <c r="D49">
        <v>0</v>
      </c>
      <c r="E49">
        <v>39.344372612746703</v>
      </c>
      <c r="F49">
        <v>2.6532453361417399</v>
      </c>
      <c r="G49">
        <v>-658.11095317314937</v>
      </c>
      <c r="H49">
        <v>-546.16163538007686</v>
      </c>
      <c r="I49">
        <v>89.703428236777995</v>
      </c>
      <c r="J49">
        <v>47.766920669635503</v>
      </c>
      <c r="K49">
        <v>14.828772928311199</v>
      </c>
      <c r="L49">
        <v>2.5029278687647253E-5</v>
      </c>
      <c r="M49">
        <v>1.5174920637062326E-6</v>
      </c>
      <c r="N49" s="1">
        <v>1.0025910662827599E-7</v>
      </c>
      <c r="O49" s="1">
        <v>1.1466030000583301E-10</v>
      </c>
      <c r="P49" s="1">
        <v>2.9079114335368302E-11</v>
      </c>
      <c r="Q49">
        <v>54.058134180622702</v>
      </c>
      <c r="S49">
        <v>29.282665560906299</v>
      </c>
      <c r="AA49">
        <v>11.544772329247801</v>
      </c>
      <c r="AB49">
        <v>4.8988911710191898</v>
      </c>
      <c r="AC49">
        <v>0.215536758203902</v>
      </c>
      <c r="AJ49">
        <v>0.428961995874658</v>
      </c>
      <c r="AK49">
        <v>0.55862091098153299</v>
      </c>
      <c r="AL49">
        <v>1.2417093143808599E-2</v>
      </c>
    </row>
    <row r="50" spans="1:38" x14ac:dyDescent="0.3">
      <c r="A50">
        <v>61</v>
      </c>
      <c r="B50">
        <v>969.875</v>
      </c>
      <c r="C50">
        <v>400</v>
      </c>
      <c r="D50">
        <v>0</v>
      </c>
      <c r="E50">
        <v>39.275628790533297</v>
      </c>
      <c r="F50">
        <v>2.6528207866388702</v>
      </c>
      <c r="G50">
        <v>-656.50515737029525</v>
      </c>
      <c r="H50">
        <v>-545.40167859692201</v>
      </c>
      <c r="I50">
        <v>89.381531967075105</v>
      </c>
      <c r="J50">
        <v>47.663326393096703</v>
      </c>
      <c r="K50">
        <v>14.805232599332699</v>
      </c>
      <c r="L50">
        <v>2.5055090822734729E-5</v>
      </c>
      <c r="M50">
        <v>1.5202259637090677E-6</v>
      </c>
      <c r="N50" s="1">
        <v>9.9317927151086196E-8</v>
      </c>
      <c r="O50" s="1">
        <v>1.14677557290949E-10</v>
      </c>
      <c r="P50" s="1">
        <v>3.1319044376813797E-11</v>
      </c>
      <c r="Q50">
        <v>54.158983837275599</v>
      </c>
      <c r="S50">
        <v>29.213743798990201</v>
      </c>
      <c r="AA50">
        <v>11.464379281287799</v>
      </c>
      <c r="AB50">
        <v>4.9429418642241503</v>
      </c>
      <c r="AC50">
        <v>0.21995121822216401</v>
      </c>
      <c r="AJ50">
        <v>0.43272335097980902</v>
      </c>
      <c r="AK50">
        <v>0.55460804483303705</v>
      </c>
      <c r="AL50">
        <v>1.2668604187152601E-2</v>
      </c>
    </row>
    <row r="51" spans="1:38" x14ac:dyDescent="0.3">
      <c r="A51">
        <v>62</v>
      </c>
      <c r="B51">
        <v>964.90625</v>
      </c>
      <c r="C51">
        <v>400</v>
      </c>
      <c r="D51">
        <v>0</v>
      </c>
      <c r="E51">
        <v>39.200690089652703</v>
      </c>
      <c r="F51">
        <v>2.6523994702183602</v>
      </c>
      <c r="G51">
        <v>-654.79803335988288</v>
      </c>
      <c r="H51">
        <v>-544.55495311105062</v>
      </c>
      <c r="I51">
        <v>89.045291963779604</v>
      </c>
      <c r="J51">
        <v>47.552260817528897</v>
      </c>
      <c r="K51">
        <v>14.7793311414081</v>
      </c>
      <c r="L51">
        <v>2.5081054900452354E-5</v>
      </c>
      <c r="M51">
        <v>1.5229530416256951E-6</v>
      </c>
      <c r="N51" s="1">
        <v>9.8303918692992394E-8</v>
      </c>
      <c r="O51" s="1">
        <v>1.1467467098695699E-10</v>
      </c>
      <c r="P51" s="1">
        <v>3.3739881679036397E-11</v>
      </c>
      <c r="Q51">
        <v>54.259540966495102</v>
      </c>
      <c r="S51">
        <v>29.145008990427002</v>
      </c>
      <c r="AA51">
        <v>11.384208729035601</v>
      </c>
      <c r="AB51">
        <v>4.9868307982487901</v>
      </c>
      <c r="AC51">
        <v>0.22441051579339899</v>
      </c>
      <c r="AJ51">
        <v>0.43646923808260102</v>
      </c>
      <c r="AK51">
        <v>0.55060816558997605</v>
      </c>
      <c r="AL51">
        <v>1.2922596327421799E-2</v>
      </c>
    </row>
    <row r="52" spans="1:38" x14ac:dyDescent="0.3">
      <c r="A52">
        <v>63</v>
      </c>
      <c r="B52">
        <v>959.9375</v>
      </c>
      <c r="C52">
        <v>400</v>
      </c>
      <c r="D52">
        <v>0</v>
      </c>
      <c r="E52">
        <v>39.120312426671298</v>
      </c>
      <c r="F52">
        <v>2.6519816147674602</v>
      </c>
      <c r="G52">
        <v>-653.00241478671137</v>
      </c>
      <c r="H52">
        <v>-543.6318779646308</v>
      </c>
      <c r="I52">
        <v>88.696493008063499</v>
      </c>
      <c r="J52">
        <v>47.434657163659502</v>
      </c>
      <c r="K52">
        <v>14.7513512947568</v>
      </c>
      <c r="L52">
        <v>2.5107174069205371E-5</v>
      </c>
      <c r="M52">
        <v>1.5256725456697029E-6</v>
      </c>
      <c r="N52" s="1">
        <v>9.7214633855124302E-8</v>
      </c>
      <c r="O52" s="1">
        <v>1.1465364233687101E-10</v>
      </c>
      <c r="P52" s="1">
        <v>3.6355559938790903E-11</v>
      </c>
      <c r="Q52">
        <v>54.359772581835898</v>
      </c>
      <c r="S52">
        <v>29.076482883674899</v>
      </c>
      <c r="AA52">
        <v>11.304286312128101</v>
      </c>
      <c r="AB52">
        <v>5.03054148097889</v>
      </c>
      <c r="AC52">
        <v>0.22891674138210699</v>
      </c>
      <c r="AJ52">
        <v>0.44019826995407002</v>
      </c>
      <c r="AK52">
        <v>0.54662254005662003</v>
      </c>
      <c r="AL52">
        <v>1.31791899893087E-2</v>
      </c>
    </row>
    <row r="53" spans="1:38" x14ac:dyDescent="0.3">
      <c r="A53">
        <v>64</v>
      </c>
      <c r="B53">
        <v>954.96875</v>
      </c>
      <c r="C53">
        <v>400</v>
      </c>
      <c r="D53">
        <v>0</v>
      </c>
      <c r="E53">
        <v>39.035195733255001</v>
      </c>
      <c r="F53">
        <v>2.6515674518014301</v>
      </c>
      <c r="G53">
        <v>-651.13016607375039</v>
      </c>
      <c r="H53">
        <v>-542.64210895983979</v>
      </c>
      <c r="I53">
        <v>88.336781043291296</v>
      </c>
      <c r="J53">
        <v>47.311380049489998</v>
      </c>
      <c r="K53">
        <v>14.7215548700203</v>
      </c>
      <c r="L53">
        <v>2.5133452957181686E-5</v>
      </c>
      <c r="M53">
        <v>1.528383714598161E-6</v>
      </c>
      <c r="N53" s="1">
        <v>9.6047012516514104E-8</v>
      </c>
      <c r="O53" s="1">
        <v>1.14616320984921E-10</v>
      </c>
      <c r="P53" s="1">
        <v>3.9181352537184498E-11</v>
      </c>
      <c r="Q53">
        <v>54.459645056570899</v>
      </c>
      <c r="S53">
        <v>29.0081876466636</v>
      </c>
      <c r="AA53">
        <v>11.2246381656712</v>
      </c>
      <c r="AB53">
        <v>5.0740570931660498</v>
      </c>
      <c r="AC53">
        <v>0.23347203792805901</v>
      </c>
      <c r="AJ53">
        <v>0.443909033846632</v>
      </c>
      <c r="AK53">
        <v>0.54265245752056102</v>
      </c>
      <c r="AL53">
        <v>1.34385086328062E-2</v>
      </c>
    </row>
    <row r="54" spans="1:38" x14ac:dyDescent="0.3">
      <c r="A54">
        <v>65</v>
      </c>
      <c r="B54">
        <v>950</v>
      </c>
      <c r="C54">
        <v>400</v>
      </c>
      <c r="D54">
        <v>0</v>
      </c>
      <c r="E54">
        <v>38.945989581316901</v>
      </c>
      <c r="F54">
        <v>2.6511572170095299</v>
      </c>
      <c r="G54">
        <v>-649.19227951172059</v>
      </c>
      <c r="H54">
        <v>-541.59461549640582</v>
      </c>
      <c r="I54">
        <v>87.967676912328599</v>
      </c>
      <c r="J54">
        <v>47.183232511073598</v>
      </c>
      <c r="K54">
        <v>14.6901848488817</v>
      </c>
      <c r="L54">
        <v>2.5159897808848923E-5</v>
      </c>
      <c r="M54">
        <v>1.5310857763579889E-6</v>
      </c>
      <c r="N54" s="1">
        <v>9.47973431931285E-8</v>
      </c>
      <c r="O54" s="1">
        <v>1.14564419288158E-10</v>
      </c>
      <c r="P54" s="1">
        <v>4.2234033526861299E-11</v>
      </c>
      <c r="Q54">
        <v>54.559124048272302</v>
      </c>
      <c r="S54">
        <v>28.940145915377698</v>
      </c>
      <c r="AA54">
        <v>11.145290977920199</v>
      </c>
      <c r="AB54">
        <v>5.1173604477278101</v>
      </c>
      <c r="AC54">
        <v>0.238078610701733</v>
      </c>
      <c r="AJ54">
        <v>0.447600088056408</v>
      </c>
      <c r="AK54">
        <v>0.53869923261823305</v>
      </c>
      <c r="AL54">
        <v>1.37006793253573E-2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80D27-C0AA-4ADC-9ADF-B06D728A24F7}">
  <dimension ref="A1:AO65"/>
  <sheetViews>
    <sheetView workbookViewId="0"/>
  </sheetViews>
  <sheetFormatPr defaultRowHeight="14.4" x14ac:dyDescent="0.3"/>
  <sheetData>
    <row r="1" spans="1:41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114</v>
      </c>
      <c r="AK1" t="s">
        <v>82</v>
      </c>
      <c r="AL1" t="s">
        <v>115</v>
      </c>
      <c r="AM1" t="s">
        <v>116</v>
      </c>
      <c r="AN1" t="s">
        <v>117</v>
      </c>
      <c r="AO1" t="s">
        <v>118</v>
      </c>
    </row>
    <row r="2" spans="1:41" x14ac:dyDescent="0.3">
      <c r="A2">
        <v>2</v>
      </c>
      <c r="B2">
        <v>1263.03125</v>
      </c>
      <c r="C2">
        <v>400</v>
      </c>
      <c r="D2">
        <v>0</v>
      </c>
      <c r="E2">
        <v>0.497908482025398</v>
      </c>
      <c r="F2">
        <v>3.2457758654321802</v>
      </c>
      <c r="G2">
        <v>-8.0282277436715912</v>
      </c>
      <c r="H2">
        <v>-6.1296317796183981</v>
      </c>
      <c r="I2">
        <v>1.23591924068412</v>
      </c>
      <c r="J2">
        <v>0.62696355820232097</v>
      </c>
      <c r="K2">
        <v>0.153401991594111</v>
      </c>
      <c r="L2">
        <v>4.8284544922709021E-5</v>
      </c>
      <c r="M2">
        <v>7.3901464795938543E-7</v>
      </c>
      <c r="N2" s="1">
        <v>2.5510983756955198E-9</v>
      </c>
      <c r="O2" s="1">
        <v>3.3771470190770298E-13</v>
      </c>
      <c r="P2" s="1">
        <v>9.5538325337142995E-16</v>
      </c>
      <c r="Q2">
        <v>40.069733497316697</v>
      </c>
      <c r="V2">
        <v>13.6171569385443</v>
      </c>
      <c r="W2">
        <v>0.23227268326219599</v>
      </c>
      <c r="X2">
        <v>45.745233652126302</v>
      </c>
      <c r="AA2">
        <v>0.33560322875042398</v>
      </c>
      <c r="AJ2">
        <v>2.4549204666710401E-3</v>
      </c>
      <c r="AK2">
        <v>0.142100624692449</v>
      </c>
      <c r="AL2">
        <v>0</v>
      </c>
      <c r="AM2">
        <v>0</v>
      </c>
      <c r="AN2">
        <v>8.9736127496551008E-3</v>
      </c>
      <c r="AO2">
        <v>0.84647084209122403</v>
      </c>
    </row>
    <row r="3" spans="1:41" x14ac:dyDescent="0.3">
      <c r="A3">
        <v>3</v>
      </c>
      <c r="B3">
        <v>1258.0625</v>
      </c>
      <c r="C3">
        <v>400</v>
      </c>
      <c r="D3">
        <v>0</v>
      </c>
      <c r="E3">
        <v>0.99421377203204198</v>
      </c>
      <c r="F3">
        <v>3.2491411231042999</v>
      </c>
      <c r="G3">
        <v>-15.995097397278496</v>
      </c>
      <c r="H3">
        <v>-12.22354334573336</v>
      </c>
      <c r="I3">
        <v>2.4631160283403699</v>
      </c>
      <c r="J3">
        <v>1.2503686670616601</v>
      </c>
      <c r="K3">
        <v>0.30599279451492301</v>
      </c>
      <c r="L3">
        <v>4.8201529650633364E-5</v>
      </c>
      <c r="M3">
        <v>7.3909503611109212E-7</v>
      </c>
      <c r="N3" s="1">
        <v>5.0885902603842502E-9</v>
      </c>
      <c r="O3" s="1">
        <v>6.7201706002549103E-13</v>
      </c>
      <c r="P3" s="1">
        <v>1.9813516185838099E-15</v>
      </c>
      <c r="Q3">
        <v>40.031876563766097</v>
      </c>
      <c r="V3">
        <v>13.814508924796501</v>
      </c>
      <c r="W3">
        <v>0.23495185076737299</v>
      </c>
      <c r="X3">
        <v>45.580047643932801</v>
      </c>
      <c r="AA3">
        <v>0.33861501673707201</v>
      </c>
      <c r="AJ3">
        <v>2.48558526156017E-3</v>
      </c>
      <c r="AK3">
        <v>0.144296401530527</v>
      </c>
      <c r="AL3">
        <v>0</v>
      </c>
      <c r="AM3">
        <v>0</v>
      </c>
      <c r="AN3">
        <v>9.0627064429196907E-3</v>
      </c>
      <c r="AO3">
        <v>0.84415530676499195</v>
      </c>
    </row>
    <row r="4" spans="1:41" x14ac:dyDescent="0.3">
      <c r="A4">
        <v>4</v>
      </c>
      <c r="B4">
        <v>1253.09375</v>
      </c>
      <c r="C4">
        <v>400</v>
      </c>
      <c r="D4">
        <v>0</v>
      </c>
      <c r="E4">
        <v>1.4841389682305099</v>
      </c>
      <c r="F4">
        <v>3.25254279573748</v>
      </c>
      <c r="G4">
        <v>-23.823704245296874</v>
      </c>
      <c r="H4">
        <v>-18.222733643135921</v>
      </c>
      <c r="I4">
        <v>3.6697746360376202</v>
      </c>
      <c r="J4">
        <v>1.86420191830559</v>
      </c>
      <c r="K4">
        <v>0.45630113466162597</v>
      </c>
      <c r="L4">
        <v>4.811833484772482E-5</v>
      </c>
      <c r="M4">
        <v>7.3917372193497923E-7</v>
      </c>
      <c r="N4" s="1">
        <v>7.5879798460078701E-9</v>
      </c>
      <c r="O4" s="1">
        <v>9.9965755777124493E-13</v>
      </c>
      <c r="P4" s="1">
        <v>3.07168789080649E-15</v>
      </c>
      <c r="Q4">
        <v>39.993555733480903</v>
      </c>
      <c r="V4">
        <v>14.0143155474805</v>
      </c>
      <c r="W4">
        <v>0.23763901179706101</v>
      </c>
      <c r="X4">
        <v>45.412844515643897</v>
      </c>
      <c r="AA4">
        <v>0.34164519159752699</v>
      </c>
      <c r="AJ4">
        <v>2.5164219417955001E-3</v>
      </c>
      <c r="AK4">
        <v>0.146523698441692</v>
      </c>
      <c r="AL4">
        <v>0</v>
      </c>
      <c r="AM4">
        <v>0</v>
      </c>
      <c r="AN4">
        <v>9.1525675369990896E-3</v>
      </c>
      <c r="AO4">
        <v>0.84180731207951298</v>
      </c>
    </row>
    <row r="5" spans="1:41" x14ac:dyDescent="0.3">
      <c r="A5">
        <v>5</v>
      </c>
      <c r="B5">
        <v>1248.125</v>
      </c>
      <c r="C5">
        <v>400</v>
      </c>
      <c r="D5">
        <v>0</v>
      </c>
      <c r="E5">
        <v>1.96788557235409</v>
      </c>
      <c r="F5">
        <v>3.2559813288357402</v>
      </c>
      <c r="G5">
        <v>-31.51756814731236</v>
      </c>
      <c r="H5">
        <v>-24.129561345341884</v>
      </c>
      <c r="I5">
        <v>4.85645711785868</v>
      </c>
      <c r="J5">
        <v>2.4687254142540498</v>
      </c>
      <c r="K5">
        <v>0.60439092660822002</v>
      </c>
      <c r="L5">
        <v>4.8034959424397589E-5</v>
      </c>
      <c r="M5">
        <v>7.3925068894550583E-7</v>
      </c>
      <c r="N5" s="1">
        <v>1.0050302561017201E-8</v>
      </c>
      <c r="O5" s="1">
        <v>1.320773626683E-12</v>
      </c>
      <c r="P5" s="1">
        <v>4.2295244652231902E-15</v>
      </c>
      <c r="Q5">
        <v>39.9547671877678</v>
      </c>
      <c r="V5">
        <v>14.2165972760624</v>
      </c>
      <c r="W5">
        <v>0.24033363703846899</v>
      </c>
      <c r="X5">
        <v>45.243607492029597</v>
      </c>
      <c r="AA5">
        <v>0.34469440710163501</v>
      </c>
      <c r="AJ5">
        <v>2.5474267090357999E-3</v>
      </c>
      <c r="AK5">
        <v>0.14878291214143699</v>
      </c>
      <c r="AL5">
        <v>0</v>
      </c>
      <c r="AM5">
        <v>0</v>
      </c>
      <c r="AN5">
        <v>9.2432197846719598E-3</v>
      </c>
      <c r="AO5">
        <v>0.839426441364854</v>
      </c>
    </row>
    <row r="6" spans="1:41" x14ac:dyDescent="0.3">
      <c r="A6">
        <v>6</v>
      </c>
      <c r="B6">
        <v>1243.15625</v>
      </c>
      <c r="C6">
        <v>400</v>
      </c>
      <c r="D6">
        <v>0</v>
      </c>
      <c r="E6">
        <v>2.44565100498891</v>
      </c>
      <c r="F6">
        <v>3.25945715208079</v>
      </c>
      <c r="G6">
        <v>-39.080120593961524</v>
      </c>
      <c r="H6">
        <v>-29.946328321606224</v>
      </c>
      <c r="I6">
        <v>6.02371207818691</v>
      </c>
      <c r="J6">
        <v>3.0641952329360298</v>
      </c>
      <c r="K6">
        <v>0.75032463716469999</v>
      </c>
      <c r="L6">
        <v>4.7951402374059055E-5</v>
      </c>
      <c r="M6">
        <v>7.3932592136196488E-7</v>
      </c>
      <c r="N6" s="1">
        <v>1.24765700858852E-8</v>
      </c>
      <c r="O6" s="1">
        <v>1.6354987353211799E-12</v>
      </c>
      <c r="P6" s="1">
        <v>5.4581457324418997E-15</v>
      </c>
      <c r="Q6">
        <v>39.915507399497201</v>
      </c>
      <c r="V6">
        <v>14.4213730509997</v>
      </c>
      <c r="W6">
        <v>0.24303516197994199</v>
      </c>
      <c r="X6">
        <v>45.072321057203297</v>
      </c>
      <c r="AA6">
        <v>0.34776333031976903</v>
      </c>
      <c r="AJ6">
        <v>2.5785953816196499E-3</v>
      </c>
      <c r="AK6">
        <v>0.15107442685946401</v>
      </c>
      <c r="AL6">
        <v>0</v>
      </c>
      <c r="AM6">
        <v>0</v>
      </c>
      <c r="AN6">
        <v>9.3346874094836999E-3</v>
      </c>
      <c r="AO6">
        <v>0.83701229034943203</v>
      </c>
    </row>
    <row r="7" spans="1:41" x14ac:dyDescent="0.3">
      <c r="A7">
        <v>7</v>
      </c>
      <c r="B7">
        <v>1238.1875</v>
      </c>
      <c r="C7">
        <v>400</v>
      </c>
      <c r="D7">
        <v>0</v>
      </c>
      <c r="E7">
        <v>2.9176286939937199</v>
      </c>
      <c r="F7">
        <v>3.2629706765982198</v>
      </c>
      <c r="G7">
        <v>-46.514706962931292</v>
      </c>
      <c r="H7">
        <v>-35.675281105159023</v>
      </c>
      <c r="I7">
        <v>7.17207497185258</v>
      </c>
      <c r="J7">
        <v>3.6508615707478702</v>
      </c>
      <c r="K7">
        <v>0.89416332022801404</v>
      </c>
      <c r="L7">
        <v>4.7867662784793683E-5</v>
      </c>
      <c r="M7">
        <v>7.393994042163081E-7</v>
      </c>
      <c r="N7" s="1">
        <v>1.48677709318153E-8</v>
      </c>
      <c r="O7" s="1">
        <v>1.9439625042083399E-12</v>
      </c>
      <c r="P7" s="1">
        <v>6.76099498895064E-15</v>
      </c>
      <c r="Q7">
        <v>39.875773171035199</v>
      </c>
      <c r="V7">
        <v>14.628660084088301</v>
      </c>
      <c r="W7">
        <v>0.24574298543668899</v>
      </c>
      <c r="X7">
        <v>44.8989711197136</v>
      </c>
      <c r="AA7">
        <v>0.35085263972604702</v>
      </c>
      <c r="AJ7">
        <v>2.60992337308178E-3</v>
      </c>
      <c r="AK7">
        <v>0.15339861203046301</v>
      </c>
      <c r="AL7">
        <v>0</v>
      </c>
      <c r="AM7">
        <v>0</v>
      </c>
      <c r="AN7">
        <v>9.4269950483518508E-3</v>
      </c>
      <c r="AO7">
        <v>0.83456446954810204</v>
      </c>
    </row>
    <row r="8" spans="1:41" x14ac:dyDescent="0.3">
      <c r="A8">
        <v>8</v>
      </c>
      <c r="B8">
        <v>1233.21875</v>
      </c>
      <c r="C8">
        <v>400</v>
      </c>
      <c r="D8">
        <v>0</v>
      </c>
      <c r="E8">
        <v>3.3840081438728702</v>
      </c>
      <c r="F8">
        <v>3.2665222920360701</v>
      </c>
      <c r="G8">
        <v>-53.824588515332842</v>
      </c>
      <c r="H8">
        <v>-41.318612181283683</v>
      </c>
      <c r="I8">
        <v>8.3020683574650302</v>
      </c>
      <c r="J8">
        <v>4.2289688632191904</v>
      </c>
      <c r="K8">
        <v>1.03596664627798</v>
      </c>
      <c r="L8">
        <v>4.7783739851753992E-5</v>
      </c>
      <c r="M8">
        <v>7.3947112346802037E-7</v>
      </c>
      <c r="N8" s="1">
        <v>1.72248709341635E-8</v>
      </c>
      <c r="O8" s="1">
        <v>2.24629081322134E-12</v>
      </c>
      <c r="P8" s="1">
        <v>8.1416814345587395E-15</v>
      </c>
      <c r="Q8">
        <v>39.835561674352199</v>
      </c>
      <c r="V8">
        <v>14.838473647383699</v>
      </c>
      <c r="W8">
        <v>0.24845646799312501</v>
      </c>
      <c r="X8">
        <v>44.723545187125801</v>
      </c>
      <c r="AA8">
        <v>0.35396302314501399</v>
      </c>
      <c r="AJ8">
        <v>2.6414056692352899E-3</v>
      </c>
      <c r="AK8">
        <v>0.15575581982387901</v>
      </c>
      <c r="AL8">
        <v>0</v>
      </c>
      <c r="AM8">
        <v>0</v>
      </c>
      <c r="AN8">
        <v>9.5201676885968804E-3</v>
      </c>
      <c r="AO8">
        <v>0.83208260681828805</v>
      </c>
    </row>
    <row r="9" spans="1:41" x14ac:dyDescent="0.3">
      <c r="A9">
        <v>9</v>
      </c>
      <c r="B9">
        <v>1228.25</v>
      </c>
      <c r="C9">
        <v>400</v>
      </c>
      <c r="D9">
        <v>0</v>
      </c>
      <c r="E9">
        <v>3.8449749866148202</v>
      </c>
      <c r="F9">
        <v>3.27011236336415</v>
      </c>
      <c r="G9">
        <v>-61.012944151356294</v>
      </c>
      <c r="H9">
        <v>-46.878461109384446</v>
      </c>
      <c r="I9">
        <v>9.41420210601561</v>
      </c>
      <c r="J9">
        <v>4.798755884977</v>
      </c>
      <c r="K9">
        <v>1.1757929267786</v>
      </c>
      <c r="L9">
        <v>4.7699632890689182E-5</v>
      </c>
      <c r="M9">
        <v>7.3954106612932962E-7</v>
      </c>
      <c r="N9" s="1">
        <v>1.9548813665278601E-8</v>
      </c>
      <c r="O9" s="1">
        <v>2.5426059026737101E-12</v>
      </c>
      <c r="P9" s="1">
        <v>9.6039872046965905E-15</v>
      </c>
      <c r="Q9">
        <v>39.794870494618301</v>
      </c>
      <c r="V9">
        <v>15.050826843719699</v>
      </c>
      <c r="W9">
        <v>0.25117493051512502</v>
      </c>
      <c r="X9">
        <v>44.546032555858503</v>
      </c>
      <c r="AA9">
        <v>0.35709517528825202</v>
      </c>
      <c r="AJ9">
        <v>2.6730368053322802E-3</v>
      </c>
      <c r="AK9">
        <v>0.15814638243069501</v>
      </c>
      <c r="AL9">
        <v>0</v>
      </c>
      <c r="AM9">
        <v>0</v>
      </c>
      <c r="AN9">
        <v>9.6142305921422498E-3</v>
      </c>
      <c r="AO9">
        <v>0.829566350171829</v>
      </c>
    </row>
    <row r="10" spans="1:41" x14ac:dyDescent="0.3">
      <c r="A10">
        <v>10</v>
      </c>
      <c r="B10">
        <v>1223.28125</v>
      </c>
      <c r="C10">
        <v>400</v>
      </c>
      <c r="D10">
        <v>0</v>
      </c>
      <c r="E10">
        <v>4.3007110122644203</v>
      </c>
      <c r="F10">
        <v>3.2737412273834399</v>
      </c>
      <c r="G10">
        <v>-68.082871908224121</v>
      </c>
      <c r="H10">
        <v>-52.356915465618755</v>
      </c>
      <c r="I10">
        <v>10.5089735613349</v>
      </c>
      <c r="J10">
        <v>5.3604558271858496</v>
      </c>
      <c r="K10">
        <v>1.3136991330563299</v>
      </c>
      <c r="L10">
        <v>4.7615341352635141E-5</v>
      </c>
      <c r="M10">
        <v>7.3960922040112819E-7</v>
      </c>
      <c r="N10" s="1">
        <v>2.1840520760000801E-8</v>
      </c>
      <c r="O10" s="1">
        <v>2.8330264678218398E-12</v>
      </c>
      <c r="P10" s="1">
        <v>1.11518743750226E-14</v>
      </c>
      <c r="Q10">
        <v>39.753697677355198</v>
      </c>
      <c r="V10">
        <v>15.265730358479701</v>
      </c>
      <c r="W10">
        <v>0.25389765268508802</v>
      </c>
      <c r="X10">
        <v>44.366424516576302</v>
      </c>
      <c r="AA10">
        <v>0.36024979490354903</v>
      </c>
      <c r="AJ10">
        <v>2.7048108427690301E-3</v>
      </c>
      <c r="AK10">
        <v>0.160570609098587</v>
      </c>
      <c r="AL10">
        <v>0</v>
      </c>
      <c r="AM10">
        <v>0</v>
      </c>
      <c r="AN10">
        <v>9.7092092072836901E-3</v>
      </c>
      <c r="AO10">
        <v>0.82701537085136001</v>
      </c>
    </row>
    <row r="11" spans="1:41" x14ac:dyDescent="0.3">
      <c r="A11">
        <v>11</v>
      </c>
      <c r="B11">
        <v>1218.3125</v>
      </c>
      <c r="C11">
        <v>400</v>
      </c>
      <c r="D11">
        <v>0</v>
      </c>
      <c r="E11">
        <v>4.7513941806237998</v>
      </c>
      <c r="F11">
        <v>3.2774091889838202</v>
      </c>
      <c r="G11">
        <v>-75.037390231500865</v>
      </c>
      <c r="H11">
        <v>-57.756011629172107</v>
      </c>
      <c r="I11">
        <v>11.5868676566314</v>
      </c>
      <c r="J11">
        <v>5.9142963545763498</v>
      </c>
      <c r="K11">
        <v>1.4497409101659899</v>
      </c>
      <c r="L11">
        <v>4.7530864839576588E-5</v>
      </c>
      <c r="M11">
        <v>7.3967557581811546E-7</v>
      </c>
      <c r="N11" s="1">
        <v>2.4100892162576199E-8</v>
      </c>
      <c r="O11" s="1">
        <v>3.1176677484296799E-12</v>
      </c>
      <c r="P11" s="1">
        <v>1.2789491878698301E-14</v>
      </c>
      <c r="Q11">
        <v>39.712041778521701</v>
      </c>
      <c r="V11">
        <v>15.4831921958772</v>
      </c>
      <c r="W11">
        <v>0.25662387161497302</v>
      </c>
      <c r="X11">
        <v>44.184714572416503</v>
      </c>
      <c r="AA11">
        <v>0.36342758156945798</v>
      </c>
      <c r="AJ11">
        <v>2.7367213459356002E-3</v>
      </c>
      <c r="AK11">
        <v>0.163028782947297</v>
      </c>
      <c r="AL11">
        <v>0</v>
      </c>
      <c r="AM11">
        <v>0</v>
      </c>
      <c r="AN11">
        <v>9.8051290688673104E-3</v>
      </c>
      <c r="AO11">
        <v>0.82442936663789901</v>
      </c>
    </row>
    <row r="12" spans="1:41" x14ac:dyDescent="0.3">
      <c r="A12">
        <v>12</v>
      </c>
      <c r="B12">
        <v>1213.34375</v>
      </c>
      <c r="C12">
        <v>400</v>
      </c>
      <c r="D12">
        <v>0</v>
      </c>
      <c r="E12">
        <v>5.1971986068362499</v>
      </c>
      <c r="F12">
        <v>3.2811165170054499</v>
      </c>
      <c r="G12">
        <v>-81.879438921443196</v>
      </c>
      <c r="H12">
        <v>-63.077735337053696</v>
      </c>
      <c r="I12">
        <v>12.6483569704813</v>
      </c>
      <c r="J12">
        <v>6.46049963372361</v>
      </c>
      <c r="K12">
        <v>1.5839725836921801</v>
      </c>
      <c r="L12">
        <v>4.7446203121729397E-5</v>
      </c>
      <c r="M12">
        <v>7.3974012340845184E-7</v>
      </c>
      <c r="N12" s="1">
        <v>2.6330806261558901E-8</v>
      </c>
      <c r="O12" s="1">
        <v>3.396641610063E-12</v>
      </c>
      <c r="P12" s="1">
        <v>1.4521182216315199E-14</v>
      </c>
      <c r="Q12">
        <v>39.669901919552501</v>
      </c>
      <c r="V12">
        <v>15.703217389159001</v>
      </c>
      <c r="W12">
        <v>0.25935278048328397</v>
      </c>
      <c r="X12">
        <v>44.000898678891801</v>
      </c>
      <c r="AA12">
        <v>0.366629231913223</v>
      </c>
      <c r="AJ12">
        <v>2.7687613584685099E-3</v>
      </c>
      <c r="AK12">
        <v>0.16552115743951201</v>
      </c>
      <c r="AL12">
        <v>0</v>
      </c>
      <c r="AM12">
        <v>0</v>
      </c>
      <c r="AN12">
        <v>9.9020156801839492E-3</v>
      </c>
      <c r="AO12">
        <v>0.82180806552183405</v>
      </c>
    </row>
    <row r="13" spans="1:41" x14ac:dyDescent="0.3">
      <c r="A13">
        <v>13</v>
      </c>
      <c r="B13">
        <v>1208.375</v>
      </c>
      <c r="C13">
        <v>400</v>
      </c>
      <c r="D13">
        <v>0</v>
      </c>
      <c r="E13">
        <v>5.9416642294443696</v>
      </c>
      <c r="F13">
        <v>3.2860564820154501</v>
      </c>
      <c r="G13">
        <v>-93.318578174898249</v>
      </c>
      <c r="H13">
        <v>-71.941873347866462</v>
      </c>
      <c r="I13">
        <v>14.4288519107215</v>
      </c>
      <c r="J13">
        <v>7.3732796920935497</v>
      </c>
      <c r="K13">
        <v>1.8081442793095599</v>
      </c>
      <c r="L13">
        <v>4.7356402181495394E-5</v>
      </c>
      <c r="M13">
        <v>7.397553213113669E-7</v>
      </c>
      <c r="N13" s="1">
        <v>3.0052042186407802E-8</v>
      </c>
      <c r="O13" s="1">
        <v>3.8611780572921601E-12</v>
      </c>
      <c r="P13" s="1">
        <v>1.7228648199289299E-14</v>
      </c>
      <c r="Q13">
        <v>39.610749079669397</v>
      </c>
      <c r="V13">
        <v>16.011455280983299</v>
      </c>
      <c r="W13">
        <v>0.265232366514977</v>
      </c>
      <c r="X13">
        <v>43.743621770142099</v>
      </c>
      <c r="AA13">
        <v>0.368941502689977</v>
      </c>
      <c r="AJ13">
        <v>2.83575827713402E-3</v>
      </c>
      <c r="AK13">
        <v>0.169022199783987</v>
      </c>
      <c r="AL13">
        <v>0</v>
      </c>
      <c r="AM13">
        <v>0</v>
      </c>
      <c r="AN13">
        <v>9.9793465458378992E-3</v>
      </c>
      <c r="AO13">
        <v>0.81816269539303998</v>
      </c>
    </row>
    <row r="14" spans="1:41" x14ac:dyDescent="0.3">
      <c r="A14">
        <v>14</v>
      </c>
      <c r="B14">
        <v>1203.40625</v>
      </c>
      <c r="C14">
        <v>400</v>
      </c>
      <c r="D14">
        <v>0</v>
      </c>
      <c r="E14">
        <v>7.2432301733922797</v>
      </c>
      <c r="F14">
        <v>3.2934804168184701</v>
      </c>
      <c r="G14">
        <v>-113.25397234329721</v>
      </c>
      <c r="H14">
        <v>-87.345354095832803</v>
      </c>
      <c r="I14">
        <v>17.546651708977802</v>
      </c>
      <c r="J14">
        <v>8.9664827723900906</v>
      </c>
      <c r="K14">
        <v>2.19926316743953</v>
      </c>
      <c r="L14">
        <v>4.7256290489107482E-5</v>
      </c>
      <c r="M14">
        <v>7.3967139168123596E-7</v>
      </c>
      <c r="N14" s="1">
        <v>3.65378661446881E-8</v>
      </c>
      <c r="O14" s="1">
        <v>4.6641982227042596E-12</v>
      </c>
      <c r="P14" s="1">
        <v>2.1787983713510901E-14</v>
      </c>
      <c r="Q14">
        <v>39.517446260074898</v>
      </c>
      <c r="V14">
        <v>16.496746438816299</v>
      </c>
      <c r="W14">
        <v>0.277441671697567</v>
      </c>
      <c r="X14">
        <v>43.3388817138907</v>
      </c>
      <c r="AA14">
        <v>0.369483915520401</v>
      </c>
      <c r="AJ14">
        <v>2.9732988631206202E-3</v>
      </c>
      <c r="AK14">
        <v>0.174556259159066</v>
      </c>
      <c r="AL14">
        <v>0</v>
      </c>
      <c r="AM14">
        <v>0</v>
      </c>
      <c r="AN14">
        <v>1.00176144618129E-2</v>
      </c>
      <c r="AO14">
        <v>0.81245282751599901</v>
      </c>
    </row>
    <row r="15" spans="1:41" x14ac:dyDescent="0.3">
      <c r="A15">
        <v>15</v>
      </c>
      <c r="B15">
        <v>1198.4375</v>
      </c>
      <c r="C15">
        <v>400</v>
      </c>
      <c r="D15">
        <v>0</v>
      </c>
      <c r="E15">
        <v>8.4437337316757404</v>
      </c>
      <c r="F15">
        <v>3.30087158896277</v>
      </c>
      <c r="G15">
        <v>-131.43850282397949</v>
      </c>
      <c r="H15">
        <v>-101.41111923947892</v>
      </c>
      <c r="I15">
        <v>20.404755805890201</v>
      </c>
      <c r="J15">
        <v>10.427172793552799</v>
      </c>
      <c r="K15">
        <v>2.5580315695737101</v>
      </c>
      <c r="L15">
        <v>4.7156331541183417E-5</v>
      </c>
      <c r="M15">
        <v>7.3958864621865952E-7</v>
      </c>
      <c r="N15" s="1">
        <v>4.2481288213522303E-8</v>
      </c>
      <c r="O15" s="1">
        <v>5.38782684620104E-12</v>
      </c>
      <c r="P15" s="1">
        <v>2.6348417934747701E-14</v>
      </c>
      <c r="Q15">
        <v>39.424955887371198</v>
      </c>
      <c r="V15">
        <v>16.977963934988001</v>
      </c>
      <c r="W15">
        <v>0.28925773746976902</v>
      </c>
      <c r="X15">
        <v>42.937597709514499</v>
      </c>
      <c r="AA15">
        <v>0.37022473065635397</v>
      </c>
      <c r="AJ15">
        <v>3.10720217614138E-3</v>
      </c>
      <c r="AK15">
        <v>0.18006959549714199</v>
      </c>
      <c r="AL15">
        <v>0</v>
      </c>
      <c r="AM15">
        <v>0</v>
      </c>
      <c r="AN15">
        <v>1.0061248073280699E-2</v>
      </c>
      <c r="AO15">
        <v>0.806761954253435</v>
      </c>
    </row>
    <row r="16" spans="1:41" x14ac:dyDescent="0.3">
      <c r="A16">
        <v>16</v>
      </c>
      <c r="B16">
        <v>1193.46875</v>
      </c>
      <c r="C16">
        <v>400</v>
      </c>
      <c r="D16">
        <v>0</v>
      </c>
      <c r="E16">
        <v>9.2984210636380809</v>
      </c>
      <c r="F16">
        <v>3.3086717299315498</v>
      </c>
      <c r="G16">
        <v>-144.07228494488498</v>
      </c>
      <c r="H16">
        <v>-111.19964554457728</v>
      </c>
      <c r="I16">
        <v>22.413895499636599</v>
      </c>
      <c r="J16">
        <v>11.453661487029899</v>
      </c>
      <c r="K16">
        <v>2.8103184064834399</v>
      </c>
      <c r="L16">
        <v>4.7055771674231577E-5</v>
      </c>
      <c r="M16">
        <v>7.3948165012392707E-7</v>
      </c>
      <c r="N16" s="1">
        <v>4.6651923487572697E-8</v>
      </c>
      <c r="O16" s="1">
        <v>5.8754735277987901E-12</v>
      </c>
      <c r="P16" s="1">
        <v>2.9340185289261797E-14</v>
      </c>
      <c r="Q16">
        <v>39.328445767844798</v>
      </c>
      <c r="V16">
        <v>17.4819687111364</v>
      </c>
      <c r="W16">
        <v>0.30277245742593301</v>
      </c>
      <c r="X16">
        <v>42.520557769973003</v>
      </c>
      <c r="AA16">
        <v>0.36625529361966502</v>
      </c>
      <c r="AJ16">
        <v>3.2603582678556202E-3</v>
      </c>
      <c r="AK16">
        <v>0.18587010882563099</v>
      </c>
      <c r="AL16">
        <v>0</v>
      </c>
      <c r="AM16">
        <v>0</v>
      </c>
      <c r="AN16">
        <v>9.9777995328723303E-3</v>
      </c>
      <c r="AO16">
        <v>0.80089173337363995</v>
      </c>
    </row>
    <row r="17" spans="1:41" x14ac:dyDescent="0.3">
      <c r="A17">
        <v>17</v>
      </c>
      <c r="B17">
        <v>1188.5</v>
      </c>
      <c r="C17">
        <v>400</v>
      </c>
      <c r="D17">
        <v>0</v>
      </c>
      <c r="E17">
        <v>9.9831553152204293</v>
      </c>
      <c r="F17">
        <v>3.3166446151384799</v>
      </c>
      <c r="G17">
        <v>-153.9521766634295</v>
      </c>
      <c r="H17">
        <v>-118.86748595829121</v>
      </c>
      <c r="I17">
        <v>24.0034828482456</v>
      </c>
      <c r="J17">
        <v>12.265644229762501</v>
      </c>
      <c r="K17">
        <v>3.0100165901566101</v>
      </c>
      <c r="L17">
        <v>4.6954973225985225E-5</v>
      </c>
      <c r="M17">
        <v>7.3936413591228052E-7</v>
      </c>
      <c r="N17" s="1">
        <v>4.9946313053165499E-8</v>
      </c>
      <c r="O17" s="1">
        <v>6.2448630562831697E-12</v>
      </c>
      <c r="P17" s="1">
        <v>3.1486583459427602E-14</v>
      </c>
      <c r="Q17">
        <v>39.230506217102302</v>
      </c>
      <c r="V17">
        <v>17.994220543489099</v>
      </c>
      <c r="W17">
        <v>0.31691592458017098</v>
      </c>
      <c r="X17">
        <v>42.098008857021398</v>
      </c>
      <c r="AA17">
        <v>0.36034845780694402</v>
      </c>
      <c r="AJ17">
        <v>3.4211797583804798E-3</v>
      </c>
      <c r="AK17">
        <v>0.19179404790106899</v>
      </c>
      <c r="AL17">
        <v>0</v>
      </c>
      <c r="AM17">
        <v>0</v>
      </c>
      <c r="AN17">
        <v>9.8413891034796197E-3</v>
      </c>
      <c r="AO17">
        <v>0.79494338323707003</v>
      </c>
    </row>
    <row r="18" spans="1:41" x14ac:dyDescent="0.3">
      <c r="A18">
        <v>18</v>
      </c>
      <c r="B18">
        <v>1183.53125</v>
      </c>
      <c r="C18">
        <v>400</v>
      </c>
      <c r="D18">
        <v>0</v>
      </c>
      <c r="E18">
        <v>10.6247207515728</v>
      </c>
      <c r="F18">
        <v>3.3246038215114901</v>
      </c>
      <c r="G18">
        <v>-163.07354027350107</v>
      </c>
      <c r="H18">
        <v>-125.95572463019158</v>
      </c>
      <c r="I18">
        <v>25.481082867861002</v>
      </c>
      <c r="J18">
        <v>13.0205778289134</v>
      </c>
      <c r="K18">
        <v>3.19578551971416</v>
      </c>
      <c r="L18">
        <v>4.6854244252535402E-5</v>
      </c>
      <c r="M18">
        <v>7.39246885124634E-7</v>
      </c>
      <c r="N18" s="1">
        <v>5.3006930775714702E-8</v>
      </c>
      <c r="O18" s="1">
        <v>6.5792874214477799E-12</v>
      </c>
      <c r="P18" s="1">
        <v>3.3478998091244099E-14</v>
      </c>
      <c r="Q18">
        <v>39.133164638478199</v>
      </c>
      <c r="V18">
        <v>18.5034663803632</v>
      </c>
      <c r="W18">
        <v>0.33075038387842898</v>
      </c>
      <c r="X18">
        <v>41.677988837829098</v>
      </c>
      <c r="AA18">
        <v>0.354629759450937</v>
      </c>
      <c r="AJ18">
        <v>3.5794073902813599E-3</v>
      </c>
      <c r="AK18">
        <v>0.19771249819662601</v>
      </c>
      <c r="AL18">
        <v>0</v>
      </c>
      <c r="AM18">
        <v>0</v>
      </c>
      <c r="AN18">
        <v>9.70929853937306E-3</v>
      </c>
      <c r="AO18">
        <v>0.78899879587371802</v>
      </c>
    </row>
    <row r="19" spans="1:41" x14ac:dyDescent="0.3">
      <c r="A19">
        <v>19</v>
      </c>
      <c r="B19">
        <v>1178.5625</v>
      </c>
      <c r="C19">
        <v>400</v>
      </c>
      <c r="D19">
        <v>0</v>
      </c>
      <c r="E19">
        <v>11.232270696273501</v>
      </c>
      <c r="F19">
        <v>3.33255710213469</v>
      </c>
      <c r="G19">
        <v>-171.58564021079113</v>
      </c>
      <c r="H19">
        <v>-132.57907152488136</v>
      </c>
      <c r="I19">
        <v>26.869348225567901</v>
      </c>
      <c r="J19">
        <v>13.730058188770601</v>
      </c>
      <c r="K19">
        <v>3.3704660871612799</v>
      </c>
      <c r="L19">
        <v>4.6753563518859394E-5</v>
      </c>
      <c r="M19">
        <v>7.3912951150448303E-7</v>
      </c>
      <c r="N19" s="1">
        <v>5.5881144195866802E-8</v>
      </c>
      <c r="O19" s="1">
        <v>6.8851739021395504E-12</v>
      </c>
      <c r="P19" s="1">
        <v>3.5341327241376302E-14</v>
      </c>
      <c r="Q19">
        <v>39.036319944690298</v>
      </c>
      <c r="V19">
        <v>19.010305350079701</v>
      </c>
      <c r="W19">
        <v>0.34423667082183701</v>
      </c>
      <c r="X19">
        <v>41.260072292658499</v>
      </c>
      <c r="AA19">
        <v>0.34906574174948202</v>
      </c>
      <c r="AJ19">
        <v>3.7345992672141799E-3</v>
      </c>
      <c r="AK19">
        <v>0.20363209163527901</v>
      </c>
      <c r="AL19">
        <v>0</v>
      </c>
      <c r="AM19">
        <v>0</v>
      </c>
      <c r="AN19">
        <v>9.5806727631271207E-3</v>
      </c>
      <c r="AO19">
        <v>0.78305263633437905</v>
      </c>
    </row>
    <row r="20" spans="1:41" x14ac:dyDescent="0.3">
      <c r="A20">
        <v>20</v>
      </c>
      <c r="B20">
        <v>1173.59375</v>
      </c>
      <c r="C20">
        <v>400</v>
      </c>
      <c r="D20">
        <v>0</v>
      </c>
      <c r="E20">
        <v>11.6264369197843</v>
      </c>
      <c r="F20">
        <v>3.3401912284011699</v>
      </c>
      <c r="G20">
        <v>-176.79915156810335</v>
      </c>
      <c r="H20">
        <v>-136.66358821842297</v>
      </c>
      <c r="I20">
        <v>27.741998781526</v>
      </c>
      <c r="J20">
        <v>14.176930435172</v>
      </c>
      <c r="K20">
        <v>3.4807698496200898</v>
      </c>
      <c r="L20">
        <v>4.6653925303294017E-5</v>
      </c>
      <c r="M20">
        <v>7.3902697249708313E-7</v>
      </c>
      <c r="N20" s="1">
        <v>5.7687129034021903E-8</v>
      </c>
      <c r="O20" s="1">
        <v>7.0575231963676902E-12</v>
      </c>
      <c r="P20" s="1">
        <v>3.6645080895943197E-14</v>
      </c>
      <c r="Q20">
        <v>38.943951968350703</v>
      </c>
      <c r="V20">
        <v>19.491414733378299</v>
      </c>
      <c r="W20">
        <v>0.35896914032514898</v>
      </c>
      <c r="X20">
        <v>40.861184820051797</v>
      </c>
      <c r="AA20">
        <v>0.34447933789384999</v>
      </c>
      <c r="AJ20">
        <v>3.9036676677307799E-3</v>
      </c>
      <c r="AK20">
        <v>0.209280777369376</v>
      </c>
      <c r="AL20">
        <v>0</v>
      </c>
      <c r="AM20">
        <v>0</v>
      </c>
      <c r="AN20">
        <v>9.4772165528121902E-3</v>
      </c>
      <c r="AO20">
        <v>0.77733833841008004</v>
      </c>
    </row>
    <row r="21" spans="1:41" x14ac:dyDescent="0.3">
      <c r="A21">
        <v>21</v>
      </c>
      <c r="B21">
        <v>1168.625</v>
      </c>
      <c r="C21">
        <v>400</v>
      </c>
      <c r="D21">
        <v>0</v>
      </c>
      <c r="E21">
        <v>12.0078449637872</v>
      </c>
      <c r="F21">
        <v>3.3478262072882701</v>
      </c>
      <c r="G21">
        <v>-181.76784862272015</v>
      </c>
      <c r="H21">
        <v>-140.56279179326395</v>
      </c>
      <c r="I21">
        <v>28.5793947248746</v>
      </c>
      <c r="J21">
        <v>14.6060396731613</v>
      </c>
      <c r="K21">
        <v>3.58675875636732</v>
      </c>
      <c r="L21">
        <v>4.6554329651890409E-5</v>
      </c>
      <c r="M21">
        <v>7.3892388812733295E-7</v>
      </c>
      <c r="N21" s="1">
        <v>5.94201722440606E-8</v>
      </c>
      <c r="O21" s="1">
        <v>7.2178135124601204E-12</v>
      </c>
      <c r="P21" s="1">
        <v>3.7877800654593602E-14</v>
      </c>
      <c r="Q21">
        <v>38.851976129585502</v>
      </c>
      <c r="V21">
        <v>19.970666523314001</v>
      </c>
      <c r="W21">
        <v>0.37344595399080799</v>
      </c>
      <c r="X21">
        <v>40.463991109769402</v>
      </c>
      <c r="AA21">
        <v>0.339920283340158</v>
      </c>
      <c r="AJ21">
        <v>4.0707121071395201E-3</v>
      </c>
      <c r="AK21">
        <v>0.214934160204897</v>
      </c>
      <c r="AL21">
        <v>0</v>
      </c>
      <c r="AM21">
        <v>0</v>
      </c>
      <c r="AN21">
        <v>9.3739280189637092E-3</v>
      </c>
      <c r="AO21">
        <v>0.771621199668999</v>
      </c>
    </row>
    <row r="22" spans="1:41" x14ac:dyDescent="0.3">
      <c r="A22">
        <v>22</v>
      </c>
      <c r="B22">
        <v>1163.65625</v>
      </c>
      <c r="C22">
        <v>400</v>
      </c>
      <c r="D22">
        <v>0</v>
      </c>
      <c r="E22">
        <v>12.3947020894873</v>
      </c>
      <c r="F22">
        <v>3.3555015955602601</v>
      </c>
      <c r="G22">
        <v>-186.76502122220379</v>
      </c>
      <c r="H22">
        <v>-144.48722659937758</v>
      </c>
      <c r="I22">
        <v>29.4248404214738</v>
      </c>
      <c r="J22">
        <v>15.039441763411</v>
      </c>
      <c r="K22">
        <v>3.6938447908613901</v>
      </c>
      <c r="L22">
        <v>4.6454645631574122E-5</v>
      </c>
      <c r="M22">
        <v>7.3881841935880043E-7</v>
      </c>
      <c r="N22" s="1">
        <v>6.1169821923988905E-8</v>
      </c>
      <c r="O22" s="1">
        <v>7.3767169235660795E-12</v>
      </c>
      <c r="P22" s="1">
        <v>3.9078535390350402E-14</v>
      </c>
      <c r="Q22">
        <v>38.759886497852399</v>
      </c>
      <c r="V22">
        <v>20.4509690518673</v>
      </c>
      <c r="W22">
        <v>0.38751291988150499</v>
      </c>
      <c r="X22">
        <v>40.066333768077897</v>
      </c>
      <c r="AA22">
        <v>0.33529776232070901</v>
      </c>
      <c r="AJ22">
        <v>4.2340836479774803E-3</v>
      </c>
      <c r="AK22">
        <v>0.22062635664083</v>
      </c>
      <c r="AL22">
        <v>0</v>
      </c>
      <c r="AM22">
        <v>0</v>
      </c>
      <c r="AN22">
        <v>9.2684221391694799E-3</v>
      </c>
      <c r="AO22">
        <v>0.76587113757202196</v>
      </c>
    </row>
    <row r="23" spans="1:41" x14ac:dyDescent="0.3">
      <c r="A23">
        <v>23</v>
      </c>
      <c r="B23">
        <v>1158.6875</v>
      </c>
      <c r="C23">
        <v>400</v>
      </c>
      <c r="D23">
        <v>0</v>
      </c>
      <c r="E23">
        <v>12.7856932831225</v>
      </c>
      <c r="F23">
        <v>3.36322565227688</v>
      </c>
      <c r="G23">
        <v>-191.76889545154745</v>
      </c>
      <c r="H23">
        <v>-148.41991096205203</v>
      </c>
      <c r="I23">
        <v>30.275072757554799</v>
      </c>
      <c r="J23">
        <v>15.475456789061599</v>
      </c>
      <c r="K23">
        <v>3.8016162473269501</v>
      </c>
      <c r="L23">
        <v>4.63548388989724E-5</v>
      </c>
      <c r="M23">
        <v>7.3871024567638706E-7</v>
      </c>
      <c r="N23" s="1">
        <v>6.2929176187958196E-8</v>
      </c>
      <c r="O23" s="1">
        <v>7.5332650597133992E-12</v>
      </c>
      <c r="P23" s="1">
        <v>4.0239304903670099E-14</v>
      </c>
      <c r="Q23">
        <v>38.667576115225998</v>
      </c>
      <c r="V23">
        <v>20.932872512948101</v>
      </c>
      <c r="W23">
        <v>0.40119027754606501</v>
      </c>
      <c r="X23">
        <v>39.667748729337198</v>
      </c>
      <c r="AA23">
        <v>0.33061236494248503</v>
      </c>
      <c r="AJ23">
        <v>4.3939913157256903E-3</v>
      </c>
      <c r="AK23">
        <v>0.22636427006440199</v>
      </c>
      <c r="AL23">
        <v>0</v>
      </c>
      <c r="AM23">
        <v>0</v>
      </c>
      <c r="AN23">
        <v>9.1607238298482292E-3</v>
      </c>
      <c r="AO23">
        <v>0.76008101479002299</v>
      </c>
    </row>
    <row r="24" spans="1:41" x14ac:dyDescent="0.3">
      <c r="A24">
        <v>24</v>
      </c>
      <c r="B24">
        <v>1153.71875</v>
      </c>
      <c r="C24">
        <v>400</v>
      </c>
      <c r="D24">
        <v>0</v>
      </c>
      <c r="E24">
        <v>13.179449846277601</v>
      </c>
      <c r="F24">
        <v>3.3710082582338199</v>
      </c>
      <c r="G24">
        <v>-196.75699051088932</v>
      </c>
      <c r="H24">
        <v>-152.34323977866671</v>
      </c>
      <c r="I24">
        <v>31.126724677530799</v>
      </c>
      <c r="J24">
        <v>15.912344041993601</v>
      </c>
      <c r="K24">
        <v>3.90964626505624</v>
      </c>
      <c r="L24">
        <v>4.6254867030505674E-5</v>
      </c>
      <c r="M24">
        <v>7.3859899725368528E-7</v>
      </c>
      <c r="N24" s="1">
        <v>6.4691073819239897E-8</v>
      </c>
      <c r="O24" s="1">
        <v>7.6864617769045997E-12</v>
      </c>
      <c r="P24" s="1">
        <v>4.1352595382020202E-14</v>
      </c>
      <c r="Q24">
        <v>38.574917268950301</v>
      </c>
      <c r="V24">
        <v>21.417016985135</v>
      </c>
      <c r="W24">
        <v>0.41451810849509302</v>
      </c>
      <c r="X24">
        <v>39.267680930257903</v>
      </c>
      <c r="AA24">
        <v>0.32586670716148802</v>
      </c>
      <c r="AJ24">
        <v>4.5508680965183597E-3</v>
      </c>
      <c r="AK24">
        <v>0.23215603409645899</v>
      </c>
      <c r="AL24">
        <v>0</v>
      </c>
      <c r="AM24">
        <v>0</v>
      </c>
      <c r="AN24">
        <v>9.0509181256692994E-3</v>
      </c>
      <c r="AO24">
        <v>0.75424217968135199</v>
      </c>
    </row>
    <row r="25" spans="1:41" x14ac:dyDescent="0.3">
      <c r="A25">
        <v>25</v>
      </c>
      <c r="B25">
        <v>1148.75</v>
      </c>
      <c r="C25">
        <v>400</v>
      </c>
      <c r="D25">
        <v>0</v>
      </c>
      <c r="E25">
        <v>13.574503108559201</v>
      </c>
      <c r="F25">
        <v>3.3788618796658501</v>
      </c>
      <c r="G25">
        <v>-201.70531726201537</v>
      </c>
      <c r="H25">
        <v>-156.23833885193022</v>
      </c>
      <c r="I25">
        <v>31.976213805531401</v>
      </c>
      <c r="J25">
        <v>16.3482413236603</v>
      </c>
      <c r="K25">
        <v>4.0174779532277602</v>
      </c>
      <c r="L25">
        <v>4.6154674777466127E-5</v>
      </c>
      <c r="M25">
        <v>7.3848422437905905E-7</v>
      </c>
      <c r="N25" s="1">
        <v>6.6447839231945506E-8</v>
      </c>
      <c r="O25" s="1">
        <v>7.8352449205306006E-12</v>
      </c>
      <c r="P25" s="1">
        <v>4.24120517158467E-14</v>
      </c>
      <c r="Q25">
        <v>38.481748455835501</v>
      </c>
      <c r="V25">
        <v>21.9041948904134</v>
      </c>
      <c r="W25">
        <v>0.42756208966530201</v>
      </c>
      <c r="X25">
        <v>38.865426932969797</v>
      </c>
      <c r="AA25">
        <v>0.32106763111592501</v>
      </c>
      <c r="AJ25">
        <v>4.7054388960936604E-3</v>
      </c>
      <c r="AK25">
        <v>0.23801180442123199</v>
      </c>
      <c r="AL25">
        <v>0</v>
      </c>
      <c r="AM25">
        <v>0</v>
      </c>
      <c r="AN25">
        <v>8.9392148364822194E-3</v>
      </c>
      <c r="AO25">
        <v>0.74834354184619101</v>
      </c>
    </row>
    <row r="26" spans="1:41" x14ac:dyDescent="0.3">
      <c r="A26">
        <v>26</v>
      </c>
      <c r="B26">
        <v>1143.78125</v>
      </c>
      <c r="C26">
        <v>400</v>
      </c>
      <c r="D26">
        <v>0</v>
      </c>
      <c r="E26">
        <v>13.969261300182101</v>
      </c>
      <c r="F26">
        <v>3.3868028092601001</v>
      </c>
      <c r="G26">
        <v>-206.58789041171607</v>
      </c>
      <c r="H26">
        <v>-160.08465221258089</v>
      </c>
      <c r="I26">
        <v>32.819685640453699</v>
      </c>
      <c r="J26">
        <v>16.781130780218</v>
      </c>
      <c r="K26">
        <v>4.1246160721220004</v>
      </c>
      <c r="L26">
        <v>4.6054187720999718E-5</v>
      </c>
      <c r="M26">
        <v>7.3836536057940952E-7</v>
      </c>
      <c r="N26" s="1">
        <v>6.8191132447591804E-8</v>
      </c>
      <c r="O26" s="1">
        <v>7.9784584774988099E-12</v>
      </c>
      <c r="P26" s="1">
        <v>4.3413881580917502E-14</v>
      </c>
      <c r="Q26">
        <v>38.3878575392973</v>
      </c>
      <c r="V26">
        <v>22.395430780981801</v>
      </c>
      <c r="W26">
        <v>0.44042115997102799</v>
      </c>
      <c r="X26">
        <v>38.460060401550599</v>
      </c>
      <c r="AA26">
        <v>0.31623011819913499</v>
      </c>
      <c r="AJ26">
        <v>4.8588114421461801E-3</v>
      </c>
      <c r="AK26">
        <v>0.24394478850179799</v>
      </c>
      <c r="AL26">
        <v>0</v>
      </c>
      <c r="AM26">
        <v>0</v>
      </c>
      <c r="AN26">
        <v>8.8260625999899908E-3</v>
      </c>
      <c r="AO26">
        <v>0.74237033745606495</v>
      </c>
    </row>
    <row r="27" spans="1:41" x14ac:dyDescent="0.3">
      <c r="A27">
        <v>27</v>
      </c>
      <c r="B27">
        <v>1138.8125</v>
      </c>
      <c r="C27">
        <v>400</v>
      </c>
      <c r="D27">
        <v>0</v>
      </c>
      <c r="E27">
        <v>10.687363579367</v>
      </c>
      <c r="F27">
        <v>3.3906635314307301</v>
      </c>
      <c r="G27">
        <v>-157.66859197275056</v>
      </c>
      <c r="H27">
        <v>-122.287980881205</v>
      </c>
      <c r="I27">
        <v>25.057755493892699</v>
      </c>
      <c r="J27">
        <v>12.8204079675562</v>
      </c>
      <c r="K27">
        <v>3.15199767841822</v>
      </c>
      <c r="L27">
        <v>4.5966363725629592E-5</v>
      </c>
      <c r="M27">
        <v>7.3844583039653436E-7</v>
      </c>
      <c r="N27" s="1">
        <v>5.21003537924471E-8</v>
      </c>
      <c r="O27" s="1">
        <v>6.07454339989171E-12</v>
      </c>
      <c r="P27" s="1">
        <v>3.2279164318825703E-14</v>
      </c>
      <c r="Q27">
        <v>38.3465089916929</v>
      </c>
      <c r="V27">
        <v>22.540198815531699</v>
      </c>
      <c r="W27">
        <v>0.52107813401254399</v>
      </c>
      <c r="X27">
        <v>38.281546420949098</v>
      </c>
      <c r="AA27">
        <v>0.31066763781363799</v>
      </c>
      <c r="AJ27">
        <v>5.7548334629135304E-3</v>
      </c>
      <c r="AK27">
        <v>0.245786433740602</v>
      </c>
      <c r="AL27">
        <v>0</v>
      </c>
      <c r="AM27">
        <v>0</v>
      </c>
      <c r="AN27">
        <v>8.6801619907023193E-3</v>
      </c>
      <c r="AO27">
        <v>0.73977857080578102</v>
      </c>
    </row>
    <row r="28" spans="1:41" x14ac:dyDescent="0.3">
      <c r="A28">
        <v>28</v>
      </c>
      <c r="B28">
        <v>1133.84375</v>
      </c>
      <c r="C28">
        <v>400</v>
      </c>
      <c r="D28">
        <v>0</v>
      </c>
      <c r="E28">
        <v>9.6700871482150408</v>
      </c>
      <c r="F28">
        <v>3.39641697607233</v>
      </c>
      <c r="G28">
        <v>-142.16077593140062</v>
      </c>
      <c r="H28">
        <v>-110.33480281625653</v>
      </c>
      <c r="I28">
        <v>22.619839722204901</v>
      </c>
      <c r="J28">
        <v>11.577649111454299</v>
      </c>
      <c r="K28">
        <v>2.84714368593154</v>
      </c>
      <c r="L28">
        <v>4.5872588854646797E-5</v>
      </c>
      <c r="M28">
        <v>7.3843408702529143E-7</v>
      </c>
      <c r="N28" s="1">
        <v>4.7046708151433401E-8</v>
      </c>
      <c r="O28" s="1">
        <v>5.4550326484436798E-12</v>
      </c>
      <c r="P28" s="1">
        <v>2.86832992385953E-14</v>
      </c>
      <c r="Q28">
        <v>38.281020410010797</v>
      </c>
      <c r="V28">
        <v>22.843472551039198</v>
      </c>
      <c r="W28">
        <v>0.57116282624102999</v>
      </c>
      <c r="X28">
        <v>37.998737455737697</v>
      </c>
      <c r="AA28">
        <v>0.30560675697115502</v>
      </c>
      <c r="AJ28">
        <v>6.3187645324620303E-3</v>
      </c>
      <c r="AK28">
        <v>0.24951957183142601</v>
      </c>
      <c r="AL28">
        <v>0</v>
      </c>
      <c r="AM28">
        <v>0</v>
      </c>
      <c r="AN28">
        <v>8.5533667495046092E-3</v>
      </c>
      <c r="AO28">
        <v>0.73560829688660601</v>
      </c>
    </row>
    <row r="29" spans="1:41" x14ac:dyDescent="0.3">
      <c r="A29">
        <v>29</v>
      </c>
      <c r="B29">
        <v>1128.875</v>
      </c>
      <c r="C29">
        <v>400</v>
      </c>
      <c r="D29">
        <v>0</v>
      </c>
      <c r="E29">
        <v>8.9723365101395203</v>
      </c>
      <c r="F29">
        <v>3.4020308721549699</v>
      </c>
      <c r="G29">
        <v>-131.45046421498643</v>
      </c>
      <c r="H29">
        <v>-102.09354920111849</v>
      </c>
      <c r="I29">
        <v>20.9389383312479</v>
      </c>
      <c r="J29">
        <v>10.7219048418131</v>
      </c>
      <c r="K29">
        <v>2.6373471750584399</v>
      </c>
      <c r="L29">
        <v>4.5779441167755935E-5</v>
      </c>
      <c r="M29">
        <v>7.3842705116312274E-7</v>
      </c>
      <c r="N29" s="1">
        <v>4.3567062237380701E-8</v>
      </c>
      <c r="O29" s="1">
        <v>5.0242694682444402E-12</v>
      </c>
      <c r="P29" s="1">
        <v>2.61165618061573E-14</v>
      </c>
      <c r="Q29">
        <v>38.217570591124499</v>
      </c>
      <c r="V29">
        <v>23.136846298575701</v>
      </c>
      <c r="W29">
        <v>0.62022060843790305</v>
      </c>
      <c r="X29">
        <v>37.7247605037659</v>
      </c>
      <c r="AA29">
        <v>0.30060199809573002</v>
      </c>
      <c r="AJ29">
        <v>6.8728815605468103E-3</v>
      </c>
      <c r="AK29">
        <v>0.25314367661375098</v>
      </c>
      <c r="AL29">
        <v>0</v>
      </c>
      <c r="AM29">
        <v>0</v>
      </c>
      <c r="AN29">
        <v>8.4272607945451803E-3</v>
      </c>
      <c r="AO29">
        <v>0.73155618103115605</v>
      </c>
    </row>
    <row r="30" spans="1:41" x14ac:dyDescent="0.3">
      <c r="A30">
        <v>30</v>
      </c>
      <c r="B30">
        <v>1123.90625</v>
      </c>
      <c r="C30">
        <v>400</v>
      </c>
      <c r="D30">
        <v>0</v>
      </c>
      <c r="E30">
        <v>9.5130274137733508</v>
      </c>
      <c r="F30">
        <v>3.40624432959663</v>
      </c>
      <c r="G30">
        <v>-139.00096202716526</v>
      </c>
      <c r="H30">
        <v>-108.05337421645645</v>
      </c>
      <c r="I30">
        <v>22.151998397135898</v>
      </c>
      <c r="J30">
        <v>11.351318025486</v>
      </c>
      <c r="K30">
        <v>2.7928200367528699</v>
      </c>
      <c r="L30">
        <v>4.5693462832691834E-5</v>
      </c>
      <c r="M30">
        <v>7.3846172936515112E-7</v>
      </c>
      <c r="N30" s="1">
        <v>4.6130231906497301E-8</v>
      </c>
      <c r="O30" s="1">
        <v>5.2992319454157204E-12</v>
      </c>
      <c r="P30" s="1">
        <v>2.7097018064041199E-14</v>
      </c>
      <c r="Q30">
        <v>38.173252270402102</v>
      </c>
      <c r="V30">
        <v>23.3517616385151</v>
      </c>
      <c r="W30">
        <v>0.64535554140479201</v>
      </c>
      <c r="X30">
        <v>37.534114292405</v>
      </c>
      <c r="AA30">
        <v>0.295516257272952</v>
      </c>
      <c r="AJ30">
        <v>7.1597131798453303E-3</v>
      </c>
      <c r="AK30">
        <v>0.25579172159861002</v>
      </c>
      <c r="AL30">
        <v>0</v>
      </c>
      <c r="AM30">
        <v>0</v>
      </c>
      <c r="AN30">
        <v>8.2943023559435506E-3</v>
      </c>
      <c r="AO30">
        <v>0.72875426286559997</v>
      </c>
    </row>
    <row r="31" spans="1:41" x14ac:dyDescent="0.3">
      <c r="A31">
        <v>31</v>
      </c>
      <c r="B31">
        <v>1118.9375</v>
      </c>
      <c r="C31">
        <v>400</v>
      </c>
      <c r="D31">
        <v>0</v>
      </c>
      <c r="E31">
        <v>10.529485174057299</v>
      </c>
      <c r="F31">
        <v>3.40951175050234</v>
      </c>
      <c r="G31">
        <v>-153.5239384575882</v>
      </c>
      <c r="H31">
        <v>-119.4635108213115</v>
      </c>
      <c r="I31">
        <v>24.467160028573399</v>
      </c>
      <c r="J31">
        <v>12.5493036182833</v>
      </c>
      <c r="K31">
        <v>3.08826774757588</v>
      </c>
      <c r="L31">
        <v>4.5612245116332257E-5</v>
      </c>
      <c r="M31">
        <v>7.3852502491290557E-7</v>
      </c>
      <c r="N31" s="1">
        <v>5.1010870081306101E-8</v>
      </c>
      <c r="O31" s="1">
        <v>5.84325713067255E-12</v>
      </c>
      <c r="P31" s="1">
        <v>2.9258258967683503E-14</v>
      </c>
      <c r="Q31">
        <v>38.1418013901432</v>
      </c>
      <c r="V31">
        <v>23.512648073051199</v>
      </c>
      <c r="W31">
        <v>0.65576671349988902</v>
      </c>
      <c r="X31">
        <v>37.399539539967797</v>
      </c>
      <c r="AA31">
        <v>0.290244283337665</v>
      </c>
      <c r="AJ31">
        <v>7.2812159442459997E-3</v>
      </c>
      <c r="AK31">
        <v>0.25776642099181801</v>
      </c>
      <c r="AL31">
        <v>0</v>
      </c>
      <c r="AM31">
        <v>0</v>
      </c>
      <c r="AN31">
        <v>8.1530502998214092E-3</v>
      </c>
      <c r="AO31">
        <v>0.72679931276411402</v>
      </c>
    </row>
    <row r="32" spans="1:41" x14ac:dyDescent="0.3">
      <c r="A32">
        <v>32</v>
      </c>
      <c r="B32">
        <v>1113.96875</v>
      </c>
      <c r="C32">
        <v>400</v>
      </c>
      <c r="D32">
        <v>0</v>
      </c>
      <c r="E32">
        <v>11.429737725198001</v>
      </c>
      <c r="F32">
        <v>3.4125126030018</v>
      </c>
      <c r="G32">
        <v>-166.3181485809605</v>
      </c>
      <c r="H32">
        <v>-129.5545770389692</v>
      </c>
      <c r="I32">
        <v>26.503550285071999</v>
      </c>
      <c r="J32">
        <v>13.6071465935725</v>
      </c>
      <c r="K32">
        <v>3.3493613225468701</v>
      </c>
      <c r="L32">
        <v>4.5532235986974513E-5</v>
      </c>
      <c r="M32">
        <v>7.3859714199756046E-7</v>
      </c>
      <c r="N32" s="1">
        <v>5.5325824357880498E-8</v>
      </c>
      <c r="O32" s="1">
        <v>6.3213443954997896E-12</v>
      </c>
      <c r="P32" s="1">
        <v>3.0916132070767E-14</v>
      </c>
      <c r="Q32">
        <v>38.113955590991999</v>
      </c>
      <c r="V32">
        <v>23.6564583466747</v>
      </c>
      <c r="W32">
        <v>0.66407141451995799</v>
      </c>
      <c r="X32">
        <v>37.280667561832701</v>
      </c>
      <c r="AA32">
        <v>0.28484708598049302</v>
      </c>
      <c r="AJ32">
        <v>7.3788130306987904E-3</v>
      </c>
      <c r="AK32">
        <v>0.25953247050960099</v>
      </c>
      <c r="AL32">
        <v>0</v>
      </c>
      <c r="AM32">
        <v>0</v>
      </c>
      <c r="AN32">
        <v>8.0072871817464496E-3</v>
      </c>
      <c r="AO32">
        <v>0.72508142927795305</v>
      </c>
    </row>
    <row r="33" spans="1:41" x14ac:dyDescent="0.3">
      <c r="A33">
        <v>33</v>
      </c>
      <c r="B33">
        <v>1109</v>
      </c>
      <c r="C33">
        <v>400</v>
      </c>
      <c r="D33">
        <v>0</v>
      </c>
      <c r="E33">
        <v>12.2250040492456</v>
      </c>
      <c r="F33">
        <v>3.41529069333777</v>
      </c>
      <c r="G33">
        <v>-177.55818987377762</v>
      </c>
      <c r="H33">
        <v>-138.45875682094064</v>
      </c>
      <c r="I33">
        <v>28.288849294821102</v>
      </c>
      <c r="J33">
        <v>14.5386993737071</v>
      </c>
      <c r="K33">
        <v>3.5794915124188398</v>
      </c>
      <c r="L33">
        <v>4.5453205880857169E-5</v>
      </c>
      <c r="M33">
        <v>7.3867677651204873E-7</v>
      </c>
      <c r="N33" s="1">
        <v>5.91310832733175E-8</v>
      </c>
      <c r="O33" s="1">
        <v>6.7404812126706103E-12</v>
      </c>
      <c r="P33" s="1">
        <v>3.2128961948241197E-14</v>
      </c>
      <c r="Q33">
        <v>38.089102901416503</v>
      </c>
      <c r="V33">
        <v>23.785820177583801</v>
      </c>
      <c r="W33">
        <v>0.670891215173823</v>
      </c>
      <c r="X33">
        <v>37.174822095630603</v>
      </c>
      <c r="AA33">
        <v>0.27936361019518302</v>
      </c>
      <c r="AJ33">
        <v>7.4594551088918298E-3</v>
      </c>
      <c r="AK33">
        <v>0.26112195319084303</v>
      </c>
      <c r="AL33">
        <v>0</v>
      </c>
      <c r="AM33">
        <v>0</v>
      </c>
      <c r="AN33">
        <v>7.8582662245342706E-3</v>
      </c>
      <c r="AO33">
        <v>0.72356032547573002</v>
      </c>
    </row>
    <row r="34" spans="1:41" x14ac:dyDescent="0.3">
      <c r="A34">
        <v>34</v>
      </c>
      <c r="B34">
        <v>1104.03125</v>
      </c>
      <c r="C34">
        <v>400</v>
      </c>
      <c r="D34">
        <v>0</v>
      </c>
      <c r="E34">
        <v>12.9252863624606</v>
      </c>
      <c r="F34">
        <v>3.4178829760871201</v>
      </c>
      <c r="G34">
        <v>-187.39808654564771</v>
      </c>
      <c r="H34">
        <v>-146.29244465996209</v>
      </c>
      <c r="I34">
        <v>29.847663033232202</v>
      </c>
      <c r="J34">
        <v>15.3562414373789</v>
      </c>
      <c r="K34">
        <v>3.78166439661367</v>
      </c>
      <c r="L34">
        <v>4.5374964348403875E-5</v>
      </c>
      <c r="M34">
        <v>7.3876280351130973E-7</v>
      </c>
      <c r="N34" s="1">
        <v>6.2476186615182397E-8</v>
      </c>
      <c r="O34" s="1">
        <v>7.10673666482329E-12</v>
      </c>
      <c r="P34" s="1">
        <v>3.2951884860458397E-14</v>
      </c>
      <c r="Q34">
        <v>38.066730273521102</v>
      </c>
      <c r="V34">
        <v>23.902975061116798</v>
      </c>
      <c r="W34">
        <v>0.67670836741449003</v>
      </c>
      <c r="X34">
        <v>37.079760313074999</v>
      </c>
      <c r="AA34">
        <v>0.27382598487241</v>
      </c>
      <c r="AJ34">
        <v>7.5285565205266899E-3</v>
      </c>
      <c r="AK34">
        <v>0.26256230832675198</v>
      </c>
      <c r="AL34">
        <v>0</v>
      </c>
      <c r="AM34">
        <v>0</v>
      </c>
      <c r="AN34">
        <v>7.7070243472949001E-3</v>
      </c>
      <c r="AO34">
        <v>0.72220211080542596</v>
      </c>
    </row>
    <row r="35" spans="1:41" x14ac:dyDescent="0.3">
      <c r="A35">
        <v>35</v>
      </c>
      <c r="B35">
        <v>1099.0625</v>
      </c>
      <c r="C35">
        <v>400</v>
      </c>
      <c r="D35">
        <v>0</v>
      </c>
      <c r="E35">
        <v>13.526091595377499</v>
      </c>
      <c r="F35">
        <v>3.4203288577394</v>
      </c>
      <c r="G35">
        <v>-195.77896900021355</v>
      </c>
      <c r="H35">
        <v>-153.00579544998138</v>
      </c>
      <c r="I35">
        <v>31.170954608147099</v>
      </c>
      <c r="J35">
        <v>16.054707683999901</v>
      </c>
      <c r="K35">
        <v>3.9546172774501298</v>
      </c>
      <c r="L35">
        <v>4.5297296821092285E-5</v>
      </c>
      <c r="M35">
        <v>7.3885414315338414E-7</v>
      </c>
      <c r="N35" s="1">
        <v>6.5339980590957703E-8</v>
      </c>
      <c r="O35" s="1">
        <v>7.4179488238848503E-12</v>
      </c>
      <c r="P35" s="1">
        <v>3.3403078346283699E-14</v>
      </c>
      <c r="Q35">
        <v>38.046289837007102</v>
      </c>
      <c r="V35">
        <v>24.010091640099901</v>
      </c>
      <c r="W35">
        <v>0.68226973680811598</v>
      </c>
      <c r="X35">
        <v>36.993085094941797</v>
      </c>
      <c r="AA35">
        <v>0.26826369114305398</v>
      </c>
      <c r="AJ35">
        <v>7.5945061718727704E-3</v>
      </c>
      <c r="AK35">
        <v>0.26388062494863601</v>
      </c>
      <c r="AL35">
        <v>0</v>
      </c>
      <c r="AM35">
        <v>0</v>
      </c>
      <c r="AN35">
        <v>7.5545261932741898E-3</v>
      </c>
      <c r="AO35">
        <v>0.72097034268621596</v>
      </c>
    </row>
    <row r="36" spans="1:41" x14ac:dyDescent="0.3">
      <c r="A36">
        <v>36</v>
      </c>
      <c r="B36">
        <v>1094.09375</v>
      </c>
      <c r="C36">
        <v>400</v>
      </c>
      <c r="D36">
        <v>0</v>
      </c>
      <c r="E36">
        <v>13.120853489371299</v>
      </c>
      <c r="F36">
        <v>3.4264898555515702</v>
      </c>
      <c r="G36">
        <v>-189.19712988615129</v>
      </c>
      <c r="H36">
        <v>-147.95769217917794</v>
      </c>
      <c r="I36">
        <v>30.162462038662301</v>
      </c>
      <c r="J36">
        <v>15.541677379912899</v>
      </c>
      <c r="K36">
        <v>3.8292404304402101</v>
      </c>
      <c r="L36">
        <v>4.5202381466681355E-5</v>
      </c>
      <c r="M36">
        <v>7.3881769968668163E-7</v>
      </c>
      <c r="N36" s="1">
        <v>6.3247638383740596E-8</v>
      </c>
      <c r="O36" s="1">
        <v>7.1365614524706096E-12</v>
      </c>
      <c r="P36" s="1">
        <v>3.2197977946032103E-14</v>
      </c>
      <c r="Q36">
        <v>37.976329117050803</v>
      </c>
      <c r="V36">
        <v>24.352053760359698</v>
      </c>
      <c r="W36">
        <v>0.71592753938968701</v>
      </c>
      <c r="X36">
        <v>36.690422719541999</v>
      </c>
      <c r="AA36">
        <v>0.26526686365775698</v>
      </c>
      <c r="AJ36">
        <v>7.9838400883933004E-3</v>
      </c>
      <c r="AK36">
        <v>0.26813197660688798</v>
      </c>
      <c r="AL36">
        <v>0</v>
      </c>
      <c r="AM36">
        <v>0</v>
      </c>
      <c r="AN36">
        <v>7.4838946883876798E-3</v>
      </c>
      <c r="AO36">
        <v>0.71640028861632998</v>
      </c>
    </row>
    <row r="37" spans="1:41" x14ac:dyDescent="0.3">
      <c r="A37">
        <v>37</v>
      </c>
      <c r="B37">
        <v>1089.125</v>
      </c>
      <c r="C37">
        <v>400</v>
      </c>
      <c r="D37">
        <v>0</v>
      </c>
      <c r="E37">
        <v>13.120367400088201</v>
      </c>
      <c r="F37">
        <v>3.42876302633523</v>
      </c>
      <c r="G37">
        <v>-188.88996388117542</v>
      </c>
      <c r="H37">
        <v>-147.8852677661709</v>
      </c>
      <c r="I37">
        <v>30.100160477880401</v>
      </c>
      <c r="J37">
        <v>15.5266653436127</v>
      </c>
      <c r="K37">
        <v>3.8265599865942499</v>
      </c>
      <c r="L37">
        <v>4.5124313226889904E-5</v>
      </c>
      <c r="M37">
        <v>7.389249309693346E-7</v>
      </c>
      <c r="N37" s="1">
        <v>6.3207998850053201E-8</v>
      </c>
      <c r="O37" s="1">
        <v>7.11932494822404E-12</v>
      </c>
      <c r="P37" s="1">
        <v>3.12280173893255E-14</v>
      </c>
      <c r="Q37">
        <v>37.957648007512198</v>
      </c>
      <c r="V37">
        <v>24.434715192735698</v>
      </c>
      <c r="W37">
        <v>0.73641591184107802</v>
      </c>
      <c r="X37">
        <v>36.610909431951001</v>
      </c>
      <c r="AA37">
        <v>0.26031145595988398</v>
      </c>
      <c r="AJ37">
        <v>8.2163629057205693E-3</v>
      </c>
      <c r="AK37">
        <v>0.26917454370847199</v>
      </c>
      <c r="AL37">
        <v>0</v>
      </c>
      <c r="AM37">
        <v>0</v>
      </c>
      <c r="AN37">
        <v>7.3477036955609601E-3</v>
      </c>
      <c r="AO37">
        <v>0.715261389690246</v>
      </c>
    </row>
    <row r="38" spans="1:41" x14ac:dyDescent="0.3">
      <c r="A38">
        <v>38</v>
      </c>
      <c r="B38">
        <v>1084.15625</v>
      </c>
      <c r="C38">
        <v>400</v>
      </c>
      <c r="D38">
        <v>0</v>
      </c>
      <c r="E38">
        <v>13.1294662628254</v>
      </c>
      <c r="F38">
        <v>3.4309085484600002</v>
      </c>
      <c r="G38">
        <v>-188.73440056477872</v>
      </c>
      <c r="H38">
        <v>-147.93369108170137</v>
      </c>
      <c r="I38">
        <v>30.060061598535501</v>
      </c>
      <c r="J38">
        <v>15.5235406892721</v>
      </c>
      <c r="K38">
        <v>3.8268190706274399</v>
      </c>
      <c r="L38">
        <v>4.5046809731907246E-5</v>
      </c>
      <c r="M38">
        <v>7.3903609329452362E-7</v>
      </c>
      <c r="N38" s="1">
        <v>6.3217850875773903E-8</v>
      </c>
      <c r="O38" s="1">
        <v>7.1086946153711002E-12</v>
      </c>
      <c r="P38" s="1">
        <v>3.0278190149517499E-14</v>
      </c>
      <c r="Q38">
        <v>37.940663671204703</v>
      </c>
      <c r="V38">
        <v>24.509777660066501</v>
      </c>
      <c r="W38">
        <v>0.755431794320364</v>
      </c>
      <c r="X38">
        <v>36.538775061507501</v>
      </c>
      <c r="AA38">
        <v>0.25535181290075398</v>
      </c>
      <c r="AJ38">
        <v>8.4323005855981206E-3</v>
      </c>
      <c r="AK38">
        <v>0.27012230468979198</v>
      </c>
      <c r="AL38">
        <v>0</v>
      </c>
      <c r="AM38">
        <v>0</v>
      </c>
      <c r="AN38">
        <v>7.2109364732721301E-3</v>
      </c>
      <c r="AO38">
        <v>0.71423445825133702</v>
      </c>
    </row>
    <row r="39" spans="1:41" x14ac:dyDescent="0.3">
      <c r="A39">
        <v>39</v>
      </c>
      <c r="B39">
        <v>1079.1875</v>
      </c>
      <c r="C39">
        <v>400</v>
      </c>
      <c r="D39">
        <v>0</v>
      </c>
      <c r="E39">
        <v>13.145039706739301</v>
      </c>
      <c r="F39">
        <v>3.4329400759282902</v>
      </c>
      <c r="G39">
        <v>-188.68370407722819</v>
      </c>
      <c r="H39">
        <v>-148.06641302995112</v>
      </c>
      <c r="I39">
        <v>30.034877423185399</v>
      </c>
      <c r="J39">
        <v>15.5285333016057</v>
      </c>
      <c r="K39">
        <v>3.8290909296413602</v>
      </c>
      <c r="L39">
        <v>4.4969803291929979E-5</v>
      </c>
      <c r="M39">
        <v>7.391507442633851E-7</v>
      </c>
      <c r="N39" s="1">
        <v>6.3261792625969406E-8</v>
      </c>
      <c r="O39" s="1">
        <v>7.1028048920764502E-12</v>
      </c>
      <c r="P39" s="1">
        <v>2.9343355354757199E-14</v>
      </c>
      <c r="Q39">
        <v>37.925189332077899</v>
      </c>
      <c r="V39">
        <v>24.5780953758198</v>
      </c>
      <c r="W39">
        <v>0.77311379299463301</v>
      </c>
      <c r="X39">
        <v>36.473204738897799</v>
      </c>
      <c r="AA39">
        <v>0.25039676020968099</v>
      </c>
      <c r="AJ39">
        <v>8.6331921568129893E-3</v>
      </c>
      <c r="AK39">
        <v>0.270985757612282</v>
      </c>
      <c r="AL39">
        <v>0</v>
      </c>
      <c r="AM39">
        <v>0</v>
      </c>
      <c r="AN39">
        <v>7.0738947740864701E-3</v>
      </c>
      <c r="AO39">
        <v>0.713307155456817</v>
      </c>
    </row>
    <row r="40" spans="1:41" x14ac:dyDescent="0.3">
      <c r="A40">
        <v>40</v>
      </c>
      <c r="B40">
        <v>1074.21875</v>
      </c>
      <c r="C40">
        <v>400</v>
      </c>
      <c r="D40">
        <v>0</v>
      </c>
      <c r="E40">
        <v>13.1647741976207</v>
      </c>
      <c r="F40">
        <v>3.4348699384941801</v>
      </c>
      <c r="G40">
        <v>-188.70300652156416</v>
      </c>
      <c r="H40">
        <v>-148.25607491126556</v>
      </c>
      <c r="I40">
        <v>30.0191997256123</v>
      </c>
      <c r="J40">
        <v>15.538834347594801</v>
      </c>
      <c r="K40">
        <v>3.83268491481574</v>
      </c>
      <c r="L40">
        <v>4.4893232748206774E-5</v>
      </c>
      <c r="M40">
        <v>7.3926848584442047E-7</v>
      </c>
      <c r="N40" s="1">
        <v>6.3328329760063295E-8</v>
      </c>
      <c r="O40" s="1">
        <v>7.1002526251578296E-12</v>
      </c>
      <c r="P40" s="1">
        <v>2.8420516681334199E-14</v>
      </c>
      <c r="Q40">
        <v>37.911056748838298</v>
      </c>
      <c r="V40">
        <v>24.640434681912001</v>
      </c>
      <c r="W40">
        <v>0.78958992962818997</v>
      </c>
      <c r="X40">
        <v>36.413464414900197</v>
      </c>
      <c r="AA40">
        <v>0.24545422472113201</v>
      </c>
      <c r="AJ40">
        <v>8.8204644514288701E-3</v>
      </c>
      <c r="AK40">
        <v>0.27177435455166998</v>
      </c>
      <c r="AL40">
        <v>0</v>
      </c>
      <c r="AM40">
        <v>0</v>
      </c>
      <c r="AN40">
        <v>6.9368494425390099E-3</v>
      </c>
      <c r="AO40">
        <v>0.71246833155436196</v>
      </c>
    </row>
    <row r="41" spans="1:41" x14ac:dyDescent="0.3">
      <c r="A41">
        <v>41</v>
      </c>
      <c r="B41">
        <v>1069.25</v>
      </c>
      <c r="C41">
        <v>400</v>
      </c>
      <c r="D41">
        <v>0</v>
      </c>
      <c r="E41">
        <v>13.1202016594914</v>
      </c>
      <c r="F41">
        <v>3.4368166847845201</v>
      </c>
      <c r="G41">
        <v>-187.79957356843207</v>
      </c>
      <c r="H41">
        <v>-147.71974450724778</v>
      </c>
      <c r="I41">
        <v>29.856845248200401</v>
      </c>
      <c r="J41">
        <v>15.4731133925654</v>
      </c>
      <c r="K41">
        <v>3.8175447988183899</v>
      </c>
      <c r="L41">
        <v>4.4816444614424222E-5</v>
      </c>
      <c r="M41">
        <v>7.3938625922166353E-7</v>
      </c>
      <c r="N41" s="1">
        <v>6.3084902223800703E-8</v>
      </c>
      <c r="O41" s="1">
        <v>7.0628257924503796E-12</v>
      </c>
      <c r="P41" s="1">
        <v>2.7378850380109E-14</v>
      </c>
      <c r="Q41">
        <v>37.896648398544301</v>
      </c>
      <c r="V41">
        <v>24.7026599337104</v>
      </c>
      <c r="W41">
        <v>0.80763454926337597</v>
      </c>
      <c r="X41">
        <v>36.3524797102516</v>
      </c>
      <c r="AA41">
        <v>0.240577408230154</v>
      </c>
      <c r="AJ41">
        <v>9.0254700670969693E-3</v>
      </c>
      <c r="AK41">
        <v>0.27256426460383698</v>
      </c>
      <c r="AL41">
        <v>0</v>
      </c>
      <c r="AM41">
        <v>0</v>
      </c>
      <c r="AN41">
        <v>6.8016093856895004E-3</v>
      </c>
      <c r="AO41">
        <v>0.71160865594337597</v>
      </c>
    </row>
    <row r="42" spans="1:41" x14ac:dyDescent="0.3">
      <c r="A42">
        <v>42</v>
      </c>
      <c r="B42">
        <v>1064.28125</v>
      </c>
      <c r="C42">
        <v>400</v>
      </c>
      <c r="D42">
        <v>0</v>
      </c>
      <c r="E42">
        <v>12.9554176754979</v>
      </c>
      <c r="F42">
        <v>3.4389011468703501</v>
      </c>
      <c r="G42">
        <v>-185.1657661076095</v>
      </c>
      <c r="H42">
        <v>-145.81662287821658</v>
      </c>
      <c r="I42">
        <v>29.421432488131899</v>
      </c>
      <c r="J42">
        <v>15.2651221208524</v>
      </c>
      <c r="K42">
        <v>3.76731319749865</v>
      </c>
      <c r="L42">
        <v>4.4738781703664226E-5</v>
      </c>
      <c r="M42">
        <v>7.3950089317108163E-7</v>
      </c>
      <c r="N42" s="1">
        <v>6.2259951183416803E-8</v>
      </c>
      <c r="O42" s="1">
        <v>6.9593441550018001E-12</v>
      </c>
      <c r="P42" s="1">
        <v>2.61308051033344E-14</v>
      </c>
      <c r="Q42">
        <v>37.8803229947898</v>
      </c>
      <c r="V42">
        <v>24.770777610737099</v>
      </c>
      <c r="W42">
        <v>0.83000699991003901</v>
      </c>
      <c r="X42">
        <v>36.283073858692703</v>
      </c>
      <c r="AA42">
        <v>0.235818535870219</v>
      </c>
      <c r="AJ42">
        <v>9.2794839544998592E-3</v>
      </c>
      <c r="AK42">
        <v>0.27343365339102799</v>
      </c>
      <c r="AL42">
        <v>0</v>
      </c>
      <c r="AM42">
        <v>0</v>
      </c>
      <c r="AN42">
        <v>6.6699397763141099E-3</v>
      </c>
      <c r="AO42">
        <v>0.71061692287815703</v>
      </c>
    </row>
    <row r="43" spans="1:41" x14ac:dyDescent="0.3">
      <c r="A43">
        <v>43</v>
      </c>
      <c r="B43">
        <v>1059.3125</v>
      </c>
      <c r="C43">
        <v>400</v>
      </c>
      <c r="D43">
        <v>0</v>
      </c>
      <c r="E43">
        <v>12.7697143327267</v>
      </c>
      <c r="F43">
        <v>3.44098584531945</v>
      </c>
      <c r="G43">
        <v>-182.24067647504626</v>
      </c>
      <c r="H43">
        <v>-143.67918203886867</v>
      </c>
      <c r="I43">
        <v>28.940022279184198</v>
      </c>
      <c r="J43">
        <v>15.0327982807176</v>
      </c>
      <c r="K43">
        <v>3.7110627322389602</v>
      </c>
      <c r="L43">
        <v>4.4661021840296903E-5</v>
      </c>
      <c r="M43">
        <v>7.3961574236890785E-7</v>
      </c>
      <c r="N43" s="1">
        <v>6.1335217229101203E-8</v>
      </c>
      <c r="O43" s="1">
        <v>6.8450101378453897E-12</v>
      </c>
      <c r="P43" s="1">
        <v>2.4881877008005001E-14</v>
      </c>
      <c r="Q43">
        <v>37.8639627142989</v>
      </c>
      <c r="V43">
        <v>24.838301403547099</v>
      </c>
      <c r="W43">
        <v>0.85313381765761098</v>
      </c>
      <c r="X43">
        <v>36.213483265204303</v>
      </c>
      <c r="AA43">
        <v>0.23111879929200699</v>
      </c>
      <c r="AJ43">
        <v>9.5421631376808192E-3</v>
      </c>
      <c r="AK43">
        <v>0.27429748607316201</v>
      </c>
      <c r="AL43">
        <v>0</v>
      </c>
      <c r="AM43">
        <v>0</v>
      </c>
      <c r="AN43">
        <v>6.5398359794650697E-3</v>
      </c>
      <c r="AO43">
        <v>0.70962051480969102</v>
      </c>
    </row>
    <row r="44" spans="1:41" x14ac:dyDescent="0.3">
      <c r="A44">
        <v>44</v>
      </c>
      <c r="B44">
        <v>1054.34375</v>
      </c>
      <c r="C44">
        <v>400</v>
      </c>
      <c r="D44">
        <v>0</v>
      </c>
      <c r="E44">
        <v>12.5664278071204</v>
      </c>
      <c r="F44">
        <v>3.4430772382716799</v>
      </c>
      <c r="G44">
        <v>-179.07251160224604</v>
      </c>
      <c r="H44">
        <v>-141.3445589190348</v>
      </c>
      <c r="I44">
        <v>28.420437145720001</v>
      </c>
      <c r="J44">
        <v>14.7801062751112</v>
      </c>
      <c r="K44">
        <v>3.6497664552620801</v>
      </c>
      <c r="L44">
        <v>4.4583136378272021E-5</v>
      </c>
      <c r="M44">
        <v>7.3973058017754759E-7</v>
      </c>
      <c r="N44" s="1">
        <v>6.0326723549624905E-8</v>
      </c>
      <c r="O44" s="1">
        <v>6.7216134314504898E-12</v>
      </c>
      <c r="P44" s="1">
        <v>2.3642852781008601E-14</v>
      </c>
      <c r="Q44">
        <v>37.847482486724097</v>
      </c>
      <c r="V44">
        <v>24.9056375005256</v>
      </c>
      <c r="W44">
        <v>0.87706125266381396</v>
      </c>
      <c r="X44">
        <v>36.143337350597101</v>
      </c>
      <c r="AA44">
        <v>0.22648140948927301</v>
      </c>
      <c r="AJ44">
        <v>9.8140591637480706E-3</v>
      </c>
      <c r="AK44">
        <v>0.275160863929237</v>
      </c>
      <c r="AL44">
        <v>0</v>
      </c>
      <c r="AM44">
        <v>0</v>
      </c>
      <c r="AN44">
        <v>6.4114049760027204E-3</v>
      </c>
      <c r="AO44">
        <v>0.70861367193101199</v>
      </c>
    </row>
    <row r="45" spans="1:41" x14ac:dyDescent="0.3">
      <c r="A45">
        <v>45</v>
      </c>
      <c r="B45">
        <v>1049.375</v>
      </c>
      <c r="C45">
        <v>400</v>
      </c>
      <c r="D45">
        <v>0</v>
      </c>
      <c r="E45">
        <v>12.348499039444601</v>
      </c>
      <c r="F45">
        <v>3.4451808043273</v>
      </c>
      <c r="G45">
        <v>-175.7037150358027</v>
      </c>
      <c r="H45">
        <v>-138.84553705461164</v>
      </c>
      <c r="I45">
        <v>27.869551033962299</v>
      </c>
      <c r="J45">
        <v>14.5105386282638</v>
      </c>
      <c r="K45">
        <v>3.5842818536357601</v>
      </c>
      <c r="L45">
        <v>4.4505101135190434E-5</v>
      </c>
      <c r="M45">
        <v>7.398452151332007E-7</v>
      </c>
      <c r="N45" s="1">
        <v>5.9248598749677999E-8</v>
      </c>
      <c r="O45" s="1">
        <v>6.5907324496558302E-12</v>
      </c>
      <c r="P45" s="1">
        <v>2.24224274862216E-14</v>
      </c>
      <c r="Q45">
        <v>37.830810394700499</v>
      </c>
      <c r="V45">
        <v>24.9731264851251</v>
      </c>
      <c r="W45">
        <v>0.90183135082362398</v>
      </c>
      <c r="X45">
        <v>36.072322837313699</v>
      </c>
      <c r="AA45">
        <v>0.221908932036889</v>
      </c>
      <c r="AJ45">
        <v>1.00956765441405E-2</v>
      </c>
      <c r="AK45">
        <v>0.27602808377613702</v>
      </c>
      <c r="AL45">
        <v>0</v>
      </c>
      <c r="AM45">
        <v>0</v>
      </c>
      <c r="AN45">
        <v>6.2847323379621603E-3</v>
      </c>
      <c r="AO45">
        <v>0.70759150734176002</v>
      </c>
    </row>
    <row r="46" spans="1:41" x14ac:dyDescent="0.3">
      <c r="A46">
        <v>46</v>
      </c>
      <c r="B46">
        <v>1044.40625</v>
      </c>
      <c r="C46">
        <v>400</v>
      </c>
      <c r="D46">
        <v>0</v>
      </c>
      <c r="E46">
        <v>12.118518797204599</v>
      </c>
      <c r="F46">
        <v>3.4473011961520301</v>
      </c>
      <c r="G46">
        <v>-172.17163116440744</v>
      </c>
      <c r="H46">
        <v>-136.21104252987217</v>
      </c>
      <c r="I46">
        <v>27.2933991505374</v>
      </c>
      <c r="J46">
        <v>14.2271700615714</v>
      </c>
      <c r="K46">
        <v>3.5153640798000398</v>
      </c>
      <c r="L46">
        <v>4.4426895659708446E-5</v>
      </c>
      <c r="M46">
        <v>7.3995948574794354E-7</v>
      </c>
      <c r="N46" s="1">
        <v>5.8113293253651398E-8</v>
      </c>
      <c r="O46" s="1">
        <v>6.4537586759988604E-12</v>
      </c>
      <c r="P46" s="1">
        <v>2.1227516477441699E-14</v>
      </c>
      <c r="Q46">
        <v>37.813885593373101</v>
      </c>
      <c r="V46">
        <v>25.041053230146598</v>
      </c>
      <c r="W46">
        <v>0.92748311076060597</v>
      </c>
      <c r="X46">
        <v>36.000174678329401</v>
      </c>
      <c r="AA46">
        <v>0.21740338739016299</v>
      </c>
      <c r="AJ46">
        <v>1.03874859082274E-2</v>
      </c>
      <c r="AK46">
        <v>0.27690275955361399</v>
      </c>
      <c r="AL46">
        <v>0</v>
      </c>
      <c r="AM46">
        <v>0</v>
      </c>
      <c r="AN46">
        <v>6.1598856218484004E-3</v>
      </c>
      <c r="AO46">
        <v>0.706549868916309</v>
      </c>
    </row>
    <row r="47" spans="1:41" x14ac:dyDescent="0.3">
      <c r="A47">
        <v>47</v>
      </c>
      <c r="B47">
        <v>1039.4375</v>
      </c>
      <c r="C47">
        <v>400</v>
      </c>
      <c r="D47">
        <v>0</v>
      </c>
      <c r="E47">
        <v>11.8787671375185</v>
      </c>
      <c r="F47">
        <v>3.44944236597608</v>
      </c>
      <c r="G47">
        <v>-168.50908522367521</v>
      </c>
      <c r="H47">
        <v>-133.466577042924</v>
      </c>
      <c r="I47">
        <v>26.697274033732</v>
      </c>
      <c r="J47">
        <v>13.932704784169299</v>
      </c>
      <c r="K47">
        <v>3.4436775215280999</v>
      </c>
      <c r="L47">
        <v>4.4348502634214987E-5</v>
      </c>
      <c r="M47">
        <v>7.4007325625567646E-7</v>
      </c>
      <c r="N47" s="1">
        <v>5.6931768501096998E-8</v>
      </c>
      <c r="O47" s="1">
        <v>6.3119178390150802E-12</v>
      </c>
      <c r="P47" s="1">
        <v>2.0063526073530499E-14</v>
      </c>
      <c r="Q47">
        <v>37.796656612412498</v>
      </c>
      <c r="V47">
        <v>25.109654988907899</v>
      </c>
      <c r="W47">
        <v>0.95405341138114697</v>
      </c>
      <c r="X47">
        <v>35.926668653730097</v>
      </c>
      <c r="AA47">
        <v>0.21296633356820699</v>
      </c>
      <c r="AJ47">
        <v>1.06899345763346E-2</v>
      </c>
      <c r="AK47">
        <v>0.27778792183255602</v>
      </c>
      <c r="AL47">
        <v>0</v>
      </c>
      <c r="AM47">
        <v>0</v>
      </c>
      <c r="AN47">
        <v>6.0369171620390403E-3</v>
      </c>
      <c r="AO47">
        <v>0.70548522642906897</v>
      </c>
    </row>
    <row r="48" spans="1:41" x14ac:dyDescent="0.3">
      <c r="A48">
        <v>48</v>
      </c>
      <c r="B48">
        <v>1034.46875</v>
      </c>
      <c r="C48">
        <v>400</v>
      </c>
      <c r="D48">
        <v>0</v>
      </c>
      <c r="E48">
        <v>11.6312479762518</v>
      </c>
      <c r="F48">
        <v>3.4516076683873602</v>
      </c>
      <c r="G48">
        <v>-164.7448902658474</v>
      </c>
      <c r="H48">
        <v>-130.63459648701527</v>
      </c>
      <c r="I48">
        <v>26.0858096282514</v>
      </c>
      <c r="J48">
        <v>13.6295178772329</v>
      </c>
      <c r="K48">
        <v>3.36980592631669</v>
      </c>
      <c r="L48">
        <v>4.4269907385644086E-5</v>
      </c>
      <c r="M48">
        <v>7.4018641313007787E-7</v>
      </c>
      <c r="N48" s="1">
        <v>5.5713662481213701E-8</v>
      </c>
      <c r="O48" s="1">
        <v>6.16628836894896E-12</v>
      </c>
      <c r="P48" s="1">
        <v>1.89345875659732E-14</v>
      </c>
      <c r="Q48">
        <v>37.779079965872597</v>
      </c>
      <c r="V48">
        <v>25.179128018754302</v>
      </c>
      <c r="W48">
        <v>0.98157777159663395</v>
      </c>
      <c r="X48">
        <v>35.8516153092704</v>
      </c>
      <c r="AA48">
        <v>0.20859893450593001</v>
      </c>
      <c r="AJ48">
        <v>1.1003455240993901E-2</v>
      </c>
      <c r="AK48">
        <v>0.27868609932553901</v>
      </c>
      <c r="AL48">
        <v>0</v>
      </c>
      <c r="AM48">
        <v>0</v>
      </c>
      <c r="AN48">
        <v>5.9158663766528397E-3</v>
      </c>
      <c r="AO48">
        <v>0.70439457905681302</v>
      </c>
    </row>
    <row r="49" spans="1:41" x14ac:dyDescent="0.3">
      <c r="A49">
        <v>49</v>
      </c>
      <c r="B49">
        <v>1029.5</v>
      </c>
      <c r="C49">
        <v>400</v>
      </c>
      <c r="D49">
        <v>0</v>
      </c>
      <c r="E49">
        <v>11.379046694989499</v>
      </c>
      <c r="F49">
        <v>3.45380554074187</v>
      </c>
      <c r="G49">
        <v>-160.92258903600577</v>
      </c>
      <c r="H49">
        <v>-127.74926545527107</v>
      </c>
      <c r="I49">
        <v>25.466029693881399</v>
      </c>
      <c r="J49">
        <v>13.321215679677699</v>
      </c>
      <c r="K49">
        <v>3.2946402340142402</v>
      </c>
      <c r="L49">
        <v>4.419103600867198E-5</v>
      </c>
      <c r="M49">
        <v>7.4029901576588884E-7</v>
      </c>
      <c r="N49" s="1">
        <v>5.4473584748185898E-8</v>
      </c>
      <c r="O49" s="1">
        <v>6.0184535111922001E-12</v>
      </c>
      <c r="P49" s="1">
        <v>1.7844788563484401E-14</v>
      </c>
      <c r="Q49">
        <v>37.761029530558901</v>
      </c>
      <c r="V49">
        <v>25.2494605573008</v>
      </c>
      <c r="W49">
        <v>1.0107505869811799</v>
      </c>
      <c r="X49">
        <v>35.774455889912197</v>
      </c>
      <c r="AA49">
        <v>0.204303435246737</v>
      </c>
      <c r="AJ49">
        <v>1.13358977321127E-2</v>
      </c>
      <c r="AK49">
        <v>0.279598138630752</v>
      </c>
      <c r="AL49">
        <v>0</v>
      </c>
      <c r="AM49">
        <v>0</v>
      </c>
      <c r="AN49">
        <v>5.7968156611806496E-3</v>
      </c>
      <c r="AO49">
        <v>0.70326914797595297</v>
      </c>
    </row>
    <row r="50" spans="1:41" x14ac:dyDescent="0.3">
      <c r="A50">
        <v>50</v>
      </c>
      <c r="B50">
        <v>1024.53125</v>
      </c>
      <c r="C50">
        <v>400</v>
      </c>
      <c r="D50">
        <v>0</v>
      </c>
      <c r="E50">
        <v>11.122019578001201</v>
      </c>
      <c r="F50">
        <v>3.4560331863863198</v>
      </c>
      <c r="G50">
        <v>-157.0408540199881</v>
      </c>
      <c r="H50">
        <v>-124.80946546771096</v>
      </c>
      <c r="I50">
        <v>24.837677628675799</v>
      </c>
      <c r="J50">
        <v>13.007677839185501</v>
      </c>
      <c r="K50">
        <v>3.2181460588434301</v>
      </c>
      <c r="L50">
        <v>4.4111943456294424E-5</v>
      </c>
      <c r="M50">
        <v>7.4041076561964581E-7</v>
      </c>
      <c r="N50" s="1">
        <v>5.3211099357894397E-8</v>
      </c>
      <c r="O50" s="1">
        <v>5.8684181149255697E-12</v>
      </c>
      <c r="P50" s="1">
        <v>1.6794919267774301E-14</v>
      </c>
      <c r="Q50">
        <v>37.742561398858797</v>
      </c>
      <c r="V50">
        <v>25.3210586859099</v>
      </c>
      <c r="W50">
        <v>1.04085523562258</v>
      </c>
      <c r="X50">
        <v>35.695445425349298</v>
      </c>
      <c r="AA50">
        <v>0.20007925425923601</v>
      </c>
      <c r="AJ50">
        <v>1.1679243266696299E-2</v>
      </c>
      <c r="AK50">
        <v>0.28052817598707003</v>
      </c>
      <c r="AL50">
        <v>0</v>
      </c>
      <c r="AM50">
        <v>0</v>
      </c>
      <c r="AN50">
        <v>5.6797384524754704E-3</v>
      </c>
      <c r="AO50">
        <v>0.70211284229375703</v>
      </c>
    </row>
    <row r="51" spans="1:41" x14ac:dyDescent="0.3">
      <c r="A51">
        <v>51</v>
      </c>
      <c r="B51">
        <v>1019.5625</v>
      </c>
      <c r="C51">
        <v>400</v>
      </c>
      <c r="D51">
        <v>0</v>
      </c>
      <c r="E51">
        <v>10.9728566461967</v>
      </c>
      <c r="F51">
        <v>3.4590930283462802</v>
      </c>
      <c r="G51">
        <v>-154.61778916678796</v>
      </c>
      <c r="H51">
        <v>-123.01168325298801</v>
      </c>
      <c r="I51">
        <v>24.449447122852</v>
      </c>
      <c r="J51">
        <v>12.8177631587241</v>
      </c>
      <c r="K51">
        <v>3.1721773760570602</v>
      </c>
      <c r="L51">
        <v>4.4029823711075139E-5</v>
      </c>
      <c r="M51">
        <v>7.4048603139361037E-7</v>
      </c>
      <c r="N51" s="1">
        <v>5.2449824100898498E-8</v>
      </c>
      <c r="O51" s="1">
        <v>5.7685846316316502E-12</v>
      </c>
      <c r="P51" s="1">
        <v>1.6064873948353901E-14</v>
      </c>
      <c r="Q51">
        <v>37.713530997894502</v>
      </c>
      <c r="V51">
        <v>25.4548811787094</v>
      </c>
      <c r="W51">
        <v>1.06466807799713</v>
      </c>
      <c r="X51">
        <v>35.570596048829302</v>
      </c>
      <c r="AA51">
        <v>0.19632369656958801</v>
      </c>
      <c r="AJ51">
        <v>1.1955638652229201E-2</v>
      </c>
      <c r="AK51">
        <v>0.28222785598985201</v>
      </c>
      <c r="AL51">
        <v>0</v>
      </c>
      <c r="AM51">
        <v>0</v>
      </c>
      <c r="AN51">
        <v>5.5774177478872403E-3</v>
      </c>
      <c r="AO51">
        <v>0.70023908761002995</v>
      </c>
    </row>
    <row r="52" spans="1:41" x14ac:dyDescent="0.3">
      <c r="A52">
        <v>52</v>
      </c>
      <c r="B52">
        <v>1014.59375</v>
      </c>
      <c r="C52">
        <v>400</v>
      </c>
      <c r="D52">
        <v>0</v>
      </c>
      <c r="E52">
        <v>10.8176178143787</v>
      </c>
      <c r="F52">
        <v>3.4621576740898101</v>
      </c>
      <c r="G52">
        <v>-152.11795596375308</v>
      </c>
      <c r="H52">
        <v>-121.14888277596957</v>
      </c>
      <c r="I52">
        <v>24.049096093678099</v>
      </c>
      <c r="J52">
        <v>12.621133106888699</v>
      </c>
      <c r="K52">
        <v>3.1245306634460701</v>
      </c>
      <c r="L52">
        <v>4.394761895456721E-5</v>
      </c>
      <c r="M52">
        <v>7.4056116636808368E-7</v>
      </c>
      <c r="N52" s="1">
        <v>5.1660699251311097E-8</v>
      </c>
      <c r="O52" s="1">
        <v>5.6661148930727497E-12</v>
      </c>
      <c r="P52" s="1">
        <v>1.5348110877072501E-14</v>
      </c>
      <c r="Q52">
        <v>37.684445047699597</v>
      </c>
      <c r="V52">
        <v>25.588423386289801</v>
      </c>
      <c r="W52">
        <v>1.0890345388149101</v>
      </c>
      <c r="X52">
        <v>35.445478924352003</v>
      </c>
      <c r="AA52">
        <v>0.192618102843609</v>
      </c>
      <c r="AJ52">
        <v>1.2238699543529101E-2</v>
      </c>
      <c r="AK52">
        <v>0.283927463207237</v>
      </c>
      <c r="AL52">
        <v>0</v>
      </c>
      <c r="AM52">
        <v>0</v>
      </c>
      <c r="AN52">
        <v>5.4763680039332198E-3</v>
      </c>
      <c r="AO52">
        <v>0.69835746924529996</v>
      </c>
    </row>
    <row r="53" spans="1:41" x14ac:dyDescent="0.3">
      <c r="A53">
        <v>53</v>
      </c>
      <c r="B53">
        <v>1009.625</v>
      </c>
      <c r="C53">
        <v>400</v>
      </c>
      <c r="D53">
        <v>0</v>
      </c>
      <c r="E53">
        <v>10.654489527328399</v>
      </c>
      <c r="F53">
        <v>3.4652087058209902</v>
      </c>
      <c r="G53">
        <v>-149.51801039648814</v>
      </c>
      <c r="H53">
        <v>-119.20250332478507</v>
      </c>
      <c r="I53">
        <v>23.632754825829199</v>
      </c>
      <c r="J53">
        <v>12.415764181053</v>
      </c>
      <c r="K53">
        <v>3.07470355520883</v>
      </c>
      <c r="L53">
        <v>4.3865390475921278E-5</v>
      </c>
      <c r="M53">
        <v>7.406370220515609E-7</v>
      </c>
      <c r="N53" s="1">
        <v>5.0835489484813401E-8</v>
      </c>
      <c r="O53" s="1">
        <v>5.5602521252537803E-12</v>
      </c>
      <c r="P53" s="1">
        <v>1.4640015447894E-14</v>
      </c>
      <c r="Q53">
        <v>37.655534296077803</v>
      </c>
      <c r="V53">
        <v>25.720240098197198</v>
      </c>
      <c r="W53">
        <v>1.1141787102708101</v>
      </c>
      <c r="X53">
        <v>35.321093707241502</v>
      </c>
      <c r="AA53">
        <v>0.188953188212555</v>
      </c>
      <c r="AJ53">
        <v>1.25308861748638E-2</v>
      </c>
      <c r="AK53">
        <v>0.28560920643828203</v>
      </c>
      <c r="AL53">
        <v>0</v>
      </c>
      <c r="AM53">
        <v>0</v>
      </c>
      <c r="AN53">
        <v>5.3762945887430597E-3</v>
      </c>
      <c r="AO53">
        <v>0.69648361279811</v>
      </c>
    </row>
    <row r="54" spans="1:41" x14ac:dyDescent="0.3">
      <c r="A54">
        <v>54</v>
      </c>
      <c r="B54">
        <v>1004.65625</v>
      </c>
      <c r="C54">
        <v>400</v>
      </c>
      <c r="D54">
        <v>0</v>
      </c>
      <c r="E54">
        <v>10.484233971974399</v>
      </c>
      <c r="F54">
        <v>3.4682468537280902</v>
      </c>
      <c r="G54">
        <v>-146.82916693767848</v>
      </c>
      <c r="H54">
        <v>-117.18121237790994</v>
      </c>
      <c r="I54">
        <v>23.202230040562501</v>
      </c>
      <c r="J54">
        <v>12.202572410875</v>
      </c>
      <c r="K54">
        <v>3.0229203439497501</v>
      </c>
      <c r="L54">
        <v>4.3783132058043399E-5</v>
      </c>
      <c r="M54">
        <v>7.4071360439485718E-7</v>
      </c>
      <c r="N54" s="1">
        <v>4.99778987569958E-8</v>
      </c>
      <c r="O54" s="1">
        <v>5.4514242820485097E-12</v>
      </c>
      <c r="P54" s="1">
        <v>1.39425580635104E-14</v>
      </c>
      <c r="Q54">
        <v>37.626786915949502</v>
      </c>
      <c r="V54">
        <v>25.850336035026899</v>
      </c>
      <c r="W54">
        <v>1.1401597439577</v>
      </c>
      <c r="X54">
        <v>35.197388074115302</v>
      </c>
      <c r="AA54">
        <v>0.18532923095043799</v>
      </c>
      <c r="AJ54">
        <v>1.28328853049874E-2</v>
      </c>
      <c r="AK54">
        <v>0.287273163770706</v>
      </c>
      <c r="AL54">
        <v>0</v>
      </c>
      <c r="AM54">
        <v>0</v>
      </c>
      <c r="AN54">
        <v>5.2772107332654996E-3</v>
      </c>
      <c r="AO54">
        <v>0.69461674019104003</v>
      </c>
    </row>
    <row r="55" spans="1:41" x14ac:dyDescent="0.3">
      <c r="A55">
        <v>55</v>
      </c>
      <c r="B55">
        <v>999.6875</v>
      </c>
      <c r="C55">
        <v>400</v>
      </c>
      <c r="D55">
        <v>0</v>
      </c>
      <c r="E55">
        <v>10.3075487026923</v>
      </c>
      <c r="F55">
        <v>3.4712729151797102</v>
      </c>
      <c r="G55">
        <v>-144.06164205455786</v>
      </c>
      <c r="H55">
        <v>-115.09291632526046</v>
      </c>
      <c r="I55">
        <v>22.7591705377138</v>
      </c>
      <c r="J55">
        <v>11.9823943678101</v>
      </c>
      <c r="K55">
        <v>2.9693858577404999</v>
      </c>
      <c r="L55">
        <v>4.3700837193530543E-5</v>
      </c>
      <c r="M55">
        <v>7.4079091737488264E-7</v>
      </c>
      <c r="N55" s="1">
        <v>4.9091309388364602E-8</v>
      </c>
      <c r="O55" s="1">
        <v>5.3400194966778401E-12</v>
      </c>
      <c r="P55" s="1">
        <v>1.3257452891993099E-14</v>
      </c>
      <c r="Q55">
        <v>37.598190252220697</v>
      </c>
      <c r="V55">
        <v>25.978719059818602</v>
      </c>
      <c r="W55">
        <v>1.1670380850150299</v>
      </c>
      <c r="X55">
        <v>35.074306091178997</v>
      </c>
      <c r="AA55">
        <v>0.18174651176654399</v>
      </c>
      <c r="AJ55">
        <v>1.3145400777297299E-2</v>
      </c>
      <c r="AK55">
        <v>0.28891945741149899</v>
      </c>
      <c r="AL55">
        <v>0</v>
      </c>
      <c r="AM55">
        <v>0</v>
      </c>
      <c r="AN55">
        <v>5.1791297413981002E-3</v>
      </c>
      <c r="AO55">
        <v>0.69275601206980497</v>
      </c>
    </row>
    <row r="56" spans="1:41" x14ac:dyDescent="0.3">
      <c r="A56">
        <v>56</v>
      </c>
      <c r="B56">
        <v>994.71875</v>
      </c>
      <c r="C56">
        <v>400</v>
      </c>
      <c r="D56">
        <v>0</v>
      </c>
      <c r="E56">
        <v>10.1250754664234</v>
      </c>
      <c r="F56">
        <v>3.4742877666882799</v>
      </c>
      <c r="G56">
        <v>-141.22478750478663</v>
      </c>
      <c r="H56">
        <v>-112.94486316316203</v>
      </c>
      <c r="I56">
        <v>22.3050882369524</v>
      </c>
      <c r="J56">
        <v>11.7559978764404</v>
      </c>
      <c r="K56">
        <v>2.9142880919373799</v>
      </c>
      <c r="L56">
        <v>4.3618499019591879E-5</v>
      </c>
      <c r="M56">
        <v>7.4086896272231606E-7</v>
      </c>
      <c r="N56" s="1">
        <v>4.81788255718831E-8</v>
      </c>
      <c r="O56" s="1">
        <v>5.2263913258971003E-12</v>
      </c>
      <c r="P56" s="1">
        <v>1.2586186501065701E-14</v>
      </c>
      <c r="Q56">
        <v>37.5697306651183</v>
      </c>
      <c r="V56">
        <v>26.1054006545099</v>
      </c>
      <c r="W56">
        <v>1.1948758356614499</v>
      </c>
      <c r="X56">
        <v>34.951787528462297</v>
      </c>
      <c r="AA56">
        <v>0.17820531624795399</v>
      </c>
      <c r="AJ56">
        <v>1.34691577774629E-2</v>
      </c>
      <c r="AK56">
        <v>0.29054826048876797</v>
      </c>
      <c r="AL56">
        <v>0</v>
      </c>
      <c r="AM56">
        <v>0</v>
      </c>
      <c r="AN56">
        <v>5.0820650729968197E-3</v>
      </c>
      <c r="AO56">
        <v>0.69090051666077101</v>
      </c>
    </row>
    <row r="57" spans="1:41" x14ac:dyDescent="0.3">
      <c r="A57">
        <v>57</v>
      </c>
      <c r="B57">
        <v>989.75</v>
      </c>
      <c r="C57">
        <v>400</v>
      </c>
      <c r="D57">
        <v>0</v>
      </c>
      <c r="E57">
        <v>9.9374078687122207</v>
      </c>
      <c r="F57">
        <v>3.4772923749517801</v>
      </c>
      <c r="G57">
        <v>-138.32720600591298</v>
      </c>
      <c r="H57">
        <v>-110.74373173586588</v>
      </c>
      <c r="I57">
        <v>21.841376411471199</v>
      </c>
      <c r="J57">
        <v>11.524091311736299</v>
      </c>
      <c r="K57">
        <v>2.8578004945154998</v>
      </c>
      <c r="L57">
        <v>4.3536110259881335E-5</v>
      </c>
      <c r="M57">
        <v>7.4094773966075413E-7</v>
      </c>
      <c r="N57" s="1">
        <v>4.7243311162332499E-8</v>
      </c>
      <c r="O57" s="1">
        <v>5.1108633028867002E-12</v>
      </c>
      <c r="P57" s="1">
        <v>1.19300424838741E-14</v>
      </c>
      <c r="Q57">
        <v>37.541393387714898</v>
      </c>
      <c r="V57">
        <v>26.230396363000001</v>
      </c>
      <c r="W57">
        <v>1.22373707616358</v>
      </c>
      <c r="X57">
        <v>34.829767236477402</v>
      </c>
      <c r="AA57">
        <v>0.17470593664397499</v>
      </c>
      <c r="AJ57">
        <v>1.38049066407818E-2</v>
      </c>
      <c r="AK57">
        <v>0.29215980343493703</v>
      </c>
      <c r="AL57">
        <v>0</v>
      </c>
      <c r="AM57">
        <v>0</v>
      </c>
      <c r="AN57">
        <v>4.9860304046108897E-3</v>
      </c>
      <c r="AO57">
        <v>0.689049259519669</v>
      </c>
    </row>
    <row r="58" spans="1:41" x14ac:dyDescent="0.3">
      <c r="A58">
        <v>58</v>
      </c>
      <c r="B58">
        <v>984.78125</v>
      </c>
      <c r="C58">
        <v>400</v>
      </c>
      <c r="D58">
        <v>0</v>
      </c>
      <c r="E58">
        <v>9.7450980457054701</v>
      </c>
      <c r="F58">
        <v>3.48028780708874</v>
      </c>
      <c r="G58">
        <v>-135.37685181459622</v>
      </c>
      <c r="H58">
        <v>-108.49570945664243</v>
      </c>
      <c r="I58">
        <v>21.369325515964199</v>
      </c>
      <c r="J58">
        <v>11.2873316845648</v>
      </c>
      <c r="K58">
        <v>2.8000839545098501</v>
      </c>
      <c r="L58">
        <v>4.3453663172361663E-5</v>
      </c>
      <c r="M58">
        <v>7.4102724465629047E-7</v>
      </c>
      <c r="N58" s="1">
        <v>4.6287422566409302E-8</v>
      </c>
      <c r="O58" s="1">
        <v>4.9937328994422097E-12</v>
      </c>
      <c r="P58" s="1">
        <v>1.12901226969892E-14</v>
      </c>
      <c r="Q58">
        <v>37.513162395881899</v>
      </c>
      <c r="V58">
        <v>26.353726204430298</v>
      </c>
      <c r="W58">
        <v>1.25368814905927</v>
      </c>
      <c r="X58">
        <v>34.708174577548</v>
      </c>
      <c r="AA58">
        <v>0.17124867308036601</v>
      </c>
      <c r="AJ58">
        <v>1.4153426273953801E-2</v>
      </c>
      <c r="AK58">
        <v>0.29375437999762699</v>
      </c>
      <c r="AL58">
        <v>0</v>
      </c>
      <c r="AM58">
        <v>0</v>
      </c>
      <c r="AN58">
        <v>4.8910396709149597E-3</v>
      </c>
      <c r="AO58">
        <v>0.68720115405750304</v>
      </c>
    </row>
    <row r="59" spans="1:41" x14ac:dyDescent="0.3">
      <c r="A59">
        <v>59</v>
      </c>
      <c r="B59">
        <v>979.8125</v>
      </c>
      <c r="C59">
        <v>400</v>
      </c>
      <c r="D59">
        <v>0</v>
      </c>
      <c r="E59">
        <v>9.5486624743862691</v>
      </c>
      <c r="F59">
        <v>3.4832752401451001</v>
      </c>
      <c r="G59">
        <v>-132.38111825586239</v>
      </c>
      <c r="H59">
        <v>-106.20656005957763</v>
      </c>
      <c r="I59">
        <v>20.8901369324977</v>
      </c>
      <c r="J59">
        <v>11.046331677943201</v>
      </c>
      <c r="K59">
        <v>2.7412885333713901</v>
      </c>
      <c r="L59">
        <v>4.3371149502572813E-5</v>
      </c>
      <c r="M59">
        <v>7.4110747117700922E-7</v>
      </c>
      <c r="N59" s="1">
        <v>4.5313637390710899E-8</v>
      </c>
      <c r="O59" s="1">
        <v>4.8752749785025902E-12</v>
      </c>
      <c r="P59" s="1">
        <v>1.06673656248832E-14</v>
      </c>
      <c r="Q59">
        <v>37.485020289454098</v>
      </c>
      <c r="V59">
        <v>26.4754150590005</v>
      </c>
      <c r="W59">
        <v>1.2847979108388401</v>
      </c>
      <c r="X59">
        <v>34.586932906436203</v>
      </c>
      <c r="AA59">
        <v>0.16783383427017501</v>
      </c>
      <c r="AJ59">
        <v>1.45155272382359E-2</v>
      </c>
      <c r="AK59">
        <v>0.29533235290732801</v>
      </c>
      <c r="AL59">
        <v>0</v>
      </c>
      <c r="AM59">
        <v>0</v>
      </c>
      <c r="AN59">
        <v>4.7971070891165198E-3</v>
      </c>
      <c r="AO59">
        <v>0.68535501276531796</v>
      </c>
    </row>
    <row r="60" spans="1:41" x14ac:dyDescent="0.3">
      <c r="A60">
        <v>60</v>
      </c>
      <c r="B60">
        <v>974.84375</v>
      </c>
      <c r="C60">
        <v>400</v>
      </c>
      <c r="D60">
        <v>0</v>
      </c>
      <c r="E60">
        <v>9.3485870320424507</v>
      </c>
      <c r="F60">
        <v>3.48625596992163</v>
      </c>
      <c r="G60">
        <v>-129.34691391461624</v>
      </c>
      <c r="H60">
        <v>-103.88168268252755</v>
      </c>
      <c r="I60">
        <v>20.404934906195301</v>
      </c>
      <c r="J60">
        <v>10.801665770413701</v>
      </c>
      <c r="K60">
        <v>2.68155497264092</v>
      </c>
      <c r="L60">
        <v>4.3288560441901989E-5</v>
      </c>
      <c r="M60">
        <v>7.4118840946206831E-7</v>
      </c>
      <c r="N60" s="1">
        <v>4.43242793988581E-8</v>
      </c>
      <c r="O60" s="1">
        <v>4.7557448049429301E-12</v>
      </c>
      <c r="P60" s="1">
        <v>1.0062562306518001E-14</v>
      </c>
      <c r="Q60">
        <v>37.4569481838288</v>
      </c>
      <c r="V60">
        <v>26.595493028003901</v>
      </c>
      <c r="W60">
        <v>1.3171379535466501</v>
      </c>
      <c r="X60">
        <v>34.465959096846703</v>
      </c>
      <c r="AA60">
        <v>0.16446173777376599</v>
      </c>
      <c r="AJ60">
        <v>1.48920545216693E-2</v>
      </c>
      <c r="AK60">
        <v>0.296894159221465</v>
      </c>
      <c r="AL60">
        <v>0</v>
      </c>
      <c r="AM60">
        <v>0</v>
      </c>
      <c r="AN60">
        <v>4.7042471681396298E-3</v>
      </c>
      <c r="AO60">
        <v>0.68350953908872503</v>
      </c>
    </row>
    <row r="61" spans="1:41" x14ac:dyDescent="0.3">
      <c r="A61">
        <v>61</v>
      </c>
      <c r="B61">
        <v>969.875</v>
      </c>
      <c r="C61">
        <v>400</v>
      </c>
      <c r="D61">
        <v>0</v>
      </c>
      <c r="E61">
        <v>9.1453313880967499</v>
      </c>
      <c r="F61">
        <v>3.4892314191423299</v>
      </c>
      <c r="G61">
        <v>-126.28072878861241</v>
      </c>
      <c r="H61">
        <v>-101.52616326037402</v>
      </c>
      <c r="I61">
        <v>19.914776877567501</v>
      </c>
      <c r="J61">
        <v>10.5538755494578</v>
      </c>
      <c r="K61">
        <v>2.6210160031015302</v>
      </c>
      <c r="L61">
        <v>4.3205886590603671E-5</v>
      </c>
      <c r="M61">
        <v>7.4127004630082658E-7</v>
      </c>
      <c r="N61" s="1">
        <v>4.3321540192663899E-8</v>
      </c>
      <c r="O61" s="1">
        <v>4.63538066650097E-12</v>
      </c>
      <c r="P61" s="1">
        <v>9.4763701824791403E-15</v>
      </c>
      <c r="Q61">
        <v>37.428925611615703</v>
      </c>
      <c r="V61">
        <v>26.713995768284899</v>
      </c>
      <c r="W61">
        <v>1.3507827981543099</v>
      </c>
      <c r="X61">
        <v>34.345163112091498</v>
      </c>
      <c r="AA61">
        <v>0.161132709853366</v>
      </c>
      <c r="AJ61">
        <v>1.52838900214311E-2</v>
      </c>
      <c r="AK61">
        <v>0.29844031534571303</v>
      </c>
      <c r="AL61">
        <v>0</v>
      </c>
      <c r="AM61">
        <v>0</v>
      </c>
      <c r="AN61">
        <v>4.6124747041224297E-3</v>
      </c>
      <c r="AO61">
        <v>0.68166331992873297</v>
      </c>
    </row>
    <row r="62" spans="1:41" x14ac:dyDescent="0.3">
      <c r="A62">
        <v>62</v>
      </c>
      <c r="B62">
        <v>964.90625</v>
      </c>
      <c r="C62">
        <v>400</v>
      </c>
      <c r="D62">
        <v>0</v>
      </c>
      <c r="E62">
        <v>8.9393328043381199</v>
      </c>
      <c r="F62">
        <v>3.4922031449692899</v>
      </c>
      <c r="G62">
        <v>-123.18869158203611</v>
      </c>
      <c r="H62">
        <v>-99.144819119082854</v>
      </c>
      <c r="I62">
        <v>19.4206623995907</v>
      </c>
      <c r="J62">
        <v>10.303474308700901</v>
      </c>
      <c r="K62">
        <v>2.55979747833848</v>
      </c>
      <c r="L62">
        <v>4.3123117925482178E-5</v>
      </c>
      <c r="M62">
        <v>7.4135236482206178E-7</v>
      </c>
      <c r="N62" s="1">
        <v>4.2307497995363397E-8</v>
      </c>
      <c r="O62" s="1">
        <v>4.5144061515839004E-12</v>
      </c>
      <c r="P62" s="1">
        <v>8.9093251773642801E-15</v>
      </c>
      <c r="Q62">
        <v>37.400930434201101</v>
      </c>
      <c r="V62">
        <v>26.830964801729301</v>
      </c>
      <c r="W62">
        <v>1.38581005979529</v>
      </c>
      <c r="X62">
        <v>34.224447619320202</v>
      </c>
      <c r="AA62">
        <v>0.157847084953918</v>
      </c>
      <c r="AJ62">
        <v>1.5691954737682701E-2</v>
      </c>
      <c r="AK62">
        <v>0.29997142173667801</v>
      </c>
      <c r="AL62">
        <v>0</v>
      </c>
      <c r="AM62">
        <v>0</v>
      </c>
      <c r="AN62">
        <v>4.5218047633440199E-3</v>
      </c>
      <c r="AO62">
        <v>0.67981481876229399</v>
      </c>
    </row>
    <row r="63" spans="1:41" x14ac:dyDescent="0.3">
      <c r="A63">
        <v>63</v>
      </c>
      <c r="B63">
        <v>959.9375</v>
      </c>
      <c r="C63">
        <v>400</v>
      </c>
      <c r="D63">
        <v>0</v>
      </c>
      <c r="E63">
        <v>8.7310093947546097</v>
      </c>
      <c r="F63">
        <v>3.4951728458313598</v>
      </c>
      <c r="G63">
        <v>-120.07661895865638</v>
      </c>
      <c r="H63">
        <v>-96.742237378383876</v>
      </c>
      <c r="I63">
        <v>18.923540770847499</v>
      </c>
      <c r="J63">
        <v>10.0509509932004</v>
      </c>
      <c r="K63">
        <v>2.4980193483615398</v>
      </c>
      <c r="L63">
        <v>4.3040243772283265E-5</v>
      </c>
      <c r="M63">
        <v>7.4143534429499489E-7</v>
      </c>
      <c r="N63" s="1">
        <v>4.12841337946027E-8</v>
      </c>
      <c r="O63" s="1">
        <v>4.3930321169409501E-12</v>
      </c>
      <c r="P63" s="1">
        <v>8.3618522724471802E-15</v>
      </c>
      <c r="Q63">
        <v>37.372938763576101</v>
      </c>
      <c r="V63">
        <v>26.946447797598299</v>
      </c>
      <c r="W63">
        <v>1.4223005851797701</v>
      </c>
      <c r="X63">
        <v>34.103707648807003</v>
      </c>
      <c r="AA63">
        <v>0.154605204838697</v>
      </c>
      <c r="AJ63">
        <v>1.61172106828983E-2</v>
      </c>
      <c r="AK63">
        <v>0.301488167255475</v>
      </c>
      <c r="AL63">
        <v>0</v>
      </c>
      <c r="AM63">
        <v>0</v>
      </c>
      <c r="AN63">
        <v>4.4322526535440099E-3</v>
      </c>
      <c r="AO63">
        <v>0.67796236940808197</v>
      </c>
    </row>
    <row r="64" spans="1:41" x14ac:dyDescent="0.3">
      <c r="A64">
        <v>64</v>
      </c>
      <c r="B64">
        <v>954.96875</v>
      </c>
      <c r="C64">
        <v>400</v>
      </c>
      <c r="D64">
        <v>0</v>
      </c>
      <c r="E64">
        <v>8.5207628979799193</v>
      </c>
      <c r="F64">
        <v>3.4981423675290402</v>
      </c>
      <c r="G64">
        <v>-116.95005758309571</v>
      </c>
      <c r="H64">
        <v>-94.322807783443452</v>
      </c>
      <c r="I64">
        <v>18.424317517872101</v>
      </c>
      <c r="J64">
        <v>9.7967735585441407</v>
      </c>
      <c r="K64">
        <v>2.4357964893231698</v>
      </c>
      <c r="L64">
        <v>4.2957252782974392E-5</v>
      </c>
      <c r="M64">
        <v>7.4151895994291133E-7</v>
      </c>
      <c r="N64" s="1">
        <v>4.02533451091607E-8</v>
      </c>
      <c r="O64" s="1">
        <v>4.2714583780169098E-12</v>
      </c>
      <c r="P64" s="1">
        <v>7.8342748017328893E-15</v>
      </c>
      <c r="Q64">
        <v>37.3449248948994</v>
      </c>
      <c r="V64">
        <v>27.060498826810001</v>
      </c>
      <c r="W64">
        <v>1.46033856053153</v>
      </c>
      <c r="X64">
        <v>33.9828303003599</v>
      </c>
      <c r="AA64">
        <v>0.151407417399053</v>
      </c>
      <c r="AJ64">
        <v>1.65606624883698E-2</v>
      </c>
      <c r="AK64">
        <v>0.30299133315550197</v>
      </c>
      <c r="AL64">
        <v>0</v>
      </c>
      <c r="AM64">
        <v>0</v>
      </c>
      <c r="AN64">
        <v>4.3438338843291603E-3</v>
      </c>
      <c r="AO64">
        <v>0.67610417047179805</v>
      </c>
    </row>
    <row r="65" spans="1:41" x14ac:dyDescent="0.3">
      <c r="A65">
        <v>65</v>
      </c>
      <c r="B65">
        <v>950</v>
      </c>
      <c r="C65">
        <v>400</v>
      </c>
      <c r="D65">
        <v>0</v>
      </c>
      <c r="E65">
        <v>8.3089809974520197</v>
      </c>
      <c r="F65">
        <v>3.5011137085775199</v>
      </c>
      <c r="G65">
        <v>-113.81431951796975</v>
      </c>
      <c r="H65">
        <v>-91.890750380253607</v>
      </c>
      <c r="I65">
        <v>17.9238598190868</v>
      </c>
      <c r="J65">
        <v>9.5413917882163606</v>
      </c>
      <c r="K65">
        <v>2.3732394001073098</v>
      </c>
      <c r="L65">
        <v>4.2874132918064823E-5</v>
      </c>
      <c r="M65">
        <v>7.4160318277043674E-7</v>
      </c>
      <c r="N65" s="1">
        <v>3.9216957556240901E-8</v>
      </c>
      <c r="O65" s="1">
        <v>4.1498751447212804E-12</v>
      </c>
      <c r="P65" s="1">
        <v>7.3268226629811493E-15</v>
      </c>
      <c r="Q65">
        <v>37.316861250262001</v>
      </c>
      <c r="V65">
        <v>27.1731785868717</v>
      </c>
      <c r="W65">
        <v>1.5000115888176899</v>
      </c>
      <c r="X65">
        <v>33.861694498885903</v>
      </c>
      <c r="AA65">
        <v>0.14825407516255301</v>
      </c>
      <c r="AJ65">
        <v>1.7023358694476898E-2</v>
      </c>
      <c r="AK65">
        <v>0.30448179668369701</v>
      </c>
      <c r="AL65">
        <v>0</v>
      </c>
      <c r="AM65">
        <v>0</v>
      </c>
      <c r="AN65">
        <v>4.2565641175084804E-3</v>
      </c>
      <c r="AO65">
        <v>0.674238280504316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1A0CE-2A2E-42EF-89AB-95E2E5E5B6F5}">
  <dimension ref="A1:AU66"/>
  <sheetViews>
    <sheetView workbookViewId="0"/>
  </sheetViews>
  <sheetFormatPr defaultRowHeight="14.4" x14ac:dyDescent="0.3"/>
  <sheetData>
    <row r="1" spans="1:47" x14ac:dyDescent="0.3">
      <c r="A1" t="s">
        <v>34</v>
      </c>
      <c r="B1" t="s">
        <v>35</v>
      </c>
      <c r="C1" t="s">
        <v>36</v>
      </c>
      <c r="D1" t="s">
        <v>37</v>
      </c>
      <c r="E1" t="s">
        <v>71</v>
      </c>
      <c r="F1" t="s">
        <v>72</v>
      </c>
      <c r="G1" t="s">
        <v>73</v>
      </c>
      <c r="H1" t="s">
        <v>74</v>
      </c>
      <c r="I1" t="s">
        <v>75</v>
      </c>
      <c r="J1" t="s">
        <v>76</v>
      </c>
      <c r="K1" t="s">
        <v>77</v>
      </c>
      <c r="L1" t="s">
        <v>78</v>
      </c>
      <c r="M1" t="s">
        <v>79</v>
      </c>
      <c r="N1" t="s">
        <v>80</v>
      </c>
      <c r="O1" t="s">
        <v>81</v>
      </c>
      <c r="P1" t="s">
        <v>82</v>
      </c>
      <c r="Q1" t="s">
        <v>83</v>
      </c>
      <c r="R1" t="s">
        <v>84</v>
      </c>
      <c r="S1" t="s">
        <v>85</v>
      </c>
      <c r="T1" t="s">
        <v>86</v>
      </c>
      <c r="U1" t="s">
        <v>87</v>
      </c>
      <c r="V1" t="s">
        <v>88</v>
      </c>
      <c r="W1" t="s">
        <v>89</v>
      </c>
      <c r="X1" t="s">
        <v>90</v>
      </c>
      <c r="Y1" t="s">
        <v>91</v>
      </c>
      <c r="Z1" t="s">
        <v>92</v>
      </c>
      <c r="AA1" t="s">
        <v>93</v>
      </c>
      <c r="AB1" t="s">
        <v>94</v>
      </c>
      <c r="AC1" t="s">
        <v>95</v>
      </c>
      <c r="AD1" t="s">
        <v>96</v>
      </c>
      <c r="AE1" t="s">
        <v>97</v>
      </c>
      <c r="AF1" t="s">
        <v>98</v>
      </c>
      <c r="AG1" t="s">
        <v>99</v>
      </c>
      <c r="AH1" t="s">
        <v>100</v>
      </c>
      <c r="AI1" t="s">
        <v>101</v>
      </c>
      <c r="AJ1" t="s">
        <v>102</v>
      </c>
      <c r="AK1" t="s">
        <v>103</v>
      </c>
      <c r="AL1" t="s">
        <v>104</v>
      </c>
      <c r="AM1" t="s">
        <v>105</v>
      </c>
      <c r="AN1" t="s">
        <v>106</v>
      </c>
      <c r="AO1" t="s">
        <v>107</v>
      </c>
      <c r="AP1" t="s">
        <v>108</v>
      </c>
      <c r="AQ1" t="s">
        <v>109</v>
      </c>
      <c r="AR1" t="s">
        <v>110</v>
      </c>
      <c r="AS1" t="s">
        <v>111</v>
      </c>
      <c r="AT1" t="s">
        <v>112</v>
      </c>
      <c r="AU1" t="s">
        <v>113</v>
      </c>
    </row>
    <row r="2" spans="1:47" x14ac:dyDescent="0.3">
      <c r="A2">
        <v>1</v>
      </c>
      <c r="B2">
        <v>1268</v>
      </c>
      <c r="C2">
        <v>400</v>
      </c>
      <c r="D2">
        <v>0</v>
      </c>
      <c r="E2">
        <v>308.24889060670489</v>
      </c>
      <c r="F2">
        <v>127.99869045442226</v>
      </c>
      <c r="G2">
        <v>77.23279272506619</v>
      </c>
      <c r="H2">
        <v>75.163715296518987</v>
      </c>
      <c r="J2">
        <v>72.515223550743485</v>
      </c>
      <c r="K2">
        <v>85.560652202308077</v>
      </c>
      <c r="L2">
        <v>1.4428074856620188</v>
      </c>
      <c r="M2">
        <v>14.413133714283816</v>
      </c>
      <c r="N2">
        <v>11.381355476141325</v>
      </c>
      <c r="O2">
        <v>111.13809048394864</v>
      </c>
      <c r="P2">
        <v>35.675330051825149</v>
      </c>
      <c r="Q2">
        <v>4.9517438775618405</v>
      </c>
      <c r="R2">
        <v>16.119429011900504</v>
      </c>
      <c r="S2">
        <v>64.363631077638473</v>
      </c>
      <c r="V2">
        <v>30.978250722886219</v>
      </c>
      <c r="W2">
        <v>139.68740057876019</v>
      </c>
      <c r="Y2">
        <v>1.8660098569823622E-2</v>
      </c>
      <c r="Z2">
        <v>68.426753930472231</v>
      </c>
      <c r="AA2">
        <v>1.1242673790769186</v>
      </c>
      <c r="AB2">
        <v>39.307712721090297</v>
      </c>
      <c r="AC2">
        <v>9.3769372627203111</v>
      </c>
      <c r="AD2">
        <v>15.392655580223209</v>
      </c>
      <c r="AE2">
        <v>34.133135151423282</v>
      </c>
      <c r="AF2">
        <v>24.015693553652614</v>
      </c>
      <c r="AG2">
        <v>42.042533108403205</v>
      </c>
      <c r="AH2">
        <v>3.0390434830142907</v>
      </c>
      <c r="AI2">
        <v>11.424883631335454</v>
      </c>
      <c r="AK2">
        <v>32.567912849523125</v>
      </c>
      <c r="AL2">
        <v>48.82601875793835</v>
      </c>
    </row>
    <row r="3" spans="1:47" x14ac:dyDescent="0.3">
      <c r="A3">
        <v>2</v>
      </c>
      <c r="B3">
        <v>1263.03125</v>
      </c>
      <c r="C3">
        <v>400</v>
      </c>
      <c r="D3">
        <v>0</v>
      </c>
      <c r="E3">
        <v>307.69877756554376</v>
      </c>
      <c r="F3">
        <v>126.42005237307562</v>
      </c>
      <c r="G3">
        <v>77.033573262714313</v>
      </c>
      <c r="H3">
        <v>74.930102068829811</v>
      </c>
      <c r="J3">
        <v>71.325178728427034</v>
      </c>
      <c r="K3">
        <v>84.807642759351367</v>
      </c>
      <c r="L3">
        <v>1.3588507543512751</v>
      </c>
      <c r="M3">
        <v>14.131149063681951</v>
      </c>
      <c r="N3">
        <v>11.319839817295666</v>
      </c>
      <c r="O3">
        <v>110.21779311559456</v>
      </c>
      <c r="P3">
        <v>35.210816878729034</v>
      </c>
      <c r="Q3">
        <v>4.5140888897919993</v>
      </c>
      <c r="R3">
        <v>15.624610354253896</v>
      </c>
      <c r="S3">
        <v>62.981117250465481</v>
      </c>
      <c r="V3">
        <v>30.579585805895782</v>
      </c>
      <c r="W3">
        <v>138.48980661071278</v>
      </c>
      <c r="Z3">
        <v>67.681600308301768</v>
      </c>
      <c r="AA3">
        <v>1.0603108000647554</v>
      </c>
      <c r="AB3">
        <v>38.765918513571378</v>
      </c>
      <c r="AC3">
        <v>9.3050695515027044</v>
      </c>
      <c r="AD3">
        <v>15.126965375871352</v>
      </c>
      <c r="AE3">
        <v>33.763017090432811</v>
      </c>
      <c r="AF3">
        <v>23.658792658457767</v>
      </c>
      <c r="AG3">
        <v>41.342720754344015</v>
      </c>
      <c r="AH3">
        <v>2.8437283872144978</v>
      </c>
      <c r="AI3">
        <v>11.362970159372431</v>
      </c>
      <c r="AK3">
        <v>32.148091217535551</v>
      </c>
      <c r="AL3">
        <v>48.566815997974601</v>
      </c>
    </row>
    <row r="4" spans="1:47" x14ac:dyDescent="0.3">
      <c r="A4">
        <v>3</v>
      </c>
      <c r="B4">
        <v>1258.0625</v>
      </c>
      <c r="C4">
        <v>400</v>
      </c>
      <c r="D4">
        <v>0</v>
      </c>
      <c r="E4">
        <v>307.15096561078667</v>
      </c>
      <c r="F4">
        <v>124.85196315319835</v>
      </c>
      <c r="G4">
        <v>76.835606056993825</v>
      </c>
      <c r="H4">
        <v>74.697887936297803</v>
      </c>
      <c r="J4">
        <v>70.143107648780571</v>
      </c>
      <c r="K4">
        <v>84.061180234765715</v>
      </c>
      <c r="L4">
        <v>1.2757595444550243</v>
      </c>
      <c r="M4">
        <v>13.850031601789407</v>
      </c>
      <c r="N4">
        <v>11.259062804753427</v>
      </c>
      <c r="O4">
        <v>109.3096222057255</v>
      </c>
      <c r="P4">
        <v>34.749579373311249</v>
      </c>
      <c r="Q4">
        <v>4.0782782449803019</v>
      </c>
      <c r="R4">
        <v>15.130979203720614</v>
      </c>
      <c r="S4">
        <v>61.6089026218161</v>
      </c>
      <c r="V4">
        <v>30.183462656428574</v>
      </c>
      <c r="W4">
        <v>137.29574182779481</v>
      </c>
      <c r="Z4">
        <v>66.938085283286938</v>
      </c>
      <c r="AA4">
        <v>0.99885829199590803</v>
      </c>
      <c r="AB4">
        <v>38.225295055740048</v>
      </c>
      <c r="AC4">
        <v>9.2339481207478098</v>
      </c>
      <c r="AD4">
        <v>14.862125701025862</v>
      </c>
      <c r="AE4">
        <v>33.393639174189417</v>
      </c>
      <c r="AF4">
        <v>23.303462428666418</v>
      </c>
      <c r="AG4">
        <v>40.644840845128989</v>
      </c>
      <c r="AH4">
        <v>2.6501214993004796</v>
      </c>
      <c r="AI4">
        <v>11.30179335864738</v>
      </c>
      <c r="AK4">
        <v>31.733645893459208</v>
      </c>
      <c r="AL4">
        <v>48.308205072574083</v>
      </c>
    </row>
    <row r="5" spans="1:47" x14ac:dyDescent="0.3">
      <c r="A5">
        <v>4</v>
      </c>
      <c r="B5">
        <v>1253.09375</v>
      </c>
      <c r="C5">
        <v>400</v>
      </c>
      <c r="D5">
        <v>0</v>
      </c>
      <c r="E5">
        <v>306.60564291099132</v>
      </c>
      <c r="F5">
        <v>123.29638496314851</v>
      </c>
      <c r="G5">
        <v>76.639173764682369</v>
      </c>
      <c r="H5">
        <v>74.467356705607841</v>
      </c>
      <c r="J5">
        <v>68.973173782001169</v>
      </c>
      <c r="K5">
        <v>83.3174996193531</v>
      </c>
      <c r="L5">
        <v>1.1917283173933393</v>
      </c>
      <c r="M5">
        <v>13.570187615725445</v>
      </c>
      <c r="N5">
        <v>11.199076640993356</v>
      </c>
      <c r="O5">
        <v>108.4065060065269</v>
      </c>
      <c r="P5">
        <v>34.292235865266065</v>
      </c>
      <c r="Q5">
        <v>3.6454043974906383</v>
      </c>
      <c r="R5">
        <v>14.636818276703641</v>
      </c>
      <c r="S5">
        <v>60.245419898779076</v>
      </c>
      <c r="V5">
        <v>29.790635399694587</v>
      </c>
      <c r="W5">
        <v>136.10594653390609</v>
      </c>
      <c r="Z5">
        <v>66.197308541439838</v>
      </c>
      <c r="AA5">
        <v>0.93787674870954651</v>
      </c>
      <c r="AB5">
        <v>37.68170015497622</v>
      </c>
      <c r="AC5">
        <v>9.1636251473558374</v>
      </c>
      <c r="AD5">
        <v>14.598326284726635</v>
      </c>
      <c r="AE5">
        <v>33.025634015706132</v>
      </c>
      <c r="AF5">
        <v>22.950161574433324</v>
      </c>
      <c r="AG5">
        <v>39.950453177421124</v>
      </c>
      <c r="AH5">
        <v>2.4575682882840635</v>
      </c>
      <c r="AI5">
        <v>11.241405301447376</v>
      </c>
      <c r="AK5">
        <v>31.326808486329391</v>
      </c>
      <c r="AL5">
        <v>48.050943663800076</v>
      </c>
    </row>
    <row r="6" spans="1:47" x14ac:dyDescent="0.3">
      <c r="A6">
        <v>5</v>
      </c>
      <c r="B6">
        <v>1248.125</v>
      </c>
      <c r="C6">
        <v>400</v>
      </c>
      <c r="D6">
        <v>0</v>
      </c>
      <c r="E6">
        <v>306.06279616450854</v>
      </c>
      <c r="F6">
        <v>121.75327807419607</v>
      </c>
      <c r="G6">
        <v>76.444288063844198</v>
      </c>
      <c r="H6">
        <v>74.238521212219723</v>
      </c>
      <c r="J6">
        <v>67.81530712725403</v>
      </c>
      <c r="K6">
        <v>82.576552932533701</v>
      </c>
      <c r="L6">
        <v>1.1066007342301891</v>
      </c>
      <c r="M6">
        <v>13.291597941559507</v>
      </c>
      <c r="N6">
        <v>11.139869611948146</v>
      </c>
      <c r="O6">
        <v>107.50836161725708</v>
      </c>
      <c r="P6">
        <v>33.838798819278132</v>
      </c>
      <c r="Q6">
        <v>3.2154312885657936</v>
      </c>
      <c r="R6">
        <v>14.142039575433861</v>
      </c>
      <c r="S6">
        <v>58.890530366528779</v>
      </c>
      <c r="V6">
        <v>29.401061569296495</v>
      </c>
      <c r="W6">
        <v>134.92033932442345</v>
      </c>
      <c r="Z6">
        <v>65.459264645738159</v>
      </c>
      <c r="AA6">
        <v>0.87734740746094753</v>
      </c>
      <c r="AB6">
        <v>37.138919942521959</v>
      </c>
      <c r="AC6">
        <v>9.0940888914313405</v>
      </c>
      <c r="AD6">
        <v>14.335554803752576</v>
      </c>
      <c r="AE6">
        <v>32.658976028965085</v>
      </c>
      <c r="AF6">
        <v>22.598859440790257</v>
      </c>
      <c r="AG6">
        <v>39.259506427912044</v>
      </c>
      <c r="AH6">
        <v>2.2660641173489808</v>
      </c>
      <c r="AI6">
        <v>11.181794142585364</v>
      </c>
      <c r="AK6">
        <v>30.927549890479074</v>
      </c>
      <c r="AL6">
        <v>47.794993638940973</v>
      </c>
    </row>
    <row r="7" spans="1:47" x14ac:dyDescent="0.3">
      <c r="A7">
        <v>6</v>
      </c>
      <c r="B7">
        <v>1243.15625</v>
      </c>
      <c r="C7">
        <v>400</v>
      </c>
      <c r="D7">
        <v>0</v>
      </c>
      <c r="E7">
        <v>305.52241361721917</v>
      </c>
      <c r="F7">
        <v>120.22260954494402</v>
      </c>
      <c r="G7">
        <v>76.250961470599748</v>
      </c>
      <c r="H7">
        <v>74.011395137207586</v>
      </c>
      <c r="J7">
        <v>66.669439178031027</v>
      </c>
      <c r="K7">
        <v>81.838292809271238</v>
      </c>
      <c r="L7">
        <v>1.0201257420198344</v>
      </c>
      <c r="M7">
        <v>13.014243765756255</v>
      </c>
      <c r="N7">
        <v>11.081430470720516</v>
      </c>
      <c r="O7">
        <v>106.61510911428239</v>
      </c>
      <c r="P7">
        <v>33.389282852399859</v>
      </c>
      <c r="Q7">
        <v>2.7883239311297343</v>
      </c>
      <c r="R7">
        <v>13.64655682677124</v>
      </c>
      <c r="S7">
        <v>57.544098115791535</v>
      </c>
      <c r="V7">
        <v>29.014699367460334</v>
      </c>
      <c r="W7">
        <v>133.73884122417559</v>
      </c>
      <c r="Z7">
        <v>64.723949260798392</v>
      </c>
      <c r="AA7">
        <v>0.8172514771172209</v>
      </c>
      <c r="AB7">
        <v>36.598738516609416</v>
      </c>
      <c r="AC7">
        <v>9.025328079996747</v>
      </c>
      <c r="AD7">
        <v>14.073799944852611</v>
      </c>
      <c r="AE7">
        <v>32.293639859970895</v>
      </c>
      <c r="AF7">
        <v>22.249526192816905</v>
      </c>
      <c r="AG7">
        <v>38.571949979215859</v>
      </c>
      <c r="AH7">
        <v>2.0756047833880515</v>
      </c>
      <c r="AI7">
        <v>11.122948503106716</v>
      </c>
      <c r="AK7">
        <v>30.535841761011632</v>
      </c>
      <c r="AL7">
        <v>47.540317543278796</v>
      </c>
    </row>
    <row r="8" spans="1:47" x14ac:dyDescent="0.3">
      <c r="A8">
        <v>7</v>
      </c>
      <c r="B8">
        <v>1238.1875</v>
      </c>
      <c r="C8">
        <v>400</v>
      </c>
      <c r="D8">
        <v>0</v>
      </c>
      <c r="E8">
        <v>304.98448506995828</v>
      </c>
      <c r="F8">
        <v>118.70435329952254</v>
      </c>
      <c r="G8">
        <v>76.059207371325698</v>
      </c>
      <c r="H8">
        <v>73.785993039539548</v>
      </c>
      <c r="J8">
        <v>65.535502917830655</v>
      </c>
      <c r="K8">
        <v>81.102672401724732</v>
      </c>
      <c r="L8">
        <v>0.93214690550618984</v>
      </c>
      <c r="M8">
        <v>12.738106619152939</v>
      </c>
      <c r="N8">
        <v>11.023748424877878</v>
      </c>
      <c r="O8">
        <v>105.72667146533669</v>
      </c>
      <c r="P8">
        <v>32.943704785853861</v>
      </c>
      <c r="Q8">
        <v>2.3640483797886671</v>
      </c>
      <c r="R8">
        <v>13.150285657555289</v>
      </c>
      <c r="S8">
        <v>56.205989972851157</v>
      </c>
      <c r="V8">
        <v>28.631507659130381</v>
      </c>
      <c r="W8">
        <v>132.56137563071411</v>
      </c>
      <c r="Z8">
        <v>63.99135916188952</v>
      </c>
      <c r="AA8">
        <v>0.7575700904435434</v>
      </c>
      <c r="AB8">
        <v>36.061116551532407</v>
      </c>
      <c r="AC8">
        <v>8.9573318942853941</v>
      </c>
      <c r="AD8">
        <v>13.813051436127656</v>
      </c>
      <c r="AE8">
        <v>31.929600378716597</v>
      </c>
      <c r="AF8">
        <v>21.902132796952966</v>
      </c>
      <c r="AG8">
        <v>37.887733910050009</v>
      </c>
      <c r="AH8">
        <v>1.8861865292797613</v>
      </c>
      <c r="AI8">
        <v>11.064857457581326</v>
      </c>
      <c r="AK8">
        <v>30.151656510532835</v>
      </c>
      <c r="AL8">
        <v>47.286878589893227</v>
      </c>
    </row>
    <row r="9" spans="1:47" x14ac:dyDescent="0.3">
      <c r="A9">
        <v>8</v>
      </c>
      <c r="B9">
        <v>1233.21875</v>
      </c>
      <c r="C9">
        <v>400</v>
      </c>
      <c r="D9">
        <v>0</v>
      </c>
      <c r="E9">
        <v>304.4490018868828</v>
      </c>
      <c r="F9">
        <v>117.19849021037295</v>
      </c>
      <c r="G9">
        <v>75.869040055295912</v>
      </c>
      <c r="H9">
        <v>73.562330388790002</v>
      </c>
      <c r="J9">
        <v>64.413432820315819</v>
      </c>
      <c r="K9">
        <v>80.369645276352344</v>
      </c>
      <c r="L9">
        <v>0.84233274281392734</v>
      </c>
      <c r="M9">
        <v>12.463168372432934</v>
      </c>
      <c r="N9">
        <v>10.966813123471802</v>
      </c>
      <c r="O9">
        <v>104.84297443903172</v>
      </c>
      <c r="P9">
        <v>32.502083697453841</v>
      </c>
      <c r="Q9">
        <v>1.9425717041071193</v>
      </c>
      <c r="R9">
        <v>12.653143782039271</v>
      </c>
      <c r="S9">
        <v>54.876075434446101</v>
      </c>
      <c r="V9">
        <v>28.251445969587376</v>
      </c>
      <c r="W9">
        <v>131.38786825969279</v>
      </c>
      <c r="Z9">
        <v>63.261492247851827</v>
      </c>
      <c r="AA9">
        <v>0.69828425481874001</v>
      </c>
      <c r="AB9">
        <v>35.526014967998492</v>
      </c>
      <c r="AC9">
        <v>8.8900899567595921</v>
      </c>
      <c r="AD9">
        <v>13.553300081102016</v>
      </c>
      <c r="AE9">
        <v>31.566832673109136</v>
      </c>
      <c r="AF9">
        <v>21.556651003513487</v>
      </c>
      <c r="AG9">
        <v>37.206808989252892</v>
      </c>
      <c r="AH9">
        <v>1.6978060571034486</v>
      </c>
      <c r="AI9">
        <v>11.007510521116318</v>
      </c>
      <c r="AK9">
        <v>29.774967307453974</v>
      </c>
      <c r="AL9">
        <v>47.034640651592518</v>
      </c>
    </row>
    <row r="10" spans="1:47" x14ac:dyDescent="0.3">
      <c r="A10">
        <v>9</v>
      </c>
      <c r="B10">
        <v>1228.25</v>
      </c>
      <c r="C10">
        <v>400</v>
      </c>
      <c r="D10">
        <v>0</v>
      </c>
      <c r="E10">
        <v>303.91595700455093</v>
      </c>
      <c r="F10">
        <v>115.70500818411168</v>
      </c>
      <c r="G10">
        <v>75.680474747460806</v>
      </c>
      <c r="H10">
        <v>73.340423597995652</v>
      </c>
      <c r="J10">
        <v>63.303164852751387</v>
      </c>
      <c r="K10">
        <v>79.639165307465291</v>
      </c>
      <c r="L10">
        <v>0.75029220281191733</v>
      </c>
      <c r="M10">
        <v>12.189411233084975</v>
      </c>
      <c r="N10">
        <v>10.910614643675624</v>
      </c>
      <c r="O10">
        <v>103.96394651125129</v>
      </c>
      <c r="P10">
        <v>32.064440973906777</v>
      </c>
      <c r="Q10">
        <v>1.5238619649491489</v>
      </c>
      <c r="R10">
        <v>12.155051200739113</v>
      </c>
      <c r="S10">
        <v>53.554226608420585</v>
      </c>
      <c r="V10">
        <v>27.87447448558958</v>
      </c>
      <c r="W10">
        <v>130.21824709211052</v>
      </c>
      <c r="Z10">
        <v>62.53434755798628</v>
      </c>
      <c r="AA10">
        <v>0.63937480266833158</v>
      </c>
      <c r="AB10">
        <v>34.993394944145813</v>
      </c>
      <c r="AC10">
        <v>8.8235923177468365</v>
      </c>
      <c r="AD10">
        <v>13.294537795421309</v>
      </c>
      <c r="AE10">
        <v>31.205312044882216</v>
      </c>
      <c r="AF10">
        <v>21.213053330317607</v>
      </c>
      <c r="AG10">
        <v>36.529126673457213</v>
      </c>
      <c r="AH10">
        <v>1.5104605425699091</v>
      </c>
      <c r="AI10">
        <v>10.950897635989007</v>
      </c>
      <c r="AK10">
        <v>29.405748075120151</v>
      </c>
      <c r="AL10">
        <v>46.783568254840212</v>
      </c>
    </row>
    <row r="11" spans="1:47" x14ac:dyDescent="0.3">
      <c r="A11">
        <v>10</v>
      </c>
      <c r="B11">
        <v>1223.28125</v>
      </c>
      <c r="C11">
        <v>400</v>
      </c>
      <c r="D11">
        <v>0</v>
      </c>
      <c r="E11">
        <v>303.38534494141783</v>
      </c>
      <c r="F11">
        <v>114.22390224929946</v>
      </c>
      <c r="G11">
        <v>75.49352764114505</v>
      </c>
      <c r="H11">
        <v>73.120290056434456</v>
      </c>
      <c r="J11">
        <v>62.204636483622075</v>
      </c>
      <c r="K11">
        <v>78.911186566249128</v>
      </c>
      <c r="L11">
        <v>0.65562196460094857</v>
      </c>
      <c r="M11">
        <v>11.916817744039232</v>
      </c>
      <c r="N11">
        <v>10.855143476927188</v>
      </c>
      <c r="O11">
        <v>103.0895187660993</v>
      </c>
      <c r="P11">
        <v>31.630800362479409</v>
      </c>
      <c r="Q11">
        <v>1.107888194189707</v>
      </c>
      <c r="R11">
        <v>11.655930408802437</v>
      </c>
      <c r="S11">
        <v>52.240318159960339</v>
      </c>
      <c r="V11">
        <v>27.50055406037664</v>
      </c>
      <c r="W11">
        <v>129.05244232331555</v>
      </c>
      <c r="Z11">
        <v>61.809925293021927</v>
      </c>
      <c r="AA11">
        <v>0.58075422206084482</v>
      </c>
      <c r="AB11">
        <v>34.463217931268737</v>
      </c>
      <c r="AC11">
        <v>8.7578294415794087</v>
      </c>
      <c r="AD11">
        <v>13.036757646137392</v>
      </c>
      <c r="AE11">
        <v>30.845014007800724</v>
      </c>
      <c r="AF11">
        <v>20.87131304749078</v>
      </c>
      <c r="AG11">
        <v>35.854639108997304</v>
      </c>
      <c r="AH11">
        <v>1.3241476504834739</v>
      </c>
      <c r="AI11">
        <v>10.895009157783933</v>
      </c>
      <c r="AK11">
        <v>29.043973492172547</v>
      </c>
      <c r="AL11">
        <v>46.533626575923698</v>
      </c>
    </row>
    <row r="12" spans="1:47" x14ac:dyDescent="0.3">
      <c r="A12">
        <v>11</v>
      </c>
      <c r="B12">
        <v>1218.3125</v>
      </c>
      <c r="C12">
        <v>400</v>
      </c>
      <c r="D12">
        <v>0</v>
      </c>
      <c r="E12">
        <v>302.85716180761426</v>
      </c>
      <c r="F12">
        <v>112.75517464480944</v>
      </c>
      <c r="G12">
        <v>75.308215930403207</v>
      </c>
      <c r="H12">
        <v>72.901948162053714</v>
      </c>
      <c r="J12">
        <v>61.117786692675026</v>
      </c>
      <c r="K12">
        <v>78.185663206735896</v>
      </c>
      <c r="L12">
        <v>0.55754642012353728</v>
      </c>
      <c r="M12">
        <v>11.645370783932506</v>
      </c>
      <c r="N12">
        <v>10.800390514504048</v>
      </c>
      <c r="O12">
        <v>102.21962479411594</v>
      </c>
      <c r="P12">
        <v>31.201188021396053</v>
      </c>
      <c r="Q12">
        <v>0.69462037750499117</v>
      </c>
      <c r="R12">
        <v>11.155706612817086</v>
      </c>
      <c r="S12">
        <v>50.934227264522917</v>
      </c>
      <c r="V12">
        <v>27.129646222462405</v>
      </c>
      <c r="W12">
        <v>127.89038631352608</v>
      </c>
      <c r="Z12">
        <v>61.088226839847344</v>
      </c>
      <c r="AA12">
        <v>0.52253443596279248</v>
      </c>
      <c r="AB12">
        <v>33.935445673982144</v>
      </c>
      <c r="AC12">
        <v>8.692792192168767</v>
      </c>
      <c r="AD12">
        <v>12.779953893467843</v>
      </c>
      <c r="AE12">
        <v>30.485914288079599</v>
      </c>
      <c r="AF12">
        <v>20.531404163341502</v>
      </c>
      <c r="AG12">
        <v>35.183299137680791</v>
      </c>
      <c r="AH12">
        <v>1.1388655515657278</v>
      </c>
      <c r="AI12">
        <v>10.839835840962945</v>
      </c>
      <c r="AK12">
        <v>28.689618993114681</v>
      </c>
      <c r="AL12">
        <v>46.284781439113665</v>
      </c>
    </row>
    <row r="13" spans="1:47" x14ac:dyDescent="0.3">
      <c r="A13">
        <v>12</v>
      </c>
      <c r="B13">
        <v>1213.34375</v>
      </c>
      <c r="C13">
        <v>400</v>
      </c>
      <c r="D13">
        <v>0</v>
      </c>
      <c r="E13">
        <v>302.33140531455422</v>
      </c>
      <c r="F13">
        <v>111.29883490777155</v>
      </c>
      <c r="G13">
        <v>75.124557841717731</v>
      </c>
      <c r="H13">
        <v>72.685417353250557</v>
      </c>
      <c r="J13">
        <v>60.042555988221345</v>
      </c>
      <c r="K13">
        <v>77.46254934401361</v>
      </c>
      <c r="L13">
        <v>0.46979069911432997</v>
      </c>
      <c r="M13">
        <v>11.37505356966285</v>
      </c>
      <c r="N13">
        <v>10.746347032396356</v>
      </c>
      <c r="O13">
        <v>101.35420057793132</v>
      </c>
      <c r="P13">
        <v>30.775632568227358</v>
      </c>
      <c r="Q13">
        <v>0.28402944164790689</v>
      </c>
      <c r="R13">
        <v>10.654307952027745</v>
      </c>
      <c r="S13">
        <v>49.635833565900327</v>
      </c>
      <c r="V13">
        <v>26.761713189377723</v>
      </c>
      <c r="W13">
        <v>126.7320135404559</v>
      </c>
      <c r="Z13">
        <v>60.369254801212072</v>
      </c>
      <c r="AA13">
        <v>0.46463111161519194</v>
      </c>
      <c r="AB13">
        <v>33.410040237217679</v>
      </c>
      <c r="AC13">
        <v>8.6284718178769104</v>
      </c>
      <c r="AD13">
        <v>12.52412203513628</v>
      </c>
      <c r="AE13">
        <v>30.127988828090018</v>
      </c>
      <c r="AF13">
        <v>20.193301411812193</v>
      </c>
      <c r="AG13">
        <v>34.515060308692512</v>
      </c>
      <c r="AH13">
        <v>0.95461293978352924</v>
      </c>
      <c r="AI13">
        <v>10.785368823732366</v>
      </c>
      <c r="AK13">
        <v>28.342660771521739</v>
      </c>
      <c r="AL13">
        <v>46.036999317883108</v>
      </c>
    </row>
    <row r="14" spans="1:47" x14ac:dyDescent="0.3">
      <c r="A14">
        <v>13</v>
      </c>
      <c r="B14">
        <v>1208.375</v>
      </c>
      <c r="C14">
        <v>400</v>
      </c>
      <c r="D14">
        <v>0</v>
      </c>
      <c r="E14">
        <v>301.69158002298195</v>
      </c>
      <c r="F14">
        <v>109.1671733176366</v>
      </c>
      <c r="G14">
        <v>74.888174753948121</v>
      </c>
      <c r="H14">
        <v>72.416320228903558</v>
      </c>
      <c r="J14">
        <v>58.562062541268155</v>
      </c>
      <c r="K14">
        <v>76.223217812086261</v>
      </c>
      <c r="L14">
        <v>0.3751499812965694</v>
      </c>
      <c r="M14">
        <v>11.255533585191472</v>
      </c>
      <c r="N14">
        <v>10.673969826836256</v>
      </c>
      <c r="O14">
        <v>100.0395233421043</v>
      </c>
      <c r="P14">
        <v>30.226334455450299</v>
      </c>
      <c r="R14">
        <v>10.276150499404125</v>
      </c>
      <c r="S14">
        <v>48.216718449216003</v>
      </c>
      <c r="V14">
        <v>26.465091802455355</v>
      </c>
      <c r="W14">
        <v>125.14603089391824</v>
      </c>
      <c r="Z14">
        <v>59.146753673335354</v>
      </c>
      <c r="AA14">
        <v>0.40268882702884001</v>
      </c>
      <c r="AB14">
        <v>32.690746943354839</v>
      </c>
      <c r="AC14">
        <v>8.5458250870432231</v>
      </c>
      <c r="AD14">
        <v>12.161154561668232</v>
      </c>
      <c r="AE14">
        <v>29.517740103210787</v>
      </c>
      <c r="AF14">
        <v>19.987629316840785</v>
      </c>
      <c r="AG14">
        <v>33.63462495128438</v>
      </c>
      <c r="AH14">
        <v>0.89884713336930222</v>
      </c>
      <c r="AI14">
        <v>10.712564763567411</v>
      </c>
      <c r="AK14">
        <v>27.831567061897367</v>
      </c>
      <c r="AL14">
        <v>45.413869136831494</v>
      </c>
    </row>
    <row r="15" spans="1:47" x14ac:dyDescent="0.3">
      <c r="A15">
        <v>14</v>
      </c>
      <c r="B15">
        <v>1203.40625</v>
      </c>
      <c r="C15">
        <v>400</v>
      </c>
      <c r="D15">
        <v>0</v>
      </c>
      <c r="E15">
        <v>300.83121457709467</v>
      </c>
      <c r="F15">
        <v>105.71214298912324</v>
      </c>
      <c r="G15">
        <v>74.547824466524176</v>
      </c>
      <c r="H15">
        <v>72.043415816641883</v>
      </c>
      <c r="J15">
        <v>56.275651029608646</v>
      </c>
      <c r="K15">
        <v>73.95419871475211</v>
      </c>
      <c r="L15">
        <v>0.22648131313327893</v>
      </c>
      <c r="M15">
        <v>11.444631112688919</v>
      </c>
      <c r="N15">
        <v>10.566817919760593</v>
      </c>
      <c r="O15">
        <v>97.835281905441306</v>
      </c>
      <c r="P15">
        <v>29.434369212412275</v>
      </c>
      <c r="R15">
        <v>10.158423907564732</v>
      </c>
      <c r="S15">
        <v>46.568754151926001</v>
      </c>
      <c r="V15">
        <v>26.308921929714831</v>
      </c>
      <c r="W15">
        <v>122.71739721376251</v>
      </c>
      <c r="Z15">
        <v>56.923266558341382</v>
      </c>
      <c r="AA15">
        <v>0.33502811713946723</v>
      </c>
      <c r="AB15">
        <v>31.583453632931924</v>
      </c>
      <c r="AC15">
        <v>8.4284109934454321</v>
      </c>
      <c r="AD15">
        <v>11.572647853304771</v>
      </c>
      <c r="AE15">
        <v>28.406671530853025</v>
      </c>
      <c r="AF15">
        <v>20.055767429007219</v>
      </c>
      <c r="AG15">
        <v>32.331440140991241</v>
      </c>
      <c r="AH15">
        <v>1.1014568978721355</v>
      </c>
      <c r="AI15">
        <v>10.604982542670099</v>
      </c>
      <c r="AK15">
        <v>26.996063563397154</v>
      </c>
      <c r="AL15">
        <v>44.040518836538425</v>
      </c>
    </row>
    <row r="16" spans="1:47" x14ac:dyDescent="0.3">
      <c r="A16">
        <v>15</v>
      </c>
      <c r="B16">
        <v>1198.4375</v>
      </c>
      <c r="C16">
        <v>400</v>
      </c>
      <c r="D16">
        <v>0</v>
      </c>
      <c r="E16">
        <v>300.00183166164464</v>
      </c>
      <c r="F16">
        <v>102.41167811660306</v>
      </c>
      <c r="G16">
        <v>74.220538031724288</v>
      </c>
      <c r="H16">
        <v>71.683736405213367</v>
      </c>
      <c r="J16">
        <v>54.075486781287999</v>
      </c>
      <c r="K16">
        <v>71.758781464663514</v>
      </c>
      <c r="L16">
        <v>7.5680514104625674E-2</v>
      </c>
      <c r="M16">
        <v>11.627715651331702</v>
      </c>
      <c r="N16">
        <v>10.466464214294334</v>
      </c>
      <c r="O16">
        <v>95.710658116071215</v>
      </c>
      <c r="P16">
        <v>28.675372765504754</v>
      </c>
      <c r="R16">
        <v>10.04197872789315</v>
      </c>
      <c r="S16">
        <v>44.971159647261594</v>
      </c>
      <c r="V16">
        <v>26.147490629267278</v>
      </c>
      <c r="W16">
        <v>120.36872946555174</v>
      </c>
      <c r="Z16">
        <v>54.778470975486186</v>
      </c>
      <c r="AA16">
        <v>0.27199756423426152</v>
      </c>
      <c r="AB16">
        <v>30.505418577303878</v>
      </c>
      <c r="AC16">
        <v>8.3178024117827878</v>
      </c>
      <c r="AD16">
        <v>10.984778621289129</v>
      </c>
      <c r="AE16">
        <v>27.335431992622556</v>
      </c>
      <c r="AF16">
        <v>20.124658399834065</v>
      </c>
      <c r="AG16">
        <v>31.064337267797672</v>
      </c>
      <c r="AH16">
        <v>1.2922536008618031</v>
      </c>
      <c r="AI16">
        <v>10.504194923447212</v>
      </c>
      <c r="AK16">
        <v>26.205437450531871</v>
      </c>
      <c r="AL16">
        <v>42.716808237387042</v>
      </c>
    </row>
    <row r="17" spans="1:38" x14ac:dyDescent="0.3">
      <c r="A17">
        <v>16</v>
      </c>
      <c r="B17">
        <v>1193.46875</v>
      </c>
      <c r="C17">
        <v>400</v>
      </c>
      <c r="D17">
        <v>0</v>
      </c>
      <c r="E17">
        <v>299.23220413982762</v>
      </c>
      <c r="F17">
        <v>99.166133376137822</v>
      </c>
      <c r="G17">
        <v>73.871061837557235</v>
      </c>
      <c r="H17">
        <v>71.30202962744282</v>
      </c>
      <c r="J17">
        <v>51.744714678992985</v>
      </c>
      <c r="K17">
        <v>69.521943163927403</v>
      </c>
      <c r="M17">
        <v>11.617138102435506</v>
      </c>
      <c r="N17">
        <v>10.393108803456999</v>
      </c>
      <c r="O17">
        <v>93.621709791819626</v>
      </c>
      <c r="P17">
        <v>27.899038912755437</v>
      </c>
      <c r="R17">
        <v>9.8472651689047641</v>
      </c>
      <c r="S17">
        <v>43.414291644007847</v>
      </c>
      <c r="V17">
        <v>26.222867446184289</v>
      </c>
      <c r="W17">
        <v>117.81811274929012</v>
      </c>
      <c r="Z17">
        <v>52.509840353137371</v>
      </c>
      <c r="AA17">
        <v>0.22322845552559739</v>
      </c>
      <c r="AB17">
        <v>29.513700912519592</v>
      </c>
      <c r="AC17">
        <v>8.2341994063782042</v>
      </c>
      <c r="AD17">
        <v>10.268394943937084</v>
      </c>
      <c r="AE17">
        <v>26.212190094340592</v>
      </c>
      <c r="AF17">
        <v>20.02685347566381</v>
      </c>
      <c r="AG17">
        <v>29.910575778771193</v>
      </c>
      <c r="AH17">
        <v>1.2831892133982172</v>
      </c>
      <c r="AI17">
        <v>10.430401857210439</v>
      </c>
      <c r="AK17">
        <v>25.30855857723672</v>
      </c>
      <c r="AL17">
        <v>41.313527061798901</v>
      </c>
    </row>
    <row r="18" spans="1:38" x14ac:dyDescent="0.3">
      <c r="A18">
        <v>17</v>
      </c>
      <c r="B18">
        <v>1188.5</v>
      </c>
      <c r="C18">
        <v>400</v>
      </c>
      <c r="D18">
        <v>0</v>
      </c>
      <c r="E18">
        <v>298.50425116003851</v>
      </c>
      <c r="F18">
        <v>96.033562947456033</v>
      </c>
      <c r="G18">
        <v>73.520058819640425</v>
      </c>
      <c r="H18">
        <v>70.918959672200486</v>
      </c>
      <c r="J18">
        <v>49.412288017254177</v>
      </c>
      <c r="K18">
        <v>67.317138011370133</v>
      </c>
      <c r="M18">
        <v>11.518808996130945</v>
      </c>
      <c r="N18">
        <v>10.334496642174898</v>
      </c>
      <c r="O18">
        <v>91.596651077855242</v>
      </c>
      <c r="P18">
        <v>27.134439419732431</v>
      </c>
      <c r="R18">
        <v>9.6193517229521834</v>
      </c>
      <c r="S18">
        <v>41.910332044378677</v>
      </c>
      <c r="V18">
        <v>26.399231657635244</v>
      </c>
      <c r="W18">
        <v>115.23178650844947</v>
      </c>
      <c r="Z18">
        <v>50.241480088375575</v>
      </c>
      <c r="AA18">
        <v>0.18327853921725182</v>
      </c>
      <c r="AB18">
        <v>28.582998052126495</v>
      </c>
      <c r="AC18">
        <v>8.1653469031908319</v>
      </c>
      <c r="AD18">
        <v>9.5070658466998594</v>
      </c>
      <c r="AE18">
        <v>25.093681994613494</v>
      </c>
      <c r="AF18">
        <v>19.856008396372896</v>
      </c>
      <c r="AG18">
        <v>28.832598262900021</v>
      </c>
      <c r="AH18">
        <v>1.1826654846078737</v>
      </c>
      <c r="AI18">
        <v>10.371348156185704</v>
      </c>
      <c r="AK18">
        <v>24.392138337297364</v>
      </c>
      <c r="AL18">
        <v>39.910486482598877</v>
      </c>
    </row>
    <row r="19" spans="1:38" x14ac:dyDescent="0.3">
      <c r="A19">
        <v>18</v>
      </c>
      <c r="B19">
        <v>1183.53125</v>
      </c>
      <c r="C19">
        <v>400</v>
      </c>
      <c r="D19">
        <v>0</v>
      </c>
      <c r="E19">
        <v>297.80264985091497</v>
      </c>
      <c r="F19">
        <v>93.045186170045284</v>
      </c>
      <c r="G19">
        <v>73.182139998564026</v>
      </c>
      <c r="H19">
        <v>70.549138821849596</v>
      </c>
      <c r="J19">
        <v>47.166365688462832</v>
      </c>
      <c r="K19">
        <v>65.189370470494694</v>
      </c>
      <c r="M19">
        <v>11.415404981733532</v>
      </c>
      <c r="N19">
        <v>10.280853966845898</v>
      </c>
      <c r="O19">
        <v>89.646567427411881</v>
      </c>
      <c r="P19">
        <v>26.401023513968568</v>
      </c>
      <c r="R19">
        <v>9.3928664435208962</v>
      </c>
      <c r="S19">
        <v>40.459539125342893</v>
      </c>
      <c r="V19">
        <v>26.571695969700915</v>
      </c>
      <c r="W19">
        <v>112.72679277126875</v>
      </c>
      <c r="Z19">
        <v>48.057351363800443</v>
      </c>
      <c r="AA19">
        <v>0.14732543269271264</v>
      </c>
      <c r="AB19">
        <v>27.687235519543755</v>
      </c>
      <c r="AC19">
        <v>8.1014711093786165</v>
      </c>
      <c r="AD19">
        <v>8.7599494446216948</v>
      </c>
      <c r="AE19">
        <v>24.017486219431042</v>
      </c>
      <c r="AF19">
        <v>19.685026305346518</v>
      </c>
      <c r="AG19">
        <v>27.79455670308112</v>
      </c>
      <c r="AH19">
        <v>1.0740841394128162</v>
      </c>
      <c r="AI19">
        <v>10.317259913071059</v>
      </c>
      <c r="AK19">
        <v>23.518701916496269</v>
      </c>
      <c r="AL19">
        <v>38.560081720366838</v>
      </c>
    </row>
    <row r="20" spans="1:38" x14ac:dyDescent="0.3">
      <c r="A20">
        <v>19</v>
      </c>
      <c r="B20">
        <v>1178.5625</v>
      </c>
      <c r="C20">
        <v>400</v>
      </c>
      <c r="D20">
        <v>0</v>
      </c>
      <c r="E20">
        <v>297.12572542297983</v>
      </c>
      <c r="F20">
        <v>90.191114642767701</v>
      </c>
      <c r="G20">
        <v>72.856536585834803</v>
      </c>
      <c r="H20">
        <v>70.191799558278177</v>
      </c>
      <c r="J20">
        <v>45.000483897051978</v>
      </c>
      <c r="K20">
        <v>63.133783587094655</v>
      </c>
      <c r="M20">
        <v>11.307198305712081</v>
      </c>
      <c r="N20">
        <v>10.231369806129253</v>
      </c>
      <c r="O20">
        <v>87.763755569049238</v>
      </c>
      <c r="P20">
        <v>25.6964436077727</v>
      </c>
      <c r="R20">
        <v>9.167470279399609</v>
      </c>
      <c r="S20">
        <v>39.058770346887819</v>
      </c>
      <c r="V20">
        <v>26.741835831868919</v>
      </c>
      <c r="W20">
        <v>110.29712080535049</v>
      </c>
      <c r="Z20">
        <v>45.952629532432368</v>
      </c>
      <c r="AA20">
        <v>0.11466347348293493</v>
      </c>
      <c r="AB20">
        <v>26.82534447014099</v>
      </c>
      <c r="AC20">
        <v>8.0417610240856892</v>
      </c>
      <c r="AD20">
        <v>8.0275001928871568</v>
      </c>
      <c r="AE20">
        <v>22.980991218872134</v>
      </c>
      <c r="AF20">
        <v>19.513368738258954</v>
      </c>
      <c r="AG20">
        <v>26.794571509023431</v>
      </c>
      <c r="AH20">
        <v>0.95792436628938737</v>
      </c>
      <c r="AI20">
        <v>10.267326011823373</v>
      </c>
      <c r="AK20">
        <v>22.684836086366325</v>
      </c>
      <c r="AL20">
        <v>37.258082124646755</v>
      </c>
    </row>
    <row r="21" spans="1:38" x14ac:dyDescent="0.3">
      <c r="A21">
        <v>20</v>
      </c>
      <c r="B21">
        <v>1173.59375</v>
      </c>
      <c r="C21">
        <v>400</v>
      </c>
      <c r="D21">
        <v>0</v>
      </c>
      <c r="E21">
        <v>296.46765225599705</v>
      </c>
      <c r="F21">
        <v>87.508624948152573</v>
      </c>
      <c r="G21">
        <v>72.538770135160064</v>
      </c>
      <c r="H21">
        <v>69.84246471427241</v>
      </c>
      <c r="J21">
        <v>42.851087833368538</v>
      </c>
      <c r="K21">
        <v>61.043968806043253</v>
      </c>
      <c r="M21">
        <v>11.176946079300716</v>
      </c>
      <c r="N21">
        <v>10.214805012812722</v>
      </c>
      <c r="O21">
        <v>86.033447394012484</v>
      </c>
      <c r="P21">
        <v>25.040504632805007</v>
      </c>
      <c r="R21">
        <v>8.9556061754149159</v>
      </c>
      <c r="S21">
        <v>37.600323816476418</v>
      </c>
      <c r="V21">
        <v>26.858980722383002</v>
      </c>
      <c r="W21">
        <v>107.86999160321068</v>
      </c>
      <c r="Z21">
        <v>43.929418899027993</v>
      </c>
      <c r="AA21">
        <v>0.10844655374110153</v>
      </c>
      <c r="AB21">
        <v>25.955108747680207</v>
      </c>
      <c r="AC21">
        <v>8.0149774703072616</v>
      </c>
      <c r="AD21">
        <v>7.3029621890656653</v>
      </c>
      <c r="AE21">
        <v>21.989037398859391</v>
      </c>
      <c r="AF21">
        <v>19.352553922592897</v>
      </c>
      <c r="AG21">
        <v>25.819187605587533</v>
      </c>
      <c r="AH21">
        <v>0.8050712016360575</v>
      </c>
      <c r="AI21">
        <v>10.250307159517194</v>
      </c>
      <c r="AK21">
        <v>21.877630458384751</v>
      </c>
      <c r="AL21">
        <v>35.963165733883038</v>
      </c>
    </row>
    <row r="22" spans="1:38" x14ac:dyDescent="0.3">
      <c r="A22">
        <v>21</v>
      </c>
      <c r="B22">
        <v>1168.625</v>
      </c>
      <c r="C22">
        <v>400</v>
      </c>
      <c r="D22">
        <v>0</v>
      </c>
      <c r="E22">
        <v>295.83094785639969</v>
      </c>
      <c r="F22">
        <v>84.944919314719968</v>
      </c>
      <c r="G22">
        <v>72.231703151668881</v>
      </c>
      <c r="H22">
        <v>69.503998082824054</v>
      </c>
      <c r="J22">
        <v>40.771616901794189</v>
      </c>
      <c r="K22">
        <v>59.024214204842075</v>
      </c>
      <c r="M22">
        <v>11.041336691373726</v>
      </c>
      <c r="N22">
        <v>10.200573548846995</v>
      </c>
      <c r="O22">
        <v>84.35934937907686</v>
      </c>
      <c r="P22">
        <v>24.408346543687163</v>
      </c>
      <c r="R22">
        <v>8.7436316012036279</v>
      </c>
      <c r="S22">
        <v>36.192049612858433</v>
      </c>
      <c r="V22">
        <v>26.978971320558909</v>
      </c>
      <c r="W22">
        <v>105.51250919347152</v>
      </c>
      <c r="Z22">
        <v>41.984679519228479</v>
      </c>
      <c r="AA22">
        <v>0.10406746851818025</v>
      </c>
      <c r="AB22">
        <v>25.122935767940479</v>
      </c>
      <c r="AC22">
        <v>7.990534379925462</v>
      </c>
      <c r="AD22">
        <v>6.5910662174121937</v>
      </c>
      <c r="AE22">
        <v>21.03637547070533</v>
      </c>
      <c r="AF22">
        <v>19.18868447557697</v>
      </c>
      <c r="AG22">
        <v>24.884226601499133</v>
      </c>
      <c r="AH22">
        <v>0.64499501458841457</v>
      </c>
      <c r="AI22">
        <v>10.235617171378806</v>
      </c>
      <c r="AK22">
        <v>21.102732576204463</v>
      </c>
      <c r="AL22">
        <v>34.713611920441267</v>
      </c>
    </row>
    <row r="23" spans="1:38" x14ac:dyDescent="0.3">
      <c r="A23">
        <v>22</v>
      </c>
      <c r="B23">
        <v>1163.65625</v>
      </c>
      <c r="C23">
        <v>400</v>
      </c>
      <c r="D23">
        <v>0</v>
      </c>
      <c r="E23">
        <v>295.21498969574947</v>
      </c>
      <c r="F23">
        <v>82.490838635781785</v>
      </c>
      <c r="G23">
        <v>71.935112467776051</v>
      </c>
      <c r="H23">
        <v>69.176177793089295</v>
      </c>
      <c r="J23">
        <v>38.760070736037541</v>
      </c>
      <c r="K23">
        <v>57.078102168684644</v>
      </c>
      <c r="M23">
        <v>10.90190293348534</v>
      </c>
      <c r="N23">
        <v>10.185628598624259</v>
      </c>
      <c r="O23">
        <v>82.727435781521606</v>
      </c>
      <c r="P23">
        <v>23.796477183150827</v>
      </c>
      <c r="R23">
        <v>8.5301809047677253</v>
      </c>
      <c r="S23">
        <v>34.840028159207144</v>
      </c>
      <c r="V23">
        <v>27.107618283999084</v>
      </c>
      <c r="W23">
        <v>103.2242186570348</v>
      </c>
      <c r="Z23">
        <v>40.116850377425088</v>
      </c>
      <c r="AA23">
        <v>9.9165188263235907E-2</v>
      </c>
      <c r="AB23">
        <v>24.33304674028</v>
      </c>
      <c r="AC23">
        <v>7.9653849069818392</v>
      </c>
      <c r="AD23">
        <v>5.8912918124487623</v>
      </c>
      <c r="AE23">
        <v>20.121853438597405</v>
      </c>
      <c r="AF23">
        <v>19.020246642542073</v>
      </c>
      <c r="AG23">
        <v>23.990863124215977</v>
      </c>
      <c r="AH23">
        <v>0.48029453872309213</v>
      </c>
      <c r="AI23">
        <v>10.220209084055968</v>
      </c>
      <c r="AK23">
        <v>20.357326733294876</v>
      </c>
      <c r="AL23">
        <v>33.50849373359943</v>
      </c>
    </row>
    <row r="24" spans="1:38" x14ac:dyDescent="0.3">
      <c r="A24">
        <v>23</v>
      </c>
      <c r="B24">
        <v>1158.6875</v>
      </c>
      <c r="C24">
        <v>400</v>
      </c>
      <c r="D24">
        <v>0</v>
      </c>
      <c r="E24">
        <v>294.61889258419956</v>
      </c>
      <c r="F24">
        <v>80.143425685559393</v>
      </c>
      <c r="G24">
        <v>71.648482681915169</v>
      </c>
      <c r="H24">
        <v>68.858489749211358</v>
      </c>
      <c r="J24">
        <v>36.808595937402018</v>
      </c>
      <c r="K24">
        <v>55.199067773651016</v>
      </c>
      <c r="M24">
        <v>10.758468876205617</v>
      </c>
      <c r="N24">
        <v>10.169934050379437</v>
      </c>
      <c r="O24">
        <v>81.133383957629022</v>
      </c>
      <c r="P24">
        <v>23.203830641056644</v>
      </c>
      <c r="R24">
        <v>8.3152432724238352</v>
      </c>
      <c r="S24">
        <v>33.539940252552867</v>
      </c>
      <c r="V24">
        <v>27.245334868354171</v>
      </c>
      <c r="W24">
        <v>100.99810019944701</v>
      </c>
      <c r="Z24">
        <v>38.32664790601337</v>
      </c>
      <c r="AA24">
        <v>9.3738942980744464E-2</v>
      </c>
      <c r="AB24">
        <v>23.586224153578513</v>
      </c>
      <c r="AC24">
        <v>7.9394929090804656</v>
      </c>
      <c r="AD24">
        <v>5.2069810447535136</v>
      </c>
      <c r="AE24">
        <v>19.245901789557653</v>
      </c>
      <c r="AF24">
        <v>18.847028654686174</v>
      </c>
      <c r="AG24">
        <v>23.139843787320192</v>
      </c>
      <c r="AH24">
        <v>0.31057845134397755</v>
      </c>
      <c r="AI24">
        <v>10.204046637016814</v>
      </c>
      <c r="AK24">
        <v>19.63757348661963</v>
      </c>
      <c r="AL24">
        <v>32.343270538627692</v>
      </c>
    </row>
    <row r="25" spans="1:38" x14ac:dyDescent="0.3">
      <c r="A25">
        <v>24</v>
      </c>
      <c r="B25">
        <v>1153.71875</v>
      </c>
      <c r="C25">
        <v>400</v>
      </c>
      <c r="D25">
        <v>0</v>
      </c>
      <c r="E25">
        <v>294.04189128289278</v>
      </c>
      <c r="F25">
        <v>77.901431558370817</v>
      </c>
      <c r="G25">
        <v>71.371369643479113</v>
      </c>
      <c r="H25">
        <v>68.550491115356323</v>
      </c>
      <c r="J25">
        <v>34.909131742526981</v>
      </c>
      <c r="K25">
        <v>53.380912462161447</v>
      </c>
      <c r="M25">
        <v>10.610930398416473</v>
      </c>
      <c r="N25">
        <v>10.153423992807278</v>
      </c>
      <c r="O25">
        <v>79.573146352612341</v>
      </c>
      <c r="P25">
        <v>22.629453721028518</v>
      </c>
      <c r="R25">
        <v>8.0988520791843364</v>
      </c>
      <c r="S25">
        <v>32.287914828394072</v>
      </c>
      <c r="V25">
        <v>27.392526976384929</v>
      </c>
      <c r="W25">
        <v>98.827483442312456</v>
      </c>
      <c r="Z25">
        <v>36.617269810196291</v>
      </c>
      <c r="AA25">
        <v>8.8040338752362002E-2</v>
      </c>
      <c r="AB25">
        <v>22.884556900880533</v>
      </c>
      <c r="AC25">
        <v>7.9127924440007193</v>
      </c>
      <c r="AD25">
        <v>4.5419045357045773</v>
      </c>
      <c r="AE25">
        <v>18.410265259566252</v>
      </c>
      <c r="AF25">
        <v>18.668860755024944</v>
      </c>
      <c r="AG25">
        <v>22.333191811816533</v>
      </c>
      <c r="AH25">
        <v>0.13548562005422116</v>
      </c>
      <c r="AI25">
        <v>10.187063769161236</v>
      </c>
      <c r="AK25">
        <v>18.939394025325775</v>
      </c>
      <c r="AL25">
        <v>31.213712887066066</v>
      </c>
    </row>
    <row r="26" spans="1:38" x14ac:dyDescent="0.3">
      <c r="A26">
        <v>25</v>
      </c>
      <c r="B26">
        <v>1148.75</v>
      </c>
      <c r="C26">
        <v>400</v>
      </c>
      <c r="D26">
        <v>0</v>
      </c>
      <c r="E26">
        <v>293.48329990543147</v>
      </c>
      <c r="F26">
        <v>75.765672517066818</v>
      </c>
      <c r="G26">
        <v>71.103395143284459</v>
      </c>
      <c r="H26">
        <v>68.251805006269365</v>
      </c>
      <c r="J26">
        <v>33.052970432304107</v>
      </c>
      <c r="K26">
        <v>51.617523741454605</v>
      </c>
      <c r="M26">
        <v>10.459335142610129</v>
      </c>
      <c r="N26">
        <v>10.135992285948944</v>
      </c>
      <c r="O26">
        <v>78.042788158402217</v>
      </c>
      <c r="P26">
        <v>22.072484892418377</v>
      </c>
      <c r="R26">
        <v>7.8811262910253026</v>
      </c>
      <c r="S26">
        <v>31.080352303814241</v>
      </c>
      <c r="V26">
        <v>27.549506264613026</v>
      </c>
      <c r="W26">
        <v>96.705804817953606</v>
      </c>
      <c r="Z26">
        <v>34.995287196365226</v>
      </c>
      <c r="AA26">
        <v>8.2048730599555711E-2</v>
      </c>
      <c r="AB26">
        <v>22.231861298074246</v>
      </c>
      <c r="AC26">
        <v>7.8851773405842254</v>
      </c>
      <c r="AD26">
        <v>3.9008035174918736</v>
      </c>
      <c r="AE26">
        <v>17.618477665629005</v>
      </c>
      <c r="AF26">
        <v>18.485684724614956</v>
      </c>
      <c r="AG26">
        <v>21.574617615741445</v>
      </c>
      <c r="AI26">
        <v>10.169154189703054</v>
      </c>
      <c r="AK26">
        <v>18.258247788852081</v>
      </c>
      <c r="AL26">
        <v>30.115744293183788</v>
      </c>
    </row>
    <row r="27" spans="1:38" x14ac:dyDescent="0.3">
      <c r="A27">
        <v>26</v>
      </c>
      <c r="B27">
        <v>1143.78125</v>
      </c>
      <c r="C27">
        <v>400</v>
      </c>
      <c r="D27">
        <v>0</v>
      </c>
      <c r="E27">
        <v>292.94245643994401</v>
      </c>
      <c r="F27">
        <v>73.739669101807053</v>
      </c>
      <c r="G27">
        <v>70.844249657414395</v>
      </c>
      <c r="H27">
        <v>67.962123231216793</v>
      </c>
      <c r="J27">
        <v>31.2301981439706</v>
      </c>
      <c r="K27">
        <v>49.902523771273458</v>
      </c>
      <c r="M27">
        <v>10.304028135620989</v>
      </c>
      <c r="N27">
        <v>10.11747756139934</v>
      </c>
      <c r="O27">
        <v>76.538306317026922</v>
      </c>
      <c r="P27">
        <v>21.532144778354326</v>
      </c>
      <c r="R27">
        <v>7.662347891952848</v>
      </c>
      <c r="S27">
        <v>29.913692381794942</v>
      </c>
      <c r="V27">
        <v>27.716316444783693</v>
      </c>
      <c r="W27">
        <v>94.626344690778993</v>
      </c>
      <c r="Z27">
        <v>33.472096921275664</v>
      </c>
      <c r="AA27">
        <v>7.6098333037545665E-2</v>
      </c>
      <c r="AB27">
        <v>21.634341495882953</v>
      </c>
      <c r="AC27">
        <v>7.8564861989393826</v>
      </c>
      <c r="AD27">
        <v>3.2901243196503875</v>
      </c>
      <c r="AE27">
        <v>16.876633738252103</v>
      </c>
      <c r="AF27">
        <v>18.297684503518745</v>
      </c>
      <c r="AG27">
        <v>20.870164226406022</v>
      </c>
      <c r="AI27">
        <v>10.150156378373271</v>
      </c>
      <c r="AK27">
        <v>17.588855455250478</v>
      </c>
      <c r="AL27">
        <v>29.045265313127661</v>
      </c>
    </row>
    <row r="28" spans="1:38" x14ac:dyDescent="0.3">
      <c r="A28">
        <v>27</v>
      </c>
      <c r="B28">
        <v>1138.8125</v>
      </c>
      <c r="C28">
        <v>400</v>
      </c>
      <c r="D28">
        <v>0</v>
      </c>
      <c r="E28">
        <v>292.33847267934584</v>
      </c>
      <c r="F28">
        <v>72.597871935468405</v>
      </c>
      <c r="G28">
        <v>70.822641748857691</v>
      </c>
      <c r="H28">
        <v>67.910155695719183</v>
      </c>
      <c r="J28">
        <v>28.822041598905489</v>
      </c>
      <c r="K28">
        <v>48.198695528108338</v>
      </c>
      <c r="M28">
        <v>10.363951489289292</v>
      </c>
      <c r="N28">
        <v>10.036170479197056</v>
      </c>
      <c r="O28">
        <v>74.812254708280889</v>
      </c>
      <c r="P28">
        <v>21.40414221605705</v>
      </c>
      <c r="R28">
        <v>7.6920841482408955</v>
      </c>
      <c r="S28">
        <v>28.718796199298108</v>
      </c>
      <c r="V28">
        <v>27.766352606661908</v>
      </c>
      <c r="W28">
        <v>92.781812887228327</v>
      </c>
      <c r="Z28">
        <v>32.968896334756899</v>
      </c>
      <c r="AA28">
        <v>7.486444092395686E-2</v>
      </c>
      <c r="AB28">
        <v>21.490276514481753</v>
      </c>
      <c r="AC28">
        <v>7.7650096473301531</v>
      </c>
      <c r="AD28">
        <v>3.1524116312563324</v>
      </c>
      <c r="AE28">
        <v>16.558252347367116</v>
      </c>
      <c r="AF28">
        <v>18.262093148405896</v>
      </c>
      <c r="AG28">
        <v>20.556401571944356</v>
      </c>
      <c r="AI28">
        <v>10.068360842305118</v>
      </c>
      <c r="AK28">
        <v>16.521452646198682</v>
      </c>
      <c r="AL28">
        <v>27.969262076229324</v>
      </c>
    </row>
    <row r="29" spans="1:38" x14ac:dyDescent="0.3">
      <c r="A29">
        <v>28</v>
      </c>
      <c r="B29">
        <v>1133.84375</v>
      </c>
      <c r="C29">
        <v>400</v>
      </c>
      <c r="D29">
        <v>0</v>
      </c>
      <c r="E29">
        <v>291.81140772852194</v>
      </c>
      <c r="F29">
        <v>71.243008439566481</v>
      </c>
      <c r="G29">
        <v>70.699154498614377</v>
      </c>
      <c r="H29">
        <v>67.756486832758412</v>
      </c>
      <c r="J29">
        <v>26.795975330465502</v>
      </c>
      <c r="K29">
        <v>46.532537953602855</v>
      </c>
      <c r="M29">
        <v>10.320445220599417</v>
      </c>
      <c r="N29">
        <v>9.9831575977006004</v>
      </c>
      <c r="O29">
        <v>73.223127931997652</v>
      </c>
      <c r="P29">
        <v>21.100730989082948</v>
      </c>
      <c r="R29">
        <v>7.6027380581681756</v>
      </c>
      <c r="S29">
        <v>27.599802513547356</v>
      </c>
      <c r="V29">
        <v>27.882301371040725</v>
      </c>
      <c r="W29">
        <v>90.867445676769066</v>
      </c>
      <c r="Z29">
        <v>32.144828593806508</v>
      </c>
      <c r="AA29">
        <v>7.2007465304370272E-2</v>
      </c>
      <c r="AB29">
        <v>21.211444915021303</v>
      </c>
      <c r="AC29">
        <v>7.7018342120496088</v>
      </c>
      <c r="AD29">
        <v>2.8492621109642586</v>
      </c>
      <c r="AE29">
        <v>16.122019170597429</v>
      </c>
      <c r="AF29">
        <v>18.151337522589134</v>
      </c>
      <c r="AG29">
        <v>20.13619502275996</v>
      </c>
      <c r="AI29">
        <v>10.01485398590553</v>
      </c>
      <c r="AK29">
        <v>15.702282334807329</v>
      </c>
      <c r="AL29">
        <v>26.930861513512557</v>
      </c>
    </row>
    <row r="30" spans="1:38" x14ac:dyDescent="0.3">
      <c r="A30">
        <v>29</v>
      </c>
      <c r="B30">
        <v>1128.875</v>
      </c>
      <c r="C30">
        <v>400</v>
      </c>
      <c r="D30">
        <v>0</v>
      </c>
      <c r="E30">
        <v>291.3189604436534</v>
      </c>
      <c r="F30">
        <v>70.035083518538627</v>
      </c>
      <c r="G30">
        <v>70.584480268909132</v>
      </c>
      <c r="H30">
        <v>67.611810366092712</v>
      </c>
      <c r="J30">
        <v>24.837750462086667</v>
      </c>
      <c r="K30">
        <v>44.884898404897839</v>
      </c>
      <c r="M30">
        <v>10.273767341470579</v>
      </c>
      <c r="N30">
        <v>9.9298170777133201</v>
      </c>
      <c r="O30">
        <v>71.647798206430835</v>
      </c>
      <c r="P30">
        <v>20.814675058038208</v>
      </c>
      <c r="R30">
        <v>7.5115531062383525</v>
      </c>
      <c r="S30">
        <v>26.51102165078747</v>
      </c>
      <c r="V30">
        <v>28.005892732061355</v>
      </c>
      <c r="W30">
        <v>88.972494009956662</v>
      </c>
      <c r="Z30">
        <v>31.424837148933797</v>
      </c>
      <c r="AA30">
        <v>6.9433997948857726E-2</v>
      </c>
      <c r="AB30">
        <v>20.981922472198029</v>
      </c>
      <c r="AC30">
        <v>7.6383380215448557</v>
      </c>
      <c r="AD30">
        <v>2.5856129139975597</v>
      </c>
      <c r="AE30">
        <v>15.737706800705521</v>
      </c>
      <c r="AF30">
        <v>18.037054089988583</v>
      </c>
      <c r="AG30">
        <v>19.764998768266757</v>
      </c>
      <c r="AI30">
        <v>9.961013814976555</v>
      </c>
      <c r="AK30">
        <v>14.924352470030076</v>
      </c>
      <c r="AL30">
        <v>25.90823847498314</v>
      </c>
    </row>
    <row r="31" spans="1:38" x14ac:dyDescent="0.3">
      <c r="A31">
        <v>30</v>
      </c>
      <c r="B31">
        <v>1123.90625</v>
      </c>
      <c r="C31">
        <v>400</v>
      </c>
      <c r="D31">
        <v>0</v>
      </c>
      <c r="E31">
        <v>290.98789472981065</v>
      </c>
      <c r="F31">
        <v>69.549728126872097</v>
      </c>
      <c r="G31">
        <v>70.508554212086366</v>
      </c>
      <c r="H31">
        <v>67.506062819246665</v>
      </c>
      <c r="J31">
        <v>22.697277747079234</v>
      </c>
      <c r="K31">
        <v>42.962233157965869</v>
      </c>
      <c r="M31">
        <v>10.188976447677938</v>
      </c>
      <c r="N31">
        <v>9.8828504291146526</v>
      </c>
      <c r="O31">
        <v>69.872232479374418</v>
      </c>
      <c r="P31">
        <v>20.612547325154768</v>
      </c>
      <c r="R31">
        <v>7.3987371985461801</v>
      </c>
      <c r="S31">
        <v>25.233546936051781</v>
      </c>
      <c r="V31">
        <v>28.166010716803051</v>
      </c>
      <c r="W31">
        <v>86.813596292374484</v>
      </c>
      <c r="Z31">
        <v>31.24334302385687</v>
      </c>
      <c r="AA31">
        <v>6.9938229879553546E-2</v>
      </c>
      <c r="AB31">
        <v>21.001459285942605</v>
      </c>
      <c r="AC31">
        <v>7.5812225530453725</v>
      </c>
      <c r="AD31">
        <v>2.5408783386649039</v>
      </c>
      <c r="AE31">
        <v>15.624208697350696</v>
      </c>
      <c r="AF31">
        <v>17.891003250716487</v>
      </c>
      <c r="AG31">
        <v>19.649264675251441</v>
      </c>
      <c r="AI31">
        <v>9.9135416833423076</v>
      </c>
      <c r="AK31">
        <v>14.101627000647596</v>
      </c>
      <c r="AL31">
        <v>24.678465576827818</v>
      </c>
    </row>
    <row r="32" spans="1:38" x14ac:dyDescent="0.3">
      <c r="A32">
        <v>31</v>
      </c>
      <c r="B32">
        <v>1118.9375</v>
      </c>
      <c r="C32">
        <v>400</v>
      </c>
      <c r="D32">
        <v>0</v>
      </c>
      <c r="E32">
        <v>290.73695782628204</v>
      </c>
      <c r="F32">
        <v>69.412166535172844</v>
      </c>
      <c r="G32">
        <v>70.455817319394086</v>
      </c>
      <c r="H32">
        <v>67.423686564403582</v>
      </c>
      <c r="J32">
        <v>20.587820226339186</v>
      </c>
      <c r="K32">
        <v>40.987033975907579</v>
      </c>
      <c r="M32">
        <v>10.083636312776246</v>
      </c>
      <c r="N32">
        <v>9.8396289752890596</v>
      </c>
      <c r="O32">
        <v>68.060448454996759</v>
      </c>
      <c r="P32">
        <v>20.460602196447084</v>
      </c>
      <c r="R32">
        <v>7.2753661503369118</v>
      </c>
      <c r="S32">
        <v>23.921246780662241</v>
      </c>
      <c r="V32">
        <v>28.343225393187083</v>
      </c>
      <c r="W32">
        <v>84.613608440068958</v>
      </c>
      <c r="Z32">
        <v>31.288243959822356</v>
      </c>
      <c r="AA32">
        <v>7.0737488155369649E-2</v>
      </c>
      <c r="AB32">
        <v>21.121116557602072</v>
      </c>
      <c r="AC32">
        <v>7.5278590969917127</v>
      </c>
      <c r="AD32">
        <v>2.5906846135732069</v>
      </c>
      <c r="AE32">
        <v>15.621187807020499</v>
      </c>
      <c r="AF32">
        <v>17.728120399464387</v>
      </c>
      <c r="AG32">
        <v>19.637425528537946</v>
      </c>
      <c r="AI32">
        <v>9.8698087572738302</v>
      </c>
      <c r="AK32">
        <v>13.315134092408233</v>
      </c>
      <c r="AL32">
        <v>23.4135857086209</v>
      </c>
    </row>
    <row r="33" spans="1:38" x14ac:dyDescent="0.3">
      <c r="A33">
        <v>32</v>
      </c>
      <c r="B33">
        <v>1113.96875</v>
      </c>
      <c r="C33">
        <v>400</v>
      </c>
      <c r="D33">
        <v>0</v>
      </c>
      <c r="E33">
        <v>290.49047469575578</v>
      </c>
      <c r="F33">
        <v>69.278295807841928</v>
      </c>
      <c r="G33">
        <v>70.408838682973297</v>
      </c>
      <c r="H33">
        <v>67.347252084500155</v>
      </c>
      <c r="J33">
        <v>18.648061578202267</v>
      </c>
      <c r="K33">
        <v>39.125196788277293</v>
      </c>
      <c r="M33">
        <v>9.977338811611757</v>
      </c>
      <c r="N33">
        <v>9.7965921458497185</v>
      </c>
      <c r="O33">
        <v>66.334317320233765</v>
      </c>
      <c r="P33">
        <v>20.320418398595415</v>
      </c>
      <c r="R33">
        <v>7.1527684151345818</v>
      </c>
      <c r="S33">
        <v>22.695171006208316</v>
      </c>
      <c r="V33">
        <v>28.52019116087234</v>
      </c>
      <c r="W33">
        <v>82.533458449332329</v>
      </c>
      <c r="Z33">
        <v>31.295883139540397</v>
      </c>
      <c r="AA33">
        <v>6.9935416563836048E-2</v>
      </c>
      <c r="AB33">
        <v>21.218535954463761</v>
      </c>
      <c r="AC33">
        <v>7.4746870497555937</v>
      </c>
      <c r="AD33">
        <v>2.6272290732606498</v>
      </c>
      <c r="AE33">
        <v>15.595303890645271</v>
      </c>
      <c r="AF33">
        <v>17.564437141779113</v>
      </c>
      <c r="AG33">
        <v>19.603562688277336</v>
      </c>
      <c r="AI33">
        <v>9.8262543082082416</v>
      </c>
      <c r="AK33">
        <v>12.611352727429942</v>
      </c>
      <c r="AL33">
        <v>22.240546897385851</v>
      </c>
    </row>
    <row r="34" spans="1:38" x14ac:dyDescent="0.3">
      <c r="A34">
        <v>33</v>
      </c>
      <c r="B34">
        <v>1109</v>
      </c>
      <c r="C34">
        <v>400</v>
      </c>
      <c r="D34">
        <v>0</v>
      </c>
      <c r="E34">
        <v>290.2478631586352</v>
      </c>
      <c r="F34">
        <v>69.146777786432764</v>
      </c>
      <c r="G34">
        <v>70.366554818323351</v>
      </c>
      <c r="H34">
        <v>67.275697295791929</v>
      </c>
      <c r="J34">
        <v>16.857745775748075</v>
      </c>
      <c r="K34">
        <v>37.362747670084332</v>
      </c>
      <c r="M34">
        <v>9.8702616981589237</v>
      </c>
      <c r="N34">
        <v>9.7537041994116738</v>
      </c>
      <c r="O34">
        <v>64.68422863226553</v>
      </c>
      <c r="P34">
        <v>20.189834346795919</v>
      </c>
      <c r="R34">
        <v>7.0307666294598867</v>
      </c>
      <c r="S34">
        <v>21.545838273884083</v>
      </c>
      <c r="V34">
        <v>28.696982692390712</v>
      </c>
      <c r="W34">
        <v>80.557947759651057</v>
      </c>
      <c r="Z34">
        <v>31.271084233360146</v>
      </c>
      <c r="AA34">
        <v>6.7817522321296564E-2</v>
      </c>
      <c r="AB34">
        <v>21.296658923571464</v>
      </c>
      <c r="AC34">
        <v>7.4216706364133858</v>
      </c>
      <c r="AD34">
        <v>2.6519990612300357</v>
      </c>
      <c r="AE34">
        <v>15.549643825127278</v>
      </c>
      <c r="AF34">
        <v>17.400095794711959</v>
      </c>
      <c r="AG34">
        <v>19.550582126588793</v>
      </c>
      <c r="AI34">
        <v>9.7828424355187451</v>
      </c>
      <c r="AK34">
        <v>11.980377291150392</v>
      </c>
      <c r="AL34">
        <v>21.148698848562489</v>
      </c>
    </row>
    <row r="35" spans="1:38" x14ac:dyDescent="0.3">
      <c r="A35">
        <v>34</v>
      </c>
      <c r="B35">
        <v>1104.03125</v>
      </c>
      <c r="C35">
        <v>400</v>
      </c>
      <c r="D35">
        <v>0</v>
      </c>
      <c r="E35">
        <v>290.00856213962601</v>
      </c>
      <c r="F35">
        <v>69.016551693493497</v>
      </c>
      <c r="G35">
        <v>70.328084211434231</v>
      </c>
      <c r="H35">
        <v>67.208142095100129</v>
      </c>
      <c r="J35">
        <v>15.1998828404643</v>
      </c>
      <c r="K35">
        <v>35.688189061738825</v>
      </c>
      <c r="M35">
        <v>9.7625640999297616</v>
      </c>
      <c r="N35">
        <v>9.7109415859355366</v>
      </c>
      <c r="O35">
        <v>63.102135550706038</v>
      </c>
      <c r="P35">
        <v>20.067064601558492</v>
      </c>
      <c r="R35">
        <v>6.9092335921594703</v>
      </c>
      <c r="S35">
        <v>20.465253128191499</v>
      </c>
      <c r="V35">
        <v>28.873636597555251</v>
      </c>
      <c r="W35">
        <v>78.674579119796164</v>
      </c>
      <c r="Z35">
        <v>31.218182859911632</v>
      </c>
      <c r="AA35">
        <v>6.4560365330995406E-2</v>
      </c>
      <c r="AB35">
        <v>21.35812561277044</v>
      </c>
      <c r="AC35">
        <v>7.3687862730874913</v>
      </c>
      <c r="AD35">
        <v>2.6663633582868025</v>
      </c>
      <c r="AE35">
        <v>15.486959347630618</v>
      </c>
      <c r="AF35">
        <v>17.235232243607285</v>
      </c>
      <c r="AG35">
        <v>19.481100710998291</v>
      </c>
      <c r="AI35">
        <v>9.7395494288542537</v>
      </c>
      <c r="AK35">
        <v>11.413895697049796</v>
      </c>
      <c r="AL35">
        <v>20.129108901862754</v>
      </c>
    </row>
    <row r="36" spans="1:38" x14ac:dyDescent="0.3">
      <c r="A36">
        <v>35</v>
      </c>
      <c r="B36">
        <v>1099.0625</v>
      </c>
      <c r="C36">
        <v>400</v>
      </c>
      <c r="D36">
        <v>0</v>
      </c>
      <c r="E36">
        <v>289.77055200456431</v>
      </c>
      <c r="F36">
        <v>68.882287880281226</v>
      </c>
      <c r="G36">
        <v>70.292696948777419</v>
      </c>
      <c r="H36">
        <v>67.143857989905868</v>
      </c>
      <c r="J36">
        <v>13.661325651304768</v>
      </c>
      <c r="K36">
        <v>34.094160839357471</v>
      </c>
      <c r="M36">
        <v>9.6552070362723903</v>
      </c>
      <c r="N36">
        <v>9.6681180745818427</v>
      </c>
      <c r="O36">
        <v>61.582654216351074</v>
      </c>
      <c r="P36">
        <v>19.950464256707345</v>
      </c>
      <c r="R36">
        <v>6.7887182140226781</v>
      </c>
      <c r="S36">
        <v>19.448364744542069</v>
      </c>
      <c r="V36">
        <v>29.049526327810348</v>
      </c>
      <c r="W36">
        <v>76.875496252535669</v>
      </c>
      <c r="Z36">
        <v>31.138909595376159</v>
      </c>
      <c r="AA36">
        <v>6.0298143478525162E-2</v>
      </c>
      <c r="AB36">
        <v>21.404272640456909</v>
      </c>
      <c r="AC36">
        <v>7.3158476947996531</v>
      </c>
      <c r="AD36">
        <v>2.6707736115728422</v>
      </c>
      <c r="AE36">
        <v>15.4085209836727</v>
      </c>
      <c r="AF36">
        <v>17.070621588294163</v>
      </c>
      <c r="AG36">
        <v>19.396269102094926</v>
      </c>
      <c r="AI36">
        <v>9.6961888959906055</v>
      </c>
      <c r="AK36">
        <v>10.896933520872146</v>
      </c>
      <c r="AL36">
        <v>19.176070202717614</v>
      </c>
    </row>
    <row r="37" spans="1:38" x14ac:dyDescent="0.3">
      <c r="A37">
        <v>36</v>
      </c>
      <c r="B37">
        <v>1094.09375</v>
      </c>
      <c r="C37">
        <v>400</v>
      </c>
      <c r="D37">
        <v>0</v>
      </c>
      <c r="E37">
        <v>289.38705878849828</v>
      </c>
      <c r="F37">
        <v>68.511900931827256</v>
      </c>
      <c r="G37">
        <v>70.169422765318302</v>
      </c>
      <c r="H37">
        <v>66.991876146476713</v>
      </c>
      <c r="J37">
        <v>12.211479605669417</v>
      </c>
      <c r="K37">
        <v>32.685691379243217</v>
      </c>
      <c r="M37">
        <v>9.6015892458609304</v>
      </c>
      <c r="N37">
        <v>9.6266627781630962</v>
      </c>
      <c r="O37">
        <v>60.282568524391941</v>
      </c>
      <c r="P37">
        <v>19.659523060036591</v>
      </c>
      <c r="R37">
        <v>6.6681251509334771</v>
      </c>
      <c r="S37">
        <v>18.571342803366118</v>
      </c>
      <c r="V37">
        <v>29.141008894309902</v>
      </c>
      <c r="W37">
        <v>75.220153837124755</v>
      </c>
      <c r="Z37">
        <v>31.557760267180523</v>
      </c>
      <c r="AB37">
        <v>21.725194932605373</v>
      </c>
      <c r="AC37">
        <v>7.264283979920088</v>
      </c>
      <c r="AD37">
        <v>2.8554667345806029</v>
      </c>
      <c r="AE37">
        <v>15.645842502788641</v>
      </c>
      <c r="AF37">
        <v>16.961091995074181</v>
      </c>
      <c r="AG37">
        <v>19.587611615054076</v>
      </c>
      <c r="AI37">
        <v>9.6541897872784173</v>
      </c>
      <c r="AK37">
        <v>10.358886178151705</v>
      </c>
      <c r="AL37">
        <v>18.373444202243</v>
      </c>
    </row>
    <row r="38" spans="1:38" x14ac:dyDescent="0.3">
      <c r="A38">
        <v>37</v>
      </c>
      <c r="B38">
        <v>1089.125</v>
      </c>
      <c r="C38">
        <v>400</v>
      </c>
      <c r="D38">
        <v>0</v>
      </c>
      <c r="E38">
        <v>289.10124432919326</v>
      </c>
      <c r="F38">
        <v>68.319832387364244</v>
      </c>
      <c r="G38">
        <v>70.133897821452464</v>
      </c>
      <c r="H38">
        <v>66.927834166911893</v>
      </c>
      <c r="J38">
        <v>10.85206737368161</v>
      </c>
      <c r="K38">
        <v>31.220146016419211</v>
      </c>
      <c r="M38">
        <v>9.503045410927152</v>
      </c>
      <c r="N38">
        <v>9.6020693828145749</v>
      </c>
      <c r="O38">
        <v>58.992449013479181</v>
      </c>
      <c r="P38">
        <v>19.561008197030517</v>
      </c>
      <c r="R38">
        <v>6.5779246109932785</v>
      </c>
      <c r="S38">
        <v>17.637261836888705</v>
      </c>
      <c r="V38">
        <v>29.25748046700884</v>
      </c>
      <c r="W38">
        <v>73.588327470366323</v>
      </c>
      <c r="Z38">
        <v>31.479669052701563</v>
      </c>
      <c r="AB38">
        <v>21.741064631686545</v>
      </c>
      <c r="AC38">
        <v>7.2295887798392213</v>
      </c>
      <c r="AD38">
        <v>2.8554468754226252</v>
      </c>
      <c r="AE38">
        <v>15.569144581514644</v>
      </c>
      <c r="AF38">
        <v>16.823472150656162</v>
      </c>
      <c r="AG38">
        <v>19.490794358294458</v>
      </c>
      <c r="AI38">
        <v>9.6290456253110897</v>
      </c>
      <c r="AK38">
        <v>9.8790630906242871</v>
      </c>
      <c r="AL38">
        <v>17.563073596839502</v>
      </c>
    </row>
    <row r="39" spans="1:38" x14ac:dyDescent="0.3">
      <c r="A39">
        <v>38</v>
      </c>
      <c r="B39">
        <v>1084.15625</v>
      </c>
      <c r="C39">
        <v>400</v>
      </c>
      <c r="D39">
        <v>0</v>
      </c>
      <c r="E39">
        <v>288.82267000416073</v>
      </c>
      <c r="F39">
        <v>68.146134327255183</v>
      </c>
      <c r="G39">
        <v>70.09974977142177</v>
      </c>
      <c r="H39">
        <v>66.865361157676205</v>
      </c>
      <c r="J39">
        <v>9.5731429063169635</v>
      </c>
      <c r="K39">
        <v>29.80002992095195</v>
      </c>
      <c r="M39">
        <v>9.4007868367468479</v>
      </c>
      <c r="N39">
        <v>9.5787078600677198</v>
      </c>
      <c r="O39">
        <v>57.742769099111754</v>
      </c>
      <c r="P39">
        <v>19.466546139955522</v>
      </c>
      <c r="R39">
        <v>6.4856878393616029</v>
      </c>
      <c r="S39">
        <v>16.74042517495112</v>
      </c>
      <c r="V39">
        <v>29.375608480463686</v>
      </c>
      <c r="W39">
        <v>72.003068521343408</v>
      </c>
      <c r="Z39">
        <v>31.397642492447073</v>
      </c>
      <c r="AB39">
        <v>21.753235497525893</v>
      </c>
      <c r="AC39">
        <v>7.1961320310374726</v>
      </c>
      <c r="AD39">
        <v>2.8534899232612894</v>
      </c>
      <c r="AE39">
        <v>15.489732286552666</v>
      </c>
      <c r="AF39">
        <v>16.683343653756427</v>
      </c>
      <c r="AG39">
        <v>19.391541346445681</v>
      </c>
      <c r="AI39">
        <v>9.6051262169944813</v>
      </c>
      <c r="AK39">
        <v>9.4386140605323021</v>
      </c>
      <c r="AL39">
        <v>16.791608325638574</v>
      </c>
    </row>
    <row r="40" spans="1:38" x14ac:dyDescent="0.3">
      <c r="A40">
        <v>39</v>
      </c>
      <c r="B40">
        <v>1079.1875</v>
      </c>
      <c r="C40">
        <v>400</v>
      </c>
      <c r="D40">
        <v>0</v>
      </c>
      <c r="E40">
        <v>288.5506725794225</v>
      </c>
      <c r="F40">
        <v>67.989244883882577</v>
      </c>
      <c r="G40">
        <v>70.066726212496405</v>
      </c>
      <c r="H40">
        <v>66.804206178894262</v>
      </c>
      <c r="J40">
        <v>8.3683738845896443</v>
      </c>
      <c r="K40">
        <v>28.422056638312373</v>
      </c>
      <c r="M40">
        <v>9.2950233036142311</v>
      </c>
      <c r="N40">
        <v>9.5564899520510806</v>
      </c>
      <c r="O40">
        <v>56.53059584516955</v>
      </c>
      <c r="P40">
        <v>19.37554503160948</v>
      </c>
      <c r="R40">
        <v>6.3914878409305462</v>
      </c>
      <c r="S40">
        <v>15.878141638793686</v>
      </c>
      <c r="V40">
        <v>29.495368309167045</v>
      </c>
      <c r="W40">
        <v>70.460754301147887</v>
      </c>
      <c r="Z40">
        <v>31.312745538795401</v>
      </c>
      <c r="AB40">
        <v>21.762532910228241</v>
      </c>
      <c r="AC40">
        <v>7.1638254402866588</v>
      </c>
      <c r="AD40">
        <v>2.8499747781809925</v>
      </c>
      <c r="AE40">
        <v>15.408302569870838</v>
      </c>
      <c r="AF40">
        <v>16.540828352326294</v>
      </c>
      <c r="AG40">
        <v>19.29058998854272</v>
      </c>
      <c r="AI40">
        <v>9.5823431387466851</v>
      </c>
      <c r="AK40">
        <v>9.0342627623463052</v>
      </c>
      <c r="AL40">
        <v>16.056124260109968</v>
      </c>
    </row>
    <row r="41" spans="1:38" x14ac:dyDescent="0.3">
      <c r="A41">
        <v>40</v>
      </c>
      <c r="B41">
        <v>1074.21875</v>
      </c>
      <c r="C41">
        <v>400</v>
      </c>
      <c r="D41">
        <v>0</v>
      </c>
      <c r="E41">
        <v>288.28465235344157</v>
      </c>
      <c r="F41">
        <v>67.847774212334542</v>
      </c>
      <c r="G41">
        <v>70.034608615037982</v>
      </c>
      <c r="H41">
        <v>66.744152174532886</v>
      </c>
      <c r="J41">
        <v>7.2322480840379431</v>
      </c>
      <c r="K41">
        <v>27.083317070693305</v>
      </c>
      <c r="M41">
        <v>9.1859560752508695</v>
      </c>
      <c r="N41">
        <v>9.5353343520567293</v>
      </c>
      <c r="O41">
        <v>55.353326803566759</v>
      </c>
      <c r="P41">
        <v>19.287487726203864</v>
      </c>
      <c r="R41">
        <v>6.2953985966435155</v>
      </c>
      <c r="S41">
        <v>15.048026524323857</v>
      </c>
      <c r="V41">
        <v>29.61672118609928</v>
      </c>
      <c r="W41">
        <v>68.958186316377663</v>
      </c>
      <c r="Z41">
        <v>31.22594162907453</v>
      </c>
      <c r="AB41">
        <v>21.769693078416399</v>
      </c>
      <c r="AC41">
        <v>7.1325876652131557</v>
      </c>
      <c r="AD41">
        <v>2.845251671138846</v>
      </c>
      <c r="AE41">
        <v>15.32548179989471</v>
      </c>
      <c r="AF41">
        <v>16.396046532552688</v>
      </c>
      <c r="AG41">
        <v>19.188595476879506</v>
      </c>
      <c r="AI41">
        <v>9.5606149170580323</v>
      </c>
      <c r="AK41">
        <v>8.6631732469843694</v>
      </c>
      <c r="AL41">
        <v>15.354034742862627</v>
      </c>
    </row>
    <row r="42" spans="1:38" x14ac:dyDescent="0.3">
      <c r="A42">
        <v>41</v>
      </c>
      <c r="B42">
        <v>1069.25</v>
      </c>
      <c r="C42">
        <v>400</v>
      </c>
      <c r="D42">
        <v>0</v>
      </c>
      <c r="E42">
        <v>288.01496597742147</v>
      </c>
      <c r="F42">
        <v>67.694061428640737</v>
      </c>
      <c r="G42">
        <v>70.00217421347368</v>
      </c>
      <c r="H42">
        <v>66.683977863493382</v>
      </c>
      <c r="J42">
        <v>6.1644822125556242</v>
      </c>
      <c r="K42">
        <v>25.792616271132356</v>
      </c>
      <c r="M42">
        <v>9.0792114035934208</v>
      </c>
      <c r="N42">
        <v>9.5139195108229764</v>
      </c>
      <c r="O42">
        <v>54.214918271694287</v>
      </c>
      <c r="P42">
        <v>19.198608377783792</v>
      </c>
      <c r="R42">
        <v>6.2009175354818638</v>
      </c>
      <c r="S42">
        <v>14.257789039425409</v>
      </c>
      <c r="V42">
        <v>29.735806648924839</v>
      </c>
      <c r="W42">
        <v>67.50460369952809</v>
      </c>
      <c r="Z42">
        <v>31.132379009136603</v>
      </c>
      <c r="AB42">
        <v>21.773477038849844</v>
      </c>
      <c r="AC42">
        <v>7.1010971205810787</v>
      </c>
      <c r="AD42">
        <v>2.8374736966501923</v>
      </c>
      <c r="AE42">
        <v>15.239205773329594</v>
      </c>
      <c r="AF42">
        <v>16.253303229983665</v>
      </c>
      <c r="AG42">
        <v>19.0829975929691</v>
      </c>
      <c r="AI42">
        <v>9.5386198347753375</v>
      </c>
      <c r="AK42">
        <v>8.3227325205579401</v>
      </c>
      <c r="AL42">
        <v>14.691826538788154</v>
      </c>
    </row>
    <row r="43" spans="1:38" x14ac:dyDescent="0.3">
      <c r="A43">
        <v>42</v>
      </c>
      <c r="B43">
        <v>1064.28125</v>
      </c>
      <c r="C43">
        <v>400</v>
      </c>
      <c r="D43">
        <v>0</v>
      </c>
      <c r="E43">
        <v>287.73292810554534</v>
      </c>
      <c r="F43">
        <v>67.503206976279387</v>
      </c>
      <c r="G43">
        <v>69.968242393246854</v>
      </c>
      <c r="H43">
        <v>66.622504126680553</v>
      </c>
      <c r="J43">
        <v>5.1638637522324569</v>
      </c>
      <c r="K43">
        <v>24.556971403625852</v>
      </c>
      <c r="M43">
        <v>8.9802049715258185</v>
      </c>
      <c r="N43">
        <v>9.490958423831616</v>
      </c>
      <c r="O43">
        <v>53.117840526281192</v>
      </c>
      <c r="P43">
        <v>19.10526000161888</v>
      </c>
      <c r="R43">
        <v>6.1113529518144531</v>
      </c>
      <c r="S43">
        <v>13.513987755537437</v>
      </c>
      <c r="V43">
        <v>29.849068915477957</v>
      </c>
      <c r="W43">
        <v>66.107317581621459</v>
      </c>
      <c r="Z43">
        <v>31.028433130266137</v>
      </c>
      <c r="AB43">
        <v>21.773207126646767</v>
      </c>
      <c r="AC43">
        <v>7.0680667655868454</v>
      </c>
      <c r="AD43">
        <v>2.8252451005140324</v>
      </c>
      <c r="AE43">
        <v>15.148060045448364</v>
      </c>
      <c r="AF43">
        <v>16.116727459594607</v>
      </c>
      <c r="AG43">
        <v>18.971831965121908</v>
      </c>
      <c r="AI43">
        <v>9.5150707183924972</v>
      </c>
      <c r="AK43">
        <v>8.0102927358224996</v>
      </c>
      <c r="AL43">
        <v>14.074320803954732</v>
      </c>
    </row>
    <row r="44" spans="1:38" x14ac:dyDescent="0.3">
      <c r="A44">
        <v>43</v>
      </c>
      <c r="B44">
        <v>1059.3125</v>
      </c>
      <c r="C44">
        <v>400</v>
      </c>
      <c r="D44">
        <v>0</v>
      </c>
      <c r="E44">
        <v>287.45132811608494</v>
      </c>
      <c r="F44">
        <v>67.312637949025955</v>
      </c>
      <c r="G44">
        <v>69.934132732952946</v>
      </c>
      <c r="H44">
        <v>66.561052049267104</v>
      </c>
      <c r="J44">
        <v>4.2193888223166871</v>
      </c>
      <c r="K44">
        <v>23.357195844886395</v>
      </c>
      <c r="M44">
        <v>8.8814535106436807</v>
      </c>
      <c r="N44">
        <v>9.4681345146894458</v>
      </c>
      <c r="O44">
        <v>52.050402900277255</v>
      </c>
      <c r="P44">
        <v>19.011766442067689</v>
      </c>
      <c r="R44">
        <v>6.0219216905633095</v>
      </c>
      <c r="S44">
        <v>12.800398786360159</v>
      </c>
      <c r="V44">
        <v>29.961929903922361</v>
      </c>
      <c r="W44">
        <v>64.74591156372189</v>
      </c>
      <c r="Z44">
        <v>30.923554576413473</v>
      </c>
      <c r="AB44">
        <v>21.772405119593721</v>
      </c>
      <c r="AC44">
        <v>7.035179987240932</v>
      </c>
      <c r="AD44">
        <v>2.8121453269004282</v>
      </c>
      <c r="AE44">
        <v>15.056565917149651</v>
      </c>
      <c r="AF44">
        <v>15.980519716975511</v>
      </c>
      <c r="AG44">
        <v>18.860304096194451</v>
      </c>
      <c r="AI44">
        <v>9.4916508214331703</v>
      </c>
      <c r="AK44">
        <v>7.7239545408366244</v>
      </c>
      <c r="AL44">
        <v>13.486246607854556</v>
      </c>
    </row>
    <row r="45" spans="1:38" x14ac:dyDescent="0.3">
      <c r="A45">
        <v>44</v>
      </c>
      <c r="B45">
        <v>1054.34375</v>
      </c>
      <c r="C45">
        <v>400</v>
      </c>
      <c r="D45">
        <v>0</v>
      </c>
      <c r="E45">
        <v>287.17022880503021</v>
      </c>
      <c r="F45">
        <v>67.12280289174943</v>
      </c>
      <c r="G45">
        <v>69.899779088362592</v>
      </c>
      <c r="H45">
        <v>66.49955700483406</v>
      </c>
      <c r="J45">
        <v>3.3273324656101466</v>
      </c>
      <c r="K45">
        <v>22.190734820943966</v>
      </c>
      <c r="M45">
        <v>8.7829515657788146</v>
      </c>
      <c r="N45">
        <v>9.4454260556367231</v>
      </c>
      <c r="O45">
        <v>51.010400380211891</v>
      </c>
      <c r="P45">
        <v>18.917974961316911</v>
      </c>
      <c r="R45">
        <v>5.9325867251684405</v>
      </c>
      <c r="S45">
        <v>12.114961422621988</v>
      </c>
      <c r="V45">
        <v>30.074485560309718</v>
      </c>
      <c r="W45">
        <v>63.417637827627999</v>
      </c>
      <c r="Z45">
        <v>30.818721533180057</v>
      </c>
      <c r="AB45">
        <v>21.771651504991343</v>
      </c>
      <c r="AC45">
        <v>7.0024150208731877</v>
      </c>
      <c r="AD45">
        <v>2.7985553081628023</v>
      </c>
      <c r="AE45">
        <v>14.965286755149252</v>
      </c>
      <c r="AF45">
        <v>15.844653163413284</v>
      </c>
      <c r="AG45">
        <v>18.748973051005276</v>
      </c>
      <c r="AI45">
        <v>9.4683382449550546</v>
      </c>
      <c r="AK45">
        <v>7.4620053537013007</v>
      </c>
      <c r="AL45">
        <v>12.925313734846947</v>
      </c>
    </row>
    <row r="46" spans="1:38" x14ac:dyDescent="0.3">
      <c r="A46">
        <v>45</v>
      </c>
      <c r="B46">
        <v>1049.375</v>
      </c>
      <c r="C46">
        <v>400</v>
      </c>
      <c r="D46">
        <v>0</v>
      </c>
      <c r="E46">
        <v>286.88969709415488</v>
      </c>
      <c r="F46">
        <v>66.934142526454991</v>
      </c>
      <c r="G46">
        <v>69.865135535714217</v>
      </c>
      <c r="H46">
        <v>66.437974598794241</v>
      </c>
      <c r="J46">
        <v>2.4844113903222897</v>
      </c>
      <c r="K46">
        <v>21.055310802758072</v>
      </c>
      <c r="M46">
        <v>8.6846911303133236</v>
      </c>
      <c r="N46">
        <v>9.4228151010754519</v>
      </c>
      <c r="O46">
        <v>49.995873704338649</v>
      </c>
      <c r="P46">
        <v>18.823777059713844</v>
      </c>
      <c r="R46">
        <v>5.8433182134846389</v>
      </c>
      <c r="S46">
        <v>11.45582712933277</v>
      </c>
      <c r="V46">
        <v>30.186817725936713</v>
      </c>
      <c r="W46">
        <v>62.120057216255866</v>
      </c>
      <c r="Z46">
        <v>30.714775090703224</v>
      </c>
      <c r="AB46">
        <v>21.771436483835569</v>
      </c>
      <c r="AC46">
        <v>6.9697538836622845</v>
      </c>
      <c r="AD46">
        <v>2.7848091760420384</v>
      </c>
      <c r="AE46">
        <v>14.874701604549541</v>
      </c>
      <c r="AF46">
        <v>15.709102194773266</v>
      </c>
      <c r="AG46">
        <v>18.638311394105433</v>
      </c>
      <c r="AI46">
        <v>9.4451148710767736</v>
      </c>
      <c r="AK46">
        <v>7.2229449662165717</v>
      </c>
      <c r="AL46">
        <v>12.38948396487214</v>
      </c>
    </row>
    <row r="47" spans="1:38" x14ac:dyDescent="0.3">
      <c r="A47">
        <v>46</v>
      </c>
      <c r="B47">
        <v>1044.40625</v>
      </c>
      <c r="C47">
        <v>400</v>
      </c>
      <c r="D47">
        <v>0</v>
      </c>
      <c r="E47">
        <v>286.60980284695631</v>
      </c>
      <c r="F47">
        <v>66.747088179284248</v>
      </c>
      <c r="G47">
        <v>69.83017297123466</v>
      </c>
      <c r="H47">
        <v>66.376277268040454</v>
      </c>
      <c r="J47">
        <v>1.6877208629694942</v>
      </c>
      <c r="K47">
        <v>19.948884873753428</v>
      </c>
      <c r="M47">
        <v>8.5866621141789938</v>
      </c>
      <c r="N47">
        <v>9.400286805725889</v>
      </c>
      <c r="O47">
        <v>49.005076410701648</v>
      </c>
      <c r="P47">
        <v>18.729100993164117</v>
      </c>
      <c r="R47">
        <v>5.7540924997368688</v>
      </c>
      <c r="S47">
        <v>10.821332209732699</v>
      </c>
      <c r="V47">
        <v>30.298996500439451</v>
      </c>
      <c r="W47">
        <v>60.850995357923964</v>
      </c>
      <c r="Z47">
        <v>30.612438988132045</v>
      </c>
      <c r="AB47">
        <v>21.772173498127611</v>
      </c>
      <c r="AC47">
        <v>6.937181692788843</v>
      </c>
      <c r="AD47">
        <v>2.7712006728249396</v>
      </c>
      <c r="AE47">
        <v>14.785217548758723</v>
      </c>
      <c r="AF47">
        <v>15.573842227701331</v>
      </c>
      <c r="AG47">
        <v>18.528718035307481</v>
      </c>
      <c r="AI47">
        <v>9.4219656811323951</v>
      </c>
      <c r="AK47">
        <v>7.0054543332261963</v>
      </c>
      <c r="AL47">
        <v>11.876937323360179</v>
      </c>
    </row>
    <row r="48" spans="1:38" x14ac:dyDescent="0.3">
      <c r="A48">
        <v>47</v>
      </c>
      <c r="B48">
        <v>1039.4375</v>
      </c>
      <c r="C48">
        <v>400</v>
      </c>
      <c r="D48">
        <v>0</v>
      </c>
      <c r="E48">
        <v>286.33061793905284</v>
      </c>
      <c r="F48">
        <v>66.562060775087446</v>
      </c>
      <c r="G48">
        <v>69.794876365824607</v>
      </c>
      <c r="H48">
        <v>66.314451535756703</v>
      </c>
      <c r="J48">
        <v>0.93468227441137419</v>
      </c>
      <c r="K48">
        <v>18.869624510204126</v>
      </c>
      <c r="M48">
        <v>8.4888527202964763</v>
      </c>
      <c r="N48">
        <v>9.3778288689970513</v>
      </c>
      <c r="O48">
        <v>48.036447116834069</v>
      </c>
      <c r="P48">
        <v>18.633905727086823</v>
      </c>
      <c r="R48">
        <v>5.6648913317267615</v>
      </c>
      <c r="S48">
        <v>10.209974708194927</v>
      </c>
      <c r="V48">
        <v>30.41108219933265</v>
      </c>
      <c r="W48">
        <v>59.608506172945027</v>
      </c>
      <c r="Z48">
        <v>30.51233594690737</v>
      </c>
      <c r="AB48">
        <v>21.774210412112531</v>
      </c>
      <c r="AC48">
        <v>6.9046861098065273</v>
      </c>
      <c r="AD48">
        <v>2.7579884621044304</v>
      </c>
      <c r="AE48">
        <v>14.697179910112405</v>
      </c>
      <c r="AF48">
        <v>15.438849520480494</v>
      </c>
      <c r="AG48">
        <v>18.420528855357087</v>
      </c>
      <c r="AI48">
        <v>9.3988782000414801</v>
      </c>
      <c r="AK48">
        <v>6.8083697552364324</v>
      </c>
      <c r="AL48">
        <v>11.386043684421514</v>
      </c>
    </row>
    <row r="49" spans="1:38" x14ac:dyDescent="0.3">
      <c r="A49">
        <v>48</v>
      </c>
      <c r="B49">
        <v>1034.46875</v>
      </c>
      <c r="C49">
        <v>400</v>
      </c>
      <c r="D49">
        <v>0</v>
      </c>
      <c r="E49">
        <v>286.05221554748169</v>
      </c>
      <c r="F49">
        <v>66.379470219149027</v>
      </c>
      <c r="G49">
        <v>69.759242545352777</v>
      </c>
      <c r="H49">
        <v>66.252495791851075</v>
      </c>
      <c r="J49">
        <v>0.22299934745716746</v>
      </c>
      <c r="K49">
        <v>17.815876537189776</v>
      </c>
      <c r="M49">
        <v>8.3912497436604454</v>
      </c>
      <c r="N49">
        <v>9.3554310774825282</v>
      </c>
      <c r="O49">
        <v>47.088586068505741</v>
      </c>
      <c r="P49">
        <v>18.538176039720419</v>
      </c>
      <c r="R49">
        <v>5.5757012463597695</v>
      </c>
      <c r="S49">
        <v>9.6203948091764211</v>
      </c>
      <c r="V49">
        <v>30.523126998520961</v>
      </c>
      <c r="W49">
        <v>58.390841324622507</v>
      </c>
      <c r="Z49">
        <v>30.415001107513387</v>
      </c>
      <c r="AB49">
        <v>21.777838724302594</v>
      </c>
      <c r="AC49">
        <v>6.8722568831363464</v>
      </c>
      <c r="AD49">
        <v>2.7454004920397548</v>
      </c>
      <c r="AE49">
        <v>14.610880626745988</v>
      </c>
      <c r="AF49">
        <v>15.304101014652057</v>
      </c>
      <c r="AG49">
        <v>18.314025460521226</v>
      </c>
      <c r="AI49">
        <v>9.3758420388016379</v>
      </c>
      <c r="AK49">
        <v>6.6306614116774876</v>
      </c>
      <c r="AL49">
        <v>10.915338750741503</v>
      </c>
    </row>
    <row r="50" spans="1:38" x14ac:dyDescent="0.3">
      <c r="A50">
        <v>49</v>
      </c>
      <c r="B50">
        <v>1029.5</v>
      </c>
      <c r="C50">
        <v>400</v>
      </c>
      <c r="D50">
        <v>0</v>
      </c>
      <c r="E50">
        <v>285.77560947678342</v>
      </c>
      <c r="F50">
        <v>66.199948700068987</v>
      </c>
      <c r="G50">
        <v>69.723168704743969</v>
      </c>
      <c r="H50">
        <v>66.190308807172812</v>
      </c>
      <c r="K50">
        <v>16.764522626412184</v>
      </c>
      <c r="M50">
        <v>8.2936499500698417</v>
      </c>
      <c r="N50">
        <v>9.3329744069145519</v>
      </c>
      <c r="O50">
        <v>46.148105741483498</v>
      </c>
      <c r="P50">
        <v>18.441588652462933</v>
      </c>
      <c r="R50">
        <v>5.4862296331959763</v>
      </c>
      <c r="S50">
        <v>9.0405934750412822</v>
      </c>
      <c r="V50">
        <v>30.63606944416351</v>
      </c>
      <c r="W50">
        <v>57.174133862033251</v>
      </c>
      <c r="Z50">
        <v>30.318775708659683</v>
      </c>
      <c r="AB50">
        <v>21.782429024540818</v>
      </c>
      <c r="AC50">
        <v>6.8397749500196658</v>
      </c>
      <c r="AD50">
        <v>2.7325769971443226</v>
      </c>
      <c r="AE50">
        <v>14.525469156777021</v>
      </c>
      <c r="AF50">
        <v>15.169274815754966</v>
      </c>
      <c r="AG50">
        <v>18.208459741666914</v>
      </c>
      <c r="AI50">
        <v>9.3527379964441053</v>
      </c>
      <c r="AK50">
        <v>6.9786207646969709</v>
      </c>
      <c r="AL50">
        <v>10.451516624527983</v>
      </c>
    </row>
    <row r="51" spans="1:38" x14ac:dyDescent="0.3">
      <c r="A51">
        <v>50</v>
      </c>
      <c r="B51">
        <v>1024.53125</v>
      </c>
      <c r="C51">
        <v>400</v>
      </c>
      <c r="D51">
        <v>0</v>
      </c>
      <c r="E51">
        <v>285.49975279955964</v>
      </c>
      <c r="F51">
        <v>66.023327208828178</v>
      </c>
      <c r="G51">
        <v>69.686699226283935</v>
      </c>
      <c r="H51">
        <v>66.127936551955059</v>
      </c>
      <c r="K51">
        <v>15.740017604406759</v>
      </c>
      <c r="M51">
        <v>8.1962639819057657</v>
      </c>
      <c r="N51">
        <v>9.3105760357484684</v>
      </c>
      <c r="O51">
        <v>45.228259411917371</v>
      </c>
      <c r="P51">
        <v>18.34435088029597</v>
      </c>
      <c r="R51">
        <v>5.3967086769306087</v>
      </c>
      <c r="S51">
        <v>8.482374508597351</v>
      </c>
      <c r="V51">
        <v>30.748901603549008</v>
      </c>
      <c r="W51">
        <v>55.983516102521854</v>
      </c>
      <c r="Z51">
        <v>30.226552962126799</v>
      </c>
      <c r="AB51">
        <v>21.789268010610947</v>
      </c>
      <c r="AC51">
        <v>6.8073574501011755</v>
      </c>
      <c r="AD51">
        <v>2.7209163517320838</v>
      </c>
      <c r="AE51">
        <v>14.442501233773772</v>
      </c>
      <c r="AF51">
        <v>15.034699112725212</v>
      </c>
      <c r="AG51">
        <v>18.105235904528527</v>
      </c>
      <c r="AI51">
        <v>9.3296830736147243</v>
      </c>
      <c r="AK51">
        <v>7.2628180640814826</v>
      </c>
      <c r="AL51">
        <v>10.007706199722888</v>
      </c>
    </row>
    <row r="52" spans="1:38" x14ac:dyDescent="0.3">
      <c r="A52">
        <v>51</v>
      </c>
      <c r="B52">
        <v>1019.5625</v>
      </c>
      <c r="C52">
        <v>400</v>
      </c>
      <c r="D52">
        <v>0</v>
      </c>
      <c r="E52">
        <v>285.20598308967124</v>
      </c>
      <c r="F52">
        <v>65.854572176529089</v>
      </c>
      <c r="G52">
        <v>69.630356592608152</v>
      </c>
      <c r="H52">
        <v>66.045903108939527</v>
      </c>
      <c r="K52">
        <v>14.74778186480482</v>
      </c>
      <c r="M52">
        <v>8.1062919151803943</v>
      </c>
      <c r="N52">
        <v>9.2879934121173573</v>
      </c>
      <c r="O52">
        <v>44.330282828065513</v>
      </c>
      <c r="P52">
        <v>18.207266524941659</v>
      </c>
      <c r="R52">
        <v>5.2977994455566355</v>
      </c>
      <c r="S52">
        <v>7.9406245945234071</v>
      </c>
      <c r="V52">
        <v>30.849670653718906</v>
      </c>
      <c r="W52">
        <v>54.813194366396985</v>
      </c>
      <c r="Z52">
        <v>30.305082813904693</v>
      </c>
      <c r="AB52">
        <v>21.890288663276237</v>
      </c>
      <c r="AC52">
        <v>6.774761792384437</v>
      </c>
      <c r="AD52">
        <v>2.7781852409937313</v>
      </c>
      <c r="AE52">
        <v>14.463184164842591</v>
      </c>
      <c r="AF52">
        <v>14.907331801955355</v>
      </c>
      <c r="AG52">
        <v>18.0960447117656</v>
      </c>
      <c r="AI52">
        <v>9.3064345395300769</v>
      </c>
      <c r="AK52">
        <v>7.543371095977724</v>
      </c>
      <c r="AL52">
        <v>9.58024855770811</v>
      </c>
    </row>
    <row r="53" spans="1:38" x14ac:dyDescent="0.3">
      <c r="A53">
        <v>52</v>
      </c>
      <c r="B53">
        <v>1014.59375</v>
      </c>
      <c r="C53">
        <v>400</v>
      </c>
      <c r="D53">
        <v>0</v>
      </c>
      <c r="E53">
        <v>284.91385919732079</v>
      </c>
      <c r="F53">
        <v>65.693760691012258</v>
      </c>
      <c r="G53">
        <v>69.574546620794109</v>
      </c>
      <c r="H53">
        <v>65.964615907613648</v>
      </c>
      <c r="K53">
        <v>13.776719883450143</v>
      </c>
      <c r="M53">
        <v>8.0162855472080405</v>
      </c>
      <c r="N53">
        <v>9.2656492193198066</v>
      </c>
      <c r="O53">
        <v>43.44958621875282</v>
      </c>
      <c r="P53">
        <v>18.071571308767655</v>
      </c>
      <c r="R53">
        <v>5.1991681474447065</v>
      </c>
      <c r="S53">
        <v>7.4159488102772375</v>
      </c>
      <c r="V53">
        <v>30.950230052340547</v>
      </c>
      <c r="W53">
        <v>53.664171038762319</v>
      </c>
      <c r="Z53">
        <v>30.388396642721396</v>
      </c>
      <c r="AB53">
        <v>21.993456995386865</v>
      </c>
      <c r="AC53">
        <v>6.7424106207169823</v>
      </c>
      <c r="AD53">
        <v>2.8374543661744047</v>
      </c>
      <c r="AE53">
        <v>14.486412863432895</v>
      </c>
      <c r="AF53">
        <v>14.780147740495158</v>
      </c>
      <c r="AG53">
        <v>18.089275197632379</v>
      </c>
      <c r="AI53">
        <v>9.2834148974642154</v>
      </c>
      <c r="AK53">
        <v>7.8168417819403109</v>
      </c>
      <c r="AL53">
        <v>9.1690226324755937</v>
      </c>
    </row>
    <row r="54" spans="1:38" x14ac:dyDescent="0.3">
      <c r="A54">
        <v>53</v>
      </c>
      <c r="B54">
        <v>1009.625</v>
      </c>
      <c r="C54">
        <v>400</v>
      </c>
      <c r="D54">
        <v>0</v>
      </c>
      <c r="E54">
        <v>284.62387378441241</v>
      </c>
      <c r="F54">
        <v>65.540927353265459</v>
      </c>
      <c r="G54">
        <v>69.519748887028541</v>
      </c>
      <c r="H54">
        <v>65.884556149015665</v>
      </c>
      <c r="K54">
        <v>12.825413205634264</v>
      </c>
      <c r="M54">
        <v>7.9260582287129946</v>
      </c>
      <c r="N54">
        <v>9.2435385355593169</v>
      </c>
      <c r="O54">
        <v>42.58518730434438</v>
      </c>
      <c r="P54">
        <v>17.938220884093781</v>
      </c>
      <c r="R54">
        <v>5.1010489732729223</v>
      </c>
      <c r="S54">
        <v>6.907564781386653</v>
      </c>
      <c r="V54">
        <v>31.050915299839179</v>
      </c>
      <c r="W54">
        <v>52.535246225598442</v>
      </c>
      <c r="Z54">
        <v>30.472595397269963</v>
      </c>
      <c r="AB54">
        <v>22.096633529738988</v>
      </c>
      <c r="AC54">
        <v>6.7102989735298326</v>
      </c>
      <c r="AD54">
        <v>2.8971444525182255</v>
      </c>
      <c r="AE54">
        <v>14.509806041121482</v>
      </c>
      <c r="AF54">
        <v>14.65295573794865</v>
      </c>
      <c r="AG54">
        <v>18.082783305645687</v>
      </c>
      <c r="AI54">
        <v>9.2606190444880632</v>
      </c>
      <c r="AK54">
        <v>8.0834806618746367</v>
      </c>
      <c r="AL54">
        <v>8.7731460059808448</v>
      </c>
    </row>
    <row r="55" spans="1:38" x14ac:dyDescent="0.3">
      <c r="A55">
        <v>54</v>
      </c>
      <c r="B55">
        <v>1004.65625</v>
      </c>
      <c r="C55">
        <v>400</v>
      </c>
      <c r="D55">
        <v>0</v>
      </c>
      <c r="E55">
        <v>284.33606491621163</v>
      </c>
      <c r="F55">
        <v>65.396147952586645</v>
      </c>
      <c r="G55">
        <v>69.465973908186896</v>
      </c>
      <c r="H55">
        <v>65.805735987460238</v>
      </c>
      <c r="K55">
        <v>11.892774550390794</v>
      </c>
      <c r="M55">
        <v>7.8355968758519738</v>
      </c>
      <c r="N55">
        <v>9.2216487617483356</v>
      </c>
      <c r="O55">
        <v>41.736269776552668</v>
      </c>
      <c r="P55">
        <v>17.807225124394055</v>
      </c>
      <c r="R55">
        <v>5.0034535402537648</v>
      </c>
      <c r="S55">
        <v>6.4147159736698338</v>
      </c>
      <c r="V55">
        <v>31.151778041577497</v>
      </c>
      <c r="W55">
        <v>51.425279411850148</v>
      </c>
      <c r="Z55">
        <v>30.557680983158534</v>
      </c>
      <c r="AB55">
        <v>22.199835220377892</v>
      </c>
      <c r="AC55">
        <v>6.6784142116409493</v>
      </c>
      <c r="AD55">
        <v>2.9572559041880342</v>
      </c>
      <c r="AE55">
        <v>14.533355298725189</v>
      </c>
      <c r="AF55">
        <v>14.525730496354401</v>
      </c>
      <c r="AG55">
        <v>18.07657373776636</v>
      </c>
      <c r="AI55">
        <v>9.238034199273331</v>
      </c>
      <c r="AK55">
        <v>8.3436001426586888</v>
      </c>
      <c r="AL55">
        <v>8.3917930467500117</v>
      </c>
    </row>
    <row r="56" spans="1:38" x14ac:dyDescent="0.3">
      <c r="A56">
        <v>55</v>
      </c>
      <c r="B56">
        <v>999.6875</v>
      </c>
      <c r="C56">
        <v>400</v>
      </c>
      <c r="D56">
        <v>0</v>
      </c>
      <c r="E56">
        <v>284.0504670380675</v>
      </c>
      <c r="F56">
        <v>65.259487111086031</v>
      </c>
      <c r="G56">
        <v>69.413231081098786</v>
      </c>
      <c r="H56">
        <v>65.728166469953024</v>
      </c>
      <c r="K56">
        <v>10.977812392867373</v>
      </c>
      <c r="M56">
        <v>7.7448897176512981</v>
      </c>
      <c r="N56">
        <v>9.1999671811644212</v>
      </c>
      <c r="O56">
        <v>40.902088382189554</v>
      </c>
      <c r="P56">
        <v>17.678591562732123</v>
      </c>
      <c r="R56">
        <v>4.9063933968754023</v>
      </c>
      <c r="S56">
        <v>5.9367146840307772</v>
      </c>
      <c r="V56">
        <v>31.252867113810549</v>
      </c>
      <c r="W56">
        <v>50.333225720654937</v>
      </c>
      <c r="Z56">
        <v>30.643653401293246</v>
      </c>
      <c r="AB56">
        <v>22.30307770886575</v>
      </c>
      <c r="AC56">
        <v>6.6467435779109367</v>
      </c>
      <c r="AD56">
        <v>3.0177885777558155</v>
      </c>
      <c r="AE56">
        <v>14.557051879792009</v>
      </c>
      <c r="AF56">
        <v>14.398447917320766</v>
      </c>
      <c r="AG56">
        <v>18.070649770398624</v>
      </c>
      <c r="AI56">
        <v>9.2156474617505442</v>
      </c>
      <c r="AK56">
        <v>8.597485964515247</v>
      </c>
      <c r="AL56">
        <v>8.0242092980798905</v>
      </c>
    </row>
    <row r="57" spans="1:38" x14ac:dyDescent="0.3">
      <c r="A57">
        <v>56</v>
      </c>
      <c r="B57">
        <v>994.71875</v>
      </c>
      <c r="C57">
        <v>400</v>
      </c>
      <c r="D57">
        <v>0</v>
      </c>
      <c r="E57">
        <v>283.76711186418436</v>
      </c>
      <c r="F57">
        <v>65.131000605776677</v>
      </c>
      <c r="G57">
        <v>69.361528912879066</v>
      </c>
      <c r="H57">
        <v>65.651857766666453</v>
      </c>
      <c r="K57">
        <v>10.079620724496719</v>
      </c>
      <c r="M57">
        <v>7.653926107162377</v>
      </c>
      <c r="N57">
        <v>9.1784808732002272</v>
      </c>
      <c r="O57">
        <v>40.081961253696548</v>
      </c>
      <c r="P57">
        <v>17.552325766416267</v>
      </c>
      <c r="R57">
        <v>4.8098800412082605</v>
      </c>
      <c r="S57">
        <v>5.4729350214182855</v>
      </c>
      <c r="V57">
        <v>31.354229150284961</v>
      </c>
      <c r="W57">
        <v>49.258125106018852</v>
      </c>
      <c r="Z57">
        <v>30.730511032363832</v>
      </c>
      <c r="AB57">
        <v>22.406375527082943</v>
      </c>
      <c r="AC57">
        <v>6.6152741109919733</v>
      </c>
      <c r="AD57">
        <v>3.0787418836585463</v>
      </c>
      <c r="AE57">
        <v>14.580886696259723</v>
      </c>
      <c r="AF57">
        <v>14.27108482698584</v>
      </c>
      <c r="AG57">
        <v>18.065013371014736</v>
      </c>
      <c r="AI57">
        <v>9.193445726858684</v>
      </c>
      <c r="AK57">
        <v>8.8454001878267157</v>
      </c>
      <c r="AL57">
        <v>7.6697035157479698</v>
      </c>
    </row>
    <row r="58" spans="1:38" x14ac:dyDescent="0.3">
      <c r="A58">
        <v>57</v>
      </c>
      <c r="B58">
        <v>989.75</v>
      </c>
      <c r="C58">
        <v>400</v>
      </c>
      <c r="D58">
        <v>0</v>
      </c>
      <c r="E58">
        <v>283.48602914402807</v>
      </c>
      <c r="F58">
        <v>65.01073740015039</v>
      </c>
      <c r="G58">
        <v>69.310875225503466</v>
      </c>
      <c r="H58">
        <v>65.576819375669587</v>
      </c>
      <c r="K58">
        <v>9.1973702177113861</v>
      </c>
      <c r="M58">
        <v>7.5626963536851104</v>
      </c>
      <c r="N58">
        <v>9.1571766397675969</v>
      </c>
      <c r="O58">
        <v>39.275263310105977</v>
      </c>
      <c r="P58">
        <v>17.428431672803359</v>
      </c>
      <c r="R58">
        <v>4.7139249351958794</v>
      </c>
      <c r="S58">
        <v>5.0228068381773987</v>
      </c>
      <c r="V58">
        <v>31.45590909993582</v>
      </c>
      <c r="W58">
        <v>48.199093023117108</v>
      </c>
      <c r="Z58">
        <v>30.818250906563232</v>
      </c>
      <c r="AB58">
        <v>22.509742276329547</v>
      </c>
      <c r="AC58">
        <v>6.5839925717320291</v>
      </c>
      <c r="AD58">
        <v>3.1401148919991995</v>
      </c>
      <c r="AE58">
        <v>14.604850360212382</v>
      </c>
      <c r="AF58">
        <v>14.143618734699208</v>
      </c>
      <c r="AG58">
        <v>18.05966530373879</v>
      </c>
      <c r="AI58">
        <v>9.1714156109514882</v>
      </c>
      <c r="AK58">
        <v>9.0875837622983386</v>
      </c>
      <c r="AL58">
        <v>7.3276408030211462</v>
      </c>
    </row>
    <row r="59" spans="1:38" x14ac:dyDescent="0.3">
      <c r="A59">
        <v>58</v>
      </c>
      <c r="B59">
        <v>984.78125</v>
      </c>
      <c r="C59">
        <v>400</v>
      </c>
      <c r="D59">
        <v>0</v>
      </c>
      <c r="E59">
        <v>283.20724732633192</v>
      </c>
      <c r="F59">
        <v>64.898741435239785</v>
      </c>
      <c r="G59">
        <v>69.261277339207012</v>
      </c>
      <c r="H59">
        <v>65.503060306481544</v>
      </c>
      <c r="K59">
        <v>8.330300566350088</v>
      </c>
      <c r="M59">
        <v>7.4711915719492827</v>
      </c>
      <c r="N59">
        <v>9.1360409427797418</v>
      </c>
      <c r="O59">
        <v>38.481420559279556</v>
      </c>
      <c r="P59">
        <v>17.306911893846934</v>
      </c>
      <c r="R59">
        <v>4.6185395158920954</v>
      </c>
      <c r="S59">
        <v>4.5858104598507348</v>
      </c>
      <c r="V59">
        <v>31.557950669346457</v>
      </c>
      <c r="W59">
        <v>47.15531233700225</v>
      </c>
      <c r="Z59">
        <v>30.906868962468923</v>
      </c>
      <c r="AB59">
        <v>22.613190787023633</v>
      </c>
      <c r="AC59">
        <v>6.5528853806563419</v>
      </c>
      <c r="AD59">
        <v>3.201906443085186</v>
      </c>
      <c r="AE59">
        <v>14.628933221338317</v>
      </c>
      <c r="AF59">
        <v>14.016027619729051</v>
      </c>
      <c r="AG59">
        <v>18.054605226612882</v>
      </c>
      <c r="AI59">
        <v>9.1495433892804439</v>
      </c>
      <c r="AK59">
        <v>9.3242587465438991</v>
      </c>
      <c r="AL59">
        <v>6.9974366688006562</v>
      </c>
    </row>
    <row r="60" spans="1:38" x14ac:dyDescent="0.3">
      <c r="A60">
        <v>59</v>
      </c>
      <c r="B60">
        <v>979.8125</v>
      </c>
      <c r="C60">
        <v>400</v>
      </c>
      <c r="D60">
        <v>0</v>
      </c>
      <c r="E60">
        <v>282.93079413592909</v>
      </c>
      <c r="F60">
        <v>64.795053218135379</v>
      </c>
      <c r="G60">
        <v>69.212742238052655</v>
      </c>
      <c r="H60">
        <v>65.430589245792945</v>
      </c>
      <c r="K60">
        <v>7.4777138126351392</v>
      </c>
      <c r="M60">
        <v>7.3794035452303941</v>
      </c>
      <c r="N60">
        <v>9.1150598517677288</v>
      </c>
      <c r="O60">
        <v>37.699905161080473</v>
      </c>
      <c r="P60">
        <v>17.187767995097207</v>
      </c>
      <c r="R60">
        <v>4.523735204147707</v>
      </c>
      <c r="S60">
        <v>4.1614720864707015</v>
      </c>
      <c r="V60">
        <v>31.660396699859731</v>
      </c>
      <c r="W60">
        <v>46.126026274905364</v>
      </c>
      <c r="Z60">
        <v>30.996360297045747</v>
      </c>
      <c r="AB60">
        <v>22.716733261612475</v>
      </c>
      <c r="AC60">
        <v>6.5219385655837829</v>
      </c>
      <c r="AD60">
        <v>3.2641152624112562</v>
      </c>
      <c r="AE60">
        <v>14.653125409386586</v>
      </c>
      <c r="AF60">
        <v>13.888289742051624</v>
      </c>
      <c r="AG60">
        <v>18.049831782196883</v>
      </c>
      <c r="AI60">
        <v>9.1278149436136005</v>
      </c>
      <c r="AK60">
        <v>9.5556302310889585</v>
      </c>
      <c r="AL60">
        <v>6.678551866438065</v>
      </c>
    </row>
    <row r="61" spans="1:38" x14ac:dyDescent="0.3">
      <c r="A61">
        <v>60</v>
      </c>
      <c r="B61">
        <v>974.84375</v>
      </c>
      <c r="C61">
        <v>400</v>
      </c>
      <c r="D61">
        <v>0</v>
      </c>
      <c r="E61">
        <v>282.65669707672066</v>
      </c>
      <c r="F61">
        <v>64.699711244590119</v>
      </c>
      <c r="G61">
        <v>69.165276722196495</v>
      </c>
      <c r="H61">
        <v>65.359414709892121</v>
      </c>
      <c r="K61">
        <v>6.6389685089303736</v>
      </c>
      <c r="M61">
        <v>7.2873246005773549</v>
      </c>
      <c r="N61">
        <v>9.0942190001079588</v>
      </c>
      <c r="O61">
        <v>36.930231140029981</v>
      </c>
      <c r="P61">
        <v>17.071000756734751</v>
      </c>
      <c r="R61">
        <v>4.4295234142304238</v>
      </c>
      <c r="S61">
        <v>3.7493597668991852</v>
      </c>
      <c r="V61">
        <v>31.76328948902519</v>
      </c>
      <c r="W61">
        <v>45.110532262196237</v>
      </c>
      <c r="Z61">
        <v>31.086719410643997</v>
      </c>
      <c r="AB61">
        <v>22.820381404572398</v>
      </c>
      <c r="AC61">
        <v>6.4911377178538823</v>
      </c>
      <c r="AD61">
        <v>3.3267400818274906</v>
      </c>
      <c r="AE61">
        <v>14.677416881114711</v>
      </c>
      <c r="AF61">
        <v>13.760383473857539</v>
      </c>
      <c r="AG61">
        <v>18.045342683883153</v>
      </c>
      <c r="AI61">
        <v>9.1062157184658581</v>
      </c>
      <c r="AK61">
        <v>9.78188801400084</v>
      </c>
      <c r="AL61">
        <v>6.3704878960544589</v>
      </c>
    </row>
    <row r="62" spans="1:38" x14ac:dyDescent="0.3">
      <c r="A62">
        <v>61</v>
      </c>
      <c r="B62">
        <v>969.875</v>
      </c>
      <c r="C62">
        <v>400</v>
      </c>
      <c r="D62">
        <v>0</v>
      </c>
      <c r="E62">
        <v>282.38498386836108</v>
      </c>
      <c r="F62">
        <v>64.61275327208196</v>
      </c>
      <c r="G62">
        <v>69.118887547390074</v>
      </c>
      <c r="H62">
        <v>65.289545184330549</v>
      </c>
      <c r="K62">
        <v>5.8134745828657177</v>
      </c>
      <c r="M62">
        <v>7.1949474943417586</v>
      </c>
      <c r="N62">
        <v>9.0735035500302903</v>
      </c>
      <c r="O62">
        <v>36.171950650029657</v>
      </c>
      <c r="P62">
        <v>16.95661041785311</v>
      </c>
      <c r="R62">
        <v>4.3359155631760924</v>
      </c>
      <c r="S62">
        <v>3.3490798544437013</v>
      </c>
      <c r="V62">
        <v>31.866671059868711</v>
      </c>
      <c r="W62">
        <v>44.108176510349963</v>
      </c>
      <c r="Z62">
        <v>31.177940445845458</v>
      </c>
      <c r="AB62">
        <v>22.924146539359121</v>
      </c>
      <c r="AC62">
        <v>6.4604679573358732</v>
      </c>
      <c r="AD62">
        <v>3.3897797650697798</v>
      </c>
      <c r="AE62">
        <v>14.701797470959601</v>
      </c>
      <c r="AF62">
        <v>13.632287150145741</v>
      </c>
      <c r="AG62">
        <v>18.04113479793747</v>
      </c>
      <c r="AI62">
        <v>9.0847306861091646</v>
      </c>
      <c r="AK62">
        <v>10.003208062188699</v>
      </c>
      <c r="AL62">
        <v>6.0727830737304176</v>
      </c>
    </row>
    <row r="63" spans="1:38" x14ac:dyDescent="0.3">
      <c r="A63">
        <v>62</v>
      </c>
      <c r="B63">
        <v>964.90625</v>
      </c>
      <c r="C63">
        <v>400</v>
      </c>
      <c r="D63">
        <v>0</v>
      </c>
      <c r="E63">
        <v>282.11568282576428</v>
      </c>
      <c r="F63">
        <v>64.534217471385148</v>
      </c>
      <c r="G63">
        <v>69.073581555820539</v>
      </c>
      <c r="H63">
        <v>65.220989254921676</v>
      </c>
      <c r="K63">
        <v>5.0006888012326574</v>
      </c>
      <c r="M63">
        <v>7.1022653073279649</v>
      </c>
      <c r="N63">
        <v>9.052898165254156</v>
      </c>
      <c r="O63">
        <v>35.424650714998506</v>
      </c>
      <c r="P63">
        <v>16.844596911045954</v>
      </c>
      <c r="R63">
        <v>4.2429230840025607</v>
      </c>
      <c r="S63">
        <v>2.9602738768470527</v>
      </c>
      <c r="V63">
        <v>31.970583384217676</v>
      </c>
      <c r="W63">
        <v>43.118349247156523</v>
      </c>
      <c r="Z63">
        <v>31.270017424393494</v>
      </c>
      <c r="AB63">
        <v>23.028039715669582</v>
      </c>
      <c r="AC63">
        <v>6.4299139050635272</v>
      </c>
      <c r="AD63">
        <v>3.4532334400950075</v>
      </c>
      <c r="AE63">
        <v>14.726256945350208</v>
      </c>
      <c r="AF63">
        <v>13.503978936557658</v>
      </c>
      <c r="AG63">
        <v>18.037204223484267</v>
      </c>
      <c r="AI63">
        <v>9.063344319212483</v>
      </c>
      <c r="AK63">
        <v>10.219753792961129</v>
      </c>
      <c r="AL63">
        <v>5.7850090866236137</v>
      </c>
    </row>
    <row r="64" spans="1:38" x14ac:dyDescent="0.3">
      <c r="A64">
        <v>63</v>
      </c>
      <c r="B64">
        <v>959.9375</v>
      </c>
      <c r="C64">
        <v>400</v>
      </c>
      <c r="D64">
        <v>0</v>
      </c>
      <c r="E64">
        <v>281.84882318551814</v>
      </c>
      <c r="F64">
        <v>64.464143465593921</v>
      </c>
      <c r="G64">
        <v>69.029365798500365</v>
      </c>
      <c r="H64">
        <v>65.153755730302535</v>
      </c>
      <c r="K64">
        <v>4.2001107401480358</v>
      </c>
      <c r="M64">
        <v>7.0092713487634901</v>
      </c>
      <c r="N64">
        <v>9.0323869919112187</v>
      </c>
      <c r="O64">
        <v>34.687950379454776</v>
      </c>
      <c r="P64">
        <v>16.734960088392487</v>
      </c>
      <c r="R64">
        <v>4.1505574431646153</v>
      </c>
      <c r="S64">
        <v>2.582615756349333</v>
      </c>
      <c r="V64">
        <v>32.075068561042592</v>
      </c>
      <c r="W64">
        <v>42.140480498235036</v>
      </c>
      <c r="Z64">
        <v>31.362944479860161</v>
      </c>
      <c r="AB64">
        <v>23.132071805790531</v>
      </c>
      <c r="AC64">
        <v>6.3994596641582904</v>
      </c>
      <c r="AD64">
        <v>3.517100636270551</v>
      </c>
      <c r="AE64">
        <v>14.750785059375922</v>
      </c>
      <c r="AF64">
        <v>13.37543671432673</v>
      </c>
      <c r="AG64">
        <v>18.033546369867398</v>
      </c>
      <c r="AI64">
        <v>9.0420405717664405</v>
      </c>
      <c r="AK64">
        <v>10.431677199903875</v>
      </c>
      <c r="AL64">
        <v>5.5067679667835474</v>
      </c>
    </row>
    <row r="65" spans="1:38" x14ac:dyDescent="0.3">
      <c r="A65">
        <v>64</v>
      </c>
      <c r="B65">
        <v>954.96875</v>
      </c>
      <c r="C65">
        <v>400</v>
      </c>
      <c r="D65">
        <v>0</v>
      </c>
      <c r="E65">
        <v>281.5844353836514</v>
      </c>
      <c r="F65">
        <v>64.402573268829386</v>
      </c>
      <c r="G65">
        <v>68.986247650829611</v>
      </c>
      <c r="H65">
        <v>65.087853757660838</v>
      </c>
      <c r="K65">
        <v>3.4112791867138164</v>
      </c>
      <c r="M65">
        <v>6.9159590690340851</v>
      </c>
      <c r="N65">
        <v>9.0119536470358721</v>
      </c>
      <c r="O65">
        <v>33.961498211482493</v>
      </c>
      <c r="P65">
        <v>16.627699941355967</v>
      </c>
      <c r="R65">
        <v>4.058830163648687</v>
      </c>
      <c r="S65">
        <v>2.2158093301635078</v>
      </c>
      <c r="V65">
        <v>32.18016895254096</v>
      </c>
      <c r="W65">
        <v>41.174036343757528</v>
      </c>
      <c r="Z65">
        <v>31.456716087662887</v>
      </c>
      <c r="AB65">
        <v>23.236253592219438</v>
      </c>
      <c r="AC65">
        <v>6.3690888083210444</v>
      </c>
      <c r="AD65">
        <v>3.5813814272659821</v>
      </c>
      <c r="AE65">
        <v>14.775371615760028</v>
      </c>
      <c r="AF65">
        <v>13.246637981564271</v>
      </c>
      <c r="AG65">
        <v>18.030156032845145</v>
      </c>
      <c r="AI65">
        <v>9.0208028675807874</v>
      </c>
      <c r="AK65">
        <v>10.639119844691828</v>
      </c>
      <c r="AL65">
        <v>5.23768942717067</v>
      </c>
    </row>
    <row r="66" spans="1:38" x14ac:dyDescent="0.3">
      <c r="A66">
        <v>65</v>
      </c>
      <c r="B66">
        <v>950</v>
      </c>
      <c r="C66">
        <v>400</v>
      </c>
      <c r="D66">
        <v>0</v>
      </c>
      <c r="E66">
        <v>281.32255128848891</v>
      </c>
      <c r="F66">
        <v>64.349552137677321</v>
      </c>
      <c r="G66">
        <v>68.944234923142005</v>
      </c>
      <c r="H66">
        <v>65.023292933458464</v>
      </c>
      <c r="K66">
        <v>2.6337689062595731</v>
      </c>
      <c r="M66">
        <v>6.8223219811324958</v>
      </c>
      <c r="N66">
        <v>8.9915812153834853</v>
      </c>
      <c r="O66">
        <v>33.244970115655669</v>
      </c>
      <c r="P66">
        <v>16.522816818990979</v>
      </c>
      <c r="R66">
        <v>3.9677528571177176</v>
      </c>
      <c r="S66">
        <v>1.8595861266490625</v>
      </c>
      <c r="V66">
        <v>32.285927277198738</v>
      </c>
      <c r="W66">
        <v>40.218515585921416</v>
      </c>
      <c r="X66">
        <v>35.403413089719919</v>
      </c>
      <c r="Z66">
        <v>31.551327291887464</v>
      </c>
      <c r="AB66">
        <v>23.340595844836905</v>
      </c>
      <c r="AC66">
        <v>6.3387843786486195</v>
      </c>
      <c r="AD66">
        <v>3.6460765793032328</v>
      </c>
      <c r="AE66">
        <v>14.800006524833385</v>
      </c>
      <c r="AF66">
        <v>13.117559771572706</v>
      </c>
      <c r="AG66">
        <v>18.027027468677144</v>
      </c>
      <c r="AI66">
        <v>8.999614097103942</v>
      </c>
      <c r="AK66">
        <v>10.842213734322227</v>
      </c>
      <c r="AL66">
        <v>4.9774285115888928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FDEE8-4555-44B7-9ABC-5305ADCC3A56}">
  <dimension ref="A1:H20"/>
  <sheetViews>
    <sheetView workbookViewId="0"/>
  </sheetViews>
  <sheetFormatPr defaultRowHeight="14.4" x14ac:dyDescent="0.3"/>
  <cols>
    <col min="1" max="1" width="6.5546875" bestFit="1" customWidth="1"/>
    <col min="2" max="2" width="12" bestFit="1" customWidth="1"/>
    <col min="4" max="4" width="11.109375" bestFit="1" customWidth="1"/>
    <col min="5" max="5" width="5" bestFit="1" customWidth="1"/>
    <col min="7" max="7" width="10.109375" bestFit="1" customWidth="1"/>
    <col min="8" max="8" width="19.44140625" bestFit="1" customWidth="1"/>
  </cols>
  <sheetData>
    <row r="1" spans="1:8" x14ac:dyDescent="0.3">
      <c r="A1" t="s">
        <v>0</v>
      </c>
      <c r="B1" t="s">
        <v>1</v>
      </c>
      <c r="D1" t="s">
        <v>21</v>
      </c>
      <c r="E1">
        <v>1268</v>
      </c>
      <c r="G1" t="s">
        <v>30</v>
      </c>
      <c r="H1" t="s">
        <v>32</v>
      </c>
    </row>
    <row r="2" spans="1:8" x14ac:dyDescent="0.3">
      <c r="A2" t="s">
        <v>2</v>
      </c>
      <c r="B2">
        <v>46.820451488195147</v>
      </c>
      <c r="D2" t="s">
        <v>22</v>
      </c>
      <c r="E2">
        <v>950.00000000000011</v>
      </c>
      <c r="G2" t="s">
        <v>31</v>
      </c>
      <c r="H2" t="s">
        <v>33</v>
      </c>
    </row>
    <row r="3" spans="1:8" x14ac:dyDescent="0.3">
      <c r="A3" t="s">
        <v>3</v>
      </c>
      <c r="B3">
        <v>1.2766379125681921</v>
      </c>
      <c r="D3" t="s">
        <v>23</v>
      </c>
      <c r="E3">
        <v>5</v>
      </c>
    </row>
    <row r="4" spans="1:8" x14ac:dyDescent="0.3">
      <c r="A4" t="s">
        <v>4</v>
      </c>
      <c r="B4">
        <v>17.727623301701357</v>
      </c>
    </row>
    <row r="5" spans="1:8" x14ac:dyDescent="0.3">
      <c r="A5" t="s">
        <v>5</v>
      </c>
      <c r="B5">
        <v>0</v>
      </c>
      <c r="D5" t="s">
        <v>24</v>
      </c>
      <c r="E5">
        <v>400</v>
      </c>
    </row>
    <row r="6" spans="1:8" x14ac:dyDescent="0.3">
      <c r="A6" t="s">
        <v>6</v>
      </c>
      <c r="B6">
        <v>0</v>
      </c>
      <c r="D6" t="s">
        <v>25</v>
      </c>
      <c r="E6">
        <v>400</v>
      </c>
    </row>
    <row r="7" spans="1:8" x14ac:dyDescent="0.3">
      <c r="A7" t="s">
        <v>7</v>
      </c>
      <c r="B7">
        <v>10.843592902972569</v>
      </c>
      <c r="D7" t="s">
        <v>26</v>
      </c>
      <c r="E7">
        <v>25</v>
      </c>
    </row>
    <row r="8" spans="1:8" x14ac:dyDescent="0.3">
      <c r="A8" t="s">
        <v>8</v>
      </c>
      <c r="B8">
        <v>0.16606667988590487</v>
      </c>
    </row>
    <row r="9" spans="1:8" x14ac:dyDescent="0.3">
      <c r="A9" t="s">
        <v>9</v>
      </c>
      <c r="B9">
        <v>9.8809729258485923</v>
      </c>
      <c r="D9" t="s">
        <v>27</v>
      </c>
      <c r="E9">
        <v>0</v>
      </c>
    </row>
    <row r="10" spans="1:8" x14ac:dyDescent="0.3">
      <c r="A10" t="s">
        <v>10</v>
      </c>
      <c r="B10">
        <v>0</v>
      </c>
      <c r="D10" t="s">
        <v>28</v>
      </c>
      <c r="E10" t="s">
        <v>29</v>
      </c>
    </row>
    <row r="11" spans="1:8" x14ac:dyDescent="0.3">
      <c r="A11" t="s">
        <v>11</v>
      </c>
      <c r="B11">
        <v>0</v>
      </c>
    </row>
    <row r="12" spans="1:8" x14ac:dyDescent="0.3">
      <c r="A12" t="s">
        <v>12</v>
      </c>
      <c r="B12">
        <v>9.5384604607729724</v>
      </c>
    </row>
    <row r="13" spans="1:8" x14ac:dyDescent="0.3">
      <c r="A13" t="s">
        <v>13</v>
      </c>
      <c r="B13">
        <v>2.6985852894396252</v>
      </c>
    </row>
    <row r="14" spans="1:8" x14ac:dyDescent="0.3">
      <c r="A14" t="s">
        <v>14</v>
      </c>
      <c r="B14">
        <v>0.43592540783485839</v>
      </c>
    </row>
    <row r="15" spans="1:8" x14ac:dyDescent="0.3">
      <c r="A15" t="s">
        <v>15</v>
      </c>
      <c r="B15">
        <v>0.11417115336685799</v>
      </c>
    </row>
    <row r="16" spans="1:8" x14ac:dyDescent="0.3">
      <c r="A16" t="s">
        <v>16</v>
      </c>
      <c r="B16">
        <v>0.49751247741392857</v>
      </c>
    </row>
    <row r="17" spans="1:1" x14ac:dyDescent="0.3">
      <c r="A17" t="s">
        <v>17</v>
      </c>
    </row>
    <row r="18" spans="1:1" x14ac:dyDescent="0.3">
      <c r="A18" t="s">
        <v>18</v>
      </c>
    </row>
    <row r="19" spans="1:1" x14ac:dyDescent="0.3">
      <c r="A19" t="s">
        <v>19</v>
      </c>
    </row>
    <row r="20" spans="1:1" x14ac:dyDescent="0.3">
      <c r="A20" t="s">
        <v>20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02665-937E-4B73-A310-0095A37D1201}">
  <dimension ref="A1:H82"/>
  <sheetViews>
    <sheetView workbookViewId="0"/>
  </sheetViews>
  <sheetFormatPr defaultRowHeight="14.4" x14ac:dyDescent="0.3"/>
  <sheetData>
    <row r="1" spans="1:8" x14ac:dyDescent="0.3">
      <c r="A1" t="s">
        <v>133</v>
      </c>
      <c r="B1" t="s">
        <v>135</v>
      </c>
      <c r="C1" t="s">
        <v>76</v>
      </c>
      <c r="D1" t="s">
        <v>93</v>
      </c>
      <c r="E1" t="s">
        <v>100</v>
      </c>
      <c r="F1" t="s">
        <v>78</v>
      </c>
      <c r="G1" t="s">
        <v>83</v>
      </c>
      <c r="H1" t="s">
        <v>91</v>
      </c>
    </row>
    <row r="2" spans="1:8" x14ac:dyDescent="0.3">
      <c r="A2" t="str">
        <f>Combine!$B$1</f>
        <v>T</v>
      </c>
      <c r="B2">
        <f>INDEX(liquid!A:AI,ROW(),MATCH($A$2&amp; "*",liquid!$1:$1,0))</f>
        <v>1268</v>
      </c>
      <c r="C2">
        <f>INDEX(apatite!A:AI,ROW(),MATCH($A$2&amp; "*",apatite!$1:$1,0))</f>
        <v>1029.5</v>
      </c>
      <c r="D2">
        <f>INDEX(orthopyroxene!A:AI,ROW(),MATCH($A$2&amp; "*",orthopyroxene!$1:$1,0))</f>
        <v>1094.09375</v>
      </c>
      <c r="E2">
        <f>INDEX(spinel!A:AI,ROW(),MATCH($A$2&amp; "*",spinel!$1:$1,0))</f>
        <v>1138.8125</v>
      </c>
      <c r="F2">
        <f>INDEX(clinopyroxene!A:AI,ROW(),MATCH($A$2&amp; "*",clinopyroxene!$1:$1,0))</f>
        <v>1193.46875</v>
      </c>
      <c r="G2">
        <f>INDEX(feldspar!A:AI,ROW(),MATCH($A$2&amp; "*",feldspar!$1:$1,0))</f>
        <v>1208.375</v>
      </c>
      <c r="H2">
        <f>INDEX(olivine!A:AI,ROW(),MATCH($A$2&amp; "*",olivine!$1:$1,0))</f>
        <v>1263.03125</v>
      </c>
    </row>
    <row r="3" spans="1:8" x14ac:dyDescent="0.3">
      <c r="B3">
        <f>INDEX(liquid!A:AI,ROW(),MATCH($A$2&amp; "*",liquid!$1:$1,0))</f>
        <v>1263.03125</v>
      </c>
      <c r="C3">
        <f>INDEX(apatite!A:AI,ROW(),MATCH($A$2&amp; "*",apatite!$1:$1,0))</f>
        <v>1024.53125</v>
      </c>
      <c r="D3">
        <f>INDEX(orthopyroxene!A:AI,ROW(),MATCH($A$2&amp; "*",orthopyroxene!$1:$1,0))</f>
        <v>1089.125</v>
      </c>
      <c r="E3">
        <f>INDEX(spinel!A:AI,ROW(),MATCH($A$2&amp; "*",spinel!$1:$1,0))</f>
        <v>1133.84375</v>
      </c>
      <c r="F3">
        <f>INDEX(clinopyroxene!A:AI,ROW(),MATCH($A$2&amp; "*",clinopyroxene!$1:$1,0))</f>
        <v>1188.5</v>
      </c>
      <c r="G3">
        <f>INDEX(feldspar!A:AI,ROW(),MATCH($A$2&amp; "*",feldspar!$1:$1,0))</f>
        <v>1203.40625</v>
      </c>
      <c r="H3">
        <f>INDEX(olivine!A:AI,ROW(),MATCH($A$2&amp; "*",olivine!$1:$1,0))</f>
        <v>1258.0625</v>
      </c>
    </row>
    <row r="4" spans="1:8" x14ac:dyDescent="0.3">
      <c r="B4">
        <f>INDEX(liquid!A:AI,ROW(),MATCH($A$2&amp; "*",liquid!$1:$1,0))</f>
        <v>1258.0625</v>
      </c>
      <c r="C4">
        <f>INDEX(apatite!A:AI,ROW(),MATCH($A$2&amp; "*",apatite!$1:$1,0))</f>
        <v>1019.5625</v>
      </c>
      <c r="D4">
        <f>INDEX(orthopyroxene!A:AI,ROW(),MATCH($A$2&amp; "*",orthopyroxene!$1:$1,0))</f>
        <v>1084.15625</v>
      </c>
      <c r="E4">
        <f>INDEX(spinel!A:AI,ROW(),MATCH($A$2&amp; "*",spinel!$1:$1,0))</f>
        <v>1128.875</v>
      </c>
      <c r="F4">
        <f>INDEX(clinopyroxene!A:AI,ROW(),MATCH($A$2&amp; "*",clinopyroxene!$1:$1,0))</f>
        <v>1183.53125</v>
      </c>
      <c r="G4">
        <f>INDEX(feldspar!A:AI,ROW(),MATCH($A$2&amp; "*",feldspar!$1:$1,0))</f>
        <v>1198.4375</v>
      </c>
      <c r="H4">
        <f>INDEX(olivine!A:AI,ROW(),MATCH($A$2&amp; "*",olivine!$1:$1,0))</f>
        <v>1253.09375</v>
      </c>
    </row>
    <row r="5" spans="1:8" x14ac:dyDescent="0.3">
      <c r="B5">
        <f>INDEX(liquid!A:AI,ROW(),MATCH($A$2&amp; "*",liquid!$1:$1,0))</f>
        <v>1253.09375</v>
      </c>
      <c r="C5">
        <f>INDEX(apatite!A:AI,ROW(),MATCH($A$2&amp; "*",apatite!$1:$1,0))</f>
        <v>1014.59375</v>
      </c>
      <c r="D5">
        <f>INDEX(orthopyroxene!A:AI,ROW(),MATCH($A$2&amp; "*",orthopyroxene!$1:$1,0))</f>
        <v>1079.1875</v>
      </c>
      <c r="E5">
        <f>INDEX(spinel!A:AI,ROW(),MATCH($A$2&amp; "*",spinel!$1:$1,0))</f>
        <v>1123.90625</v>
      </c>
      <c r="F5">
        <f>INDEX(clinopyroxene!A:AI,ROW(),MATCH($A$2&amp; "*",clinopyroxene!$1:$1,0))</f>
        <v>1178.5625</v>
      </c>
      <c r="G5">
        <f>INDEX(feldspar!A:AI,ROW(),MATCH($A$2&amp; "*",feldspar!$1:$1,0))</f>
        <v>1193.46875</v>
      </c>
      <c r="H5">
        <f>INDEX(olivine!A:AI,ROW(),MATCH($A$2&amp; "*",olivine!$1:$1,0))</f>
        <v>1248.125</v>
      </c>
    </row>
    <row r="6" spans="1:8" x14ac:dyDescent="0.3">
      <c r="B6">
        <f>INDEX(liquid!A:AI,ROW(),MATCH($A$2&amp; "*",liquid!$1:$1,0))</f>
        <v>1248.125</v>
      </c>
      <c r="C6">
        <f>INDEX(apatite!A:AI,ROW(),MATCH($A$2&amp; "*",apatite!$1:$1,0))</f>
        <v>1009.625</v>
      </c>
      <c r="D6">
        <f>INDEX(orthopyroxene!A:AI,ROW(),MATCH($A$2&amp; "*",orthopyroxene!$1:$1,0))</f>
        <v>1074.21875</v>
      </c>
      <c r="E6">
        <f>INDEX(spinel!A:AI,ROW(),MATCH($A$2&amp; "*",spinel!$1:$1,0))</f>
        <v>1123.90625</v>
      </c>
      <c r="F6">
        <f>INDEX(clinopyroxene!A:AI,ROW(),MATCH($A$2&amp; "*",clinopyroxene!$1:$1,0))</f>
        <v>1173.59375</v>
      </c>
      <c r="G6">
        <f>INDEX(feldspar!A:AI,ROW(),MATCH($A$2&amp; "*",feldspar!$1:$1,0))</f>
        <v>1188.5</v>
      </c>
      <c r="H6">
        <f>INDEX(olivine!A:AI,ROW(),MATCH($A$2&amp; "*",olivine!$1:$1,0))</f>
        <v>1243.15625</v>
      </c>
    </row>
    <row r="7" spans="1:8" x14ac:dyDescent="0.3">
      <c r="B7">
        <f>INDEX(liquid!A:AI,ROW(),MATCH($A$2&amp; "*",liquid!$1:$1,0))</f>
        <v>1243.15625</v>
      </c>
      <c r="C7">
        <f>INDEX(apatite!A:AI,ROW(),MATCH($A$2&amp; "*",apatite!$1:$1,0))</f>
        <v>1004.65625</v>
      </c>
      <c r="D7">
        <f>INDEX(orthopyroxene!A:AI,ROW(),MATCH($A$2&amp; "*",orthopyroxene!$1:$1,0))</f>
        <v>1069.25</v>
      </c>
      <c r="E7">
        <f>INDEX(spinel!A:AI,ROW(),MATCH($A$2&amp; "*",spinel!$1:$1,0))</f>
        <v>1118.9375</v>
      </c>
      <c r="F7">
        <f>INDEX(clinopyroxene!A:AI,ROW(),MATCH($A$2&amp; "*",clinopyroxene!$1:$1,0))</f>
        <v>1173.59375</v>
      </c>
      <c r="G7">
        <f>INDEX(feldspar!A:AI,ROW(),MATCH($A$2&amp; "*",feldspar!$1:$1,0))</f>
        <v>1183.53125</v>
      </c>
      <c r="H7">
        <f>INDEX(olivine!A:AI,ROW(),MATCH($A$2&amp; "*",olivine!$1:$1,0))</f>
        <v>1238.1875</v>
      </c>
    </row>
    <row r="8" spans="1:8" x14ac:dyDescent="0.3">
      <c r="B8">
        <f>INDEX(liquid!A:AI,ROW(),MATCH($A$2&amp; "*",liquid!$1:$1,0))</f>
        <v>1238.1875</v>
      </c>
      <c r="C8">
        <f>INDEX(apatite!A:AI,ROW(),MATCH($A$2&amp; "*",apatite!$1:$1,0))</f>
        <v>999.6875</v>
      </c>
      <c r="D8">
        <f>INDEX(orthopyroxene!A:AI,ROW(),MATCH($A$2&amp; "*",orthopyroxene!$1:$1,0))</f>
        <v>1064.28125</v>
      </c>
      <c r="E8">
        <f>INDEX(spinel!A:AI,ROW(),MATCH($A$2&amp; "*",spinel!$1:$1,0))</f>
        <v>1118.9375</v>
      </c>
      <c r="F8">
        <f>INDEX(clinopyroxene!A:AI,ROW(),MATCH($A$2&amp; "*",clinopyroxene!$1:$1,0))</f>
        <v>1168.625</v>
      </c>
      <c r="G8">
        <f>INDEX(feldspar!A:AI,ROW(),MATCH($A$2&amp; "*",feldspar!$1:$1,0))</f>
        <v>1178.5625</v>
      </c>
      <c r="H8">
        <f>INDEX(olivine!A:AI,ROW(),MATCH($A$2&amp; "*",olivine!$1:$1,0))</f>
        <v>1233.21875</v>
      </c>
    </row>
    <row r="9" spans="1:8" x14ac:dyDescent="0.3">
      <c r="B9">
        <f>INDEX(liquid!A:AI,ROW(),MATCH($A$2&amp; "*",liquid!$1:$1,0))</f>
        <v>1233.21875</v>
      </c>
      <c r="C9">
        <f>INDEX(apatite!A:AI,ROW(),MATCH($A$2&amp; "*",apatite!$1:$1,0))</f>
        <v>994.71875</v>
      </c>
      <c r="D9">
        <f>INDEX(orthopyroxene!A:AI,ROW(),MATCH($A$2&amp; "*",orthopyroxene!$1:$1,0))</f>
        <v>1059.3125</v>
      </c>
      <c r="E9">
        <f>INDEX(spinel!A:AI,ROW(),MATCH($A$2&amp; "*",spinel!$1:$1,0))</f>
        <v>1113.96875</v>
      </c>
      <c r="F9">
        <f>INDEX(clinopyroxene!A:AI,ROW(),MATCH($A$2&amp; "*",clinopyroxene!$1:$1,0))</f>
        <v>1168.625</v>
      </c>
      <c r="G9">
        <f>INDEX(feldspar!A:AI,ROW(),MATCH($A$2&amp; "*",feldspar!$1:$1,0))</f>
        <v>1173.59375</v>
      </c>
      <c r="H9">
        <f>INDEX(olivine!A:AI,ROW(),MATCH($A$2&amp; "*",olivine!$1:$1,0))</f>
        <v>1228.25</v>
      </c>
    </row>
    <row r="10" spans="1:8" x14ac:dyDescent="0.3">
      <c r="B10">
        <f>INDEX(liquid!A:AI,ROW(),MATCH($A$2&amp; "*",liquid!$1:$1,0))</f>
        <v>1228.25</v>
      </c>
      <c r="C10">
        <f>INDEX(apatite!A:AI,ROW(),MATCH($A$2&amp; "*",apatite!$1:$1,0))</f>
        <v>989.75</v>
      </c>
      <c r="D10">
        <f>INDEX(orthopyroxene!A:AI,ROW(),MATCH($A$2&amp; "*",orthopyroxene!$1:$1,0))</f>
        <v>1054.34375</v>
      </c>
      <c r="E10">
        <f>INDEX(spinel!A:AI,ROW(),MATCH($A$2&amp; "*",spinel!$1:$1,0))</f>
        <v>1113.96875</v>
      </c>
      <c r="F10">
        <f>INDEX(clinopyroxene!A:AI,ROW(),MATCH($A$2&amp; "*",clinopyroxene!$1:$1,0))</f>
        <v>1163.65625</v>
      </c>
      <c r="G10">
        <f>INDEX(feldspar!A:AI,ROW(),MATCH($A$2&amp; "*",feldspar!$1:$1,0))</f>
        <v>1168.625</v>
      </c>
      <c r="H10">
        <f>INDEX(olivine!A:AI,ROW(),MATCH($A$2&amp; "*",olivine!$1:$1,0))</f>
        <v>1223.28125</v>
      </c>
    </row>
    <row r="11" spans="1:8" x14ac:dyDescent="0.3">
      <c r="B11">
        <f>INDEX(liquid!A:AI,ROW(),MATCH($A$2&amp; "*",liquid!$1:$1,0))</f>
        <v>1223.28125</v>
      </c>
      <c r="C11">
        <f>INDEX(apatite!A:AI,ROW(),MATCH($A$2&amp; "*",apatite!$1:$1,0))</f>
        <v>984.78125</v>
      </c>
      <c r="D11">
        <f>INDEX(orthopyroxene!A:AI,ROW(),MATCH($A$2&amp; "*",orthopyroxene!$1:$1,0))</f>
        <v>1049.375</v>
      </c>
      <c r="E11">
        <f>INDEX(spinel!A:AI,ROW(),MATCH($A$2&amp; "*",spinel!$1:$1,0))</f>
        <v>1109</v>
      </c>
      <c r="F11">
        <f>INDEX(clinopyroxene!A:AI,ROW(),MATCH($A$2&amp; "*",clinopyroxene!$1:$1,0))</f>
        <v>1163.65625</v>
      </c>
      <c r="G11">
        <f>INDEX(feldspar!A:AI,ROW(),MATCH($A$2&amp; "*",feldspar!$1:$1,0))</f>
        <v>1163.65625</v>
      </c>
      <c r="H11">
        <f>INDEX(olivine!A:AI,ROW(),MATCH($A$2&amp; "*",olivine!$1:$1,0))</f>
        <v>1218.3125</v>
      </c>
    </row>
    <row r="12" spans="1:8" x14ac:dyDescent="0.3">
      <c r="B12">
        <f>INDEX(liquid!A:AI,ROW(),MATCH($A$2&amp; "*",liquid!$1:$1,0))</f>
        <v>1218.3125</v>
      </c>
      <c r="C12">
        <f>INDEX(apatite!A:AI,ROW(),MATCH($A$2&amp; "*",apatite!$1:$1,0))</f>
        <v>979.8125</v>
      </c>
      <c r="D12">
        <f>INDEX(orthopyroxene!A:AI,ROW(),MATCH($A$2&amp; "*",orthopyroxene!$1:$1,0))</f>
        <v>1044.40625</v>
      </c>
      <c r="E12">
        <f>INDEX(spinel!A:AI,ROW(),MATCH($A$2&amp; "*",spinel!$1:$1,0))</f>
        <v>1109</v>
      </c>
      <c r="F12">
        <f>INDEX(clinopyroxene!A:AI,ROW(),MATCH($A$2&amp; "*",clinopyroxene!$1:$1,0))</f>
        <v>1158.6875</v>
      </c>
      <c r="G12">
        <f>INDEX(feldspar!A:AI,ROW(),MATCH($A$2&amp; "*",feldspar!$1:$1,0))</f>
        <v>1158.6875</v>
      </c>
      <c r="H12">
        <f>INDEX(olivine!A:AI,ROW(),MATCH($A$2&amp; "*",olivine!$1:$1,0))</f>
        <v>1213.34375</v>
      </c>
    </row>
    <row r="13" spans="1:8" x14ac:dyDescent="0.3">
      <c r="B13">
        <f>INDEX(liquid!A:AI,ROW(),MATCH($A$2&amp; "*",liquid!$1:$1,0))</f>
        <v>1213.34375</v>
      </c>
      <c r="C13">
        <f>INDEX(apatite!A:AI,ROW(),MATCH($A$2&amp; "*",apatite!$1:$1,0))</f>
        <v>974.84375</v>
      </c>
      <c r="D13">
        <f>INDEX(orthopyroxene!A:AI,ROW(),MATCH($A$2&amp; "*",orthopyroxene!$1:$1,0))</f>
        <v>1039.4375</v>
      </c>
      <c r="E13">
        <f>INDEX(spinel!A:AI,ROW(),MATCH($A$2&amp; "*",spinel!$1:$1,0))</f>
        <v>1104.03125</v>
      </c>
      <c r="F13">
        <f>INDEX(clinopyroxene!A:AI,ROW(),MATCH($A$2&amp; "*",clinopyroxene!$1:$1,0))</f>
        <v>1158.6875</v>
      </c>
      <c r="G13">
        <f>INDEX(feldspar!A:AI,ROW(),MATCH($A$2&amp; "*",feldspar!$1:$1,0))</f>
        <v>1153.71875</v>
      </c>
      <c r="H13">
        <f>INDEX(olivine!A:AI,ROW(),MATCH($A$2&amp; "*",olivine!$1:$1,0))</f>
        <v>1208.375</v>
      </c>
    </row>
    <row r="14" spans="1:8" x14ac:dyDescent="0.3">
      <c r="B14">
        <f>INDEX(liquid!A:AI,ROW(),MATCH($A$2&amp; "*",liquid!$1:$1,0))</f>
        <v>1208.375</v>
      </c>
      <c r="C14">
        <f>INDEX(apatite!A:AI,ROW(),MATCH($A$2&amp; "*",apatite!$1:$1,0))</f>
        <v>969.875</v>
      </c>
      <c r="D14">
        <f>INDEX(orthopyroxene!A:AI,ROW(),MATCH($A$2&amp; "*",orthopyroxene!$1:$1,0))</f>
        <v>1034.46875</v>
      </c>
      <c r="E14">
        <f>INDEX(spinel!A:AI,ROW(),MATCH($A$2&amp; "*",spinel!$1:$1,0))</f>
        <v>1104.03125</v>
      </c>
      <c r="F14">
        <f>INDEX(clinopyroxene!A:AI,ROW(),MATCH($A$2&amp; "*",clinopyroxene!$1:$1,0))</f>
        <v>1153.71875</v>
      </c>
      <c r="G14">
        <f>INDEX(feldspar!A:AI,ROW(),MATCH($A$2&amp; "*",feldspar!$1:$1,0))</f>
        <v>1148.75</v>
      </c>
      <c r="H14">
        <f>INDEX(olivine!A:AI,ROW(),MATCH($A$2&amp; "*",olivine!$1:$1,0))</f>
        <v>1203.40625</v>
      </c>
    </row>
    <row r="15" spans="1:8" x14ac:dyDescent="0.3">
      <c r="B15">
        <f>INDEX(liquid!A:AI,ROW(),MATCH($A$2&amp; "*",liquid!$1:$1,0))</f>
        <v>1203.40625</v>
      </c>
      <c r="C15">
        <f>INDEX(apatite!A:AI,ROW(),MATCH($A$2&amp; "*",apatite!$1:$1,0))</f>
        <v>964.90625</v>
      </c>
      <c r="D15">
        <f>INDEX(orthopyroxene!A:AI,ROW(),MATCH($A$2&amp; "*",orthopyroxene!$1:$1,0))</f>
        <v>1029.5</v>
      </c>
      <c r="E15">
        <f>INDEX(spinel!A:AI,ROW(),MATCH($A$2&amp; "*",spinel!$1:$1,0))</f>
        <v>1099.0625</v>
      </c>
      <c r="F15">
        <f>INDEX(clinopyroxene!A:AI,ROW(),MATCH($A$2&amp; "*",clinopyroxene!$1:$1,0))</f>
        <v>1153.71875</v>
      </c>
      <c r="G15">
        <f>INDEX(feldspar!A:AI,ROW(),MATCH($A$2&amp; "*",feldspar!$1:$1,0))</f>
        <v>1143.78125</v>
      </c>
      <c r="H15">
        <f>INDEX(olivine!A:AI,ROW(),MATCH($A$2&amp; "*",olivine!$1:$1,0))</f>
        <v>1198.4375</v>
      </c>
    </row>
    <row r="16" spans="1:8" x14ac:dyDescent="0.3">
      <c r="B16">
        <f>INDEX(liquid!A:AI,ROW(),MATCH($A$2&amp; "*",liquid!$1:$1,0))</f>
        <v>1198.4375</v>
      </c>
      <c r="C16">
        <f>INDEX(apatite!A:AI,ROW(),MATCH($A$2&amp; "*",apatite!$1:$1,0))</f>
        <v>959.9375</v>
      </c>
      <c r="D16">
        <f>INDEX(orthopyroxene!A:AI,ROW(),MATCH($A$2&amp; "*",orthopyroxene!$1:$1,0))</f>
        <v>1024.53125</v>
      </c>
      <c r="E16">
        <f>INDEX(spinel!A:AI,ROW(),MATCH($A$2&amp; "*",spinel!$1:$1,0))</f>
        <v>1094.09375</v>
      </c>
      <c r="F16">
        <f>INDEX(clinopyroxene!A:AI,ROW(),MATCH($A$2&amp; "*",clinopyroxene!$1:$1,0))</f>
        <v>1148.75</v>
      </c>
      <c r="G16">
        <f>INDEX(feldspar!A:AI,ROW(),MATCH($A$2&amp; "*",feldspar!$1:$1,0))</f>
        <v>1138.8125</v>
      </c>
      <c r="H16">
        <f>INDEX(olivine!A:AI,ROW(),MATCH($A$2&amp; "*",olivine!$1:$1,0))</f>
        <v>1193.46875</v>
      </c>
    </row>
    <row r="17" spans="2:8" x14ac:dyDescent="0.3">
      <c r="B17">
        <f>INDEX(liquid!A:AI,ROW(),MATCH($A$2&amp; "*",liquid!$1:$1,0))</f>
        <v>1193.46875</v>
      </c>
      <c r="C17">
        <f>INDEX(apatite!A:AI,ROW(),MATCH($A$2&amp; "*",apatite!$1:$1,0))</f>
        <v>954.96875</v>
      </c>
      <c r="D17">
        <f>INDEX(orthopyroxene!A:AI,ROW(),MATCH($A$2&amp; "*",orthopyroxene!$1:$1,0))</f>
        <v>1019.5625</v>
      </c>
      <c r="E17">
        <f>INDEX(spinel!A:AI,ROW(),MATCH($A$2&amp; "*",spinel!$1:$1,0))</f>
        <v>1089.125</v>
      </c>
      <c r="F17">
        <f>INDEX(clinopyroxene!A:AI,ROW(),MATCH($A$2&amp; "*",clinopyroxene!$1:$1,0))</f>
        <v>1148.75</v>
      </c>
      <c r="G17">
        <f>INDEX(feldspar!A:AI,ROW(),MATCH($A$2&amp; "*",feldspar!$1:$1,0))</f>
        <v>1133.84375</v>
      </c>
      <c r="H17">
        <f>INDEX(olivine!A:AI,ROW(),MATCH($A$2&amp; "*",olivine!$1:$1,0))</f>
        <v>1188.5</v>
      </c>
    </row>
    <row r="18" spans="2:8" x14ac:dyDescent="0.3">
      <c r="B18">
        <f>INDEX(liquid!A:AI,ROW(),MATCH($A$2&amp; "*",liquid!$1:$1,0))</f>
        <v>1188.5</v>
      </c>
      <c r="C18">
        <f>INDEX(apatite!A:AI,ROW(),MATCH($A$2&amp; "*",apatite!$1:$1,0))</f>
        <v>950</v>
      </c>
      <c r="D18">
        <f>INDEX(orthopyroxene!A:AI,ROW(),MATCH($A$2&amp; "*",orthopyroxene!$1:$1,0))</f>
        <v>1014.59375</v>
      </c>
      <c r="E18">
        <f>INDEX(spinel!A:AI,ROW(),MATCH($A$2&amp; "*",spinel!$1:$1,0))</f>
        <v>1084.15625</v>
      </c>
      <c r="F18">
        <f>INDEX(clinopyroxene!A:AI,ROW(),MATCH($A$2&amp; "*",clinopyroxene!$1:$1,0))</f>
        <v>1143.78125</v>
      </c>
      <c r="G18">
        <f>INDEX(feldspar!A:AI,ROW(),MATCH($A$2&amp; "*",feldspar!$1:$1,0))</f>
        <v>1128.875</v>
      </c>
      <c r="H18">
        <f>INDEX(olivine!A:AI,ROW(),MATCH($A$2&amp; "*",olivine!$1:$1,0))</f>
        <v>1183.53125</v>
      </c>
    </row>
    <row r="19" spans="2:8" x14ac:dyDescent="0.3">
      <c r="B19">
        <f>INDEX(liquid!A:AI,ROW(),MATCH($A$2&amp; "*",liquid!$1:$1,0))</f>
        <v>1183.53125</v>
      </c>
      <c r="D19">
        <f>INDEX(orthopyroxene!A:AI,ROW(),MATCH($A$2&amp; "*",orthopyroxene!$1:$1,0))</f>
        <v>1009.625</v>
      </c>
      <c r="E19">
        <f>INDEX(spinel!A:AI,ROW(),MATCH($A$2&amp; "*",spinel!$1:$1,0))</f>
        <v>1079.1875</v>
      </c>
      <c r="F19">
        <f>INDEX(clinopyroxene!A:AI,ROW(),MATCH($A$2&amp; "*",clinopyroxene!$1:$1,0))</f>
        <v>1143.78125</v>
      </c>
      <c r="G19">
        <f>INDEX(feldspar!A:AI,ROW(),MATCH($A$2&amp; "*",feldspar!$1:$1,0))</f>
        <v>1123.90625</v>
      </c>
      <c r="H19">
        <f>INDEX(olivine!A:AI,ROW(),MATCH($A$2&amp; "*",olivine!$1:$1,0))</f>
        <v>1178.5625</v>
      </c>
    </row>
    <row r="20" spans="2:8" x14ac:dyDescent="0.3">
      <c r="B20">
        <f>INDEX(liquid!A:AI,ROW(),MATCH($A$2&amp; "*",liquid!$1:$1,0))</f>
        <v>1178.5625</v>
      </c>
      <c r="D20">
        <f>INDEX(orthopyroxene!A:AI,ROW(),MATCH($A$2&amp; "*",orthopyroxene!$1:$1,0))</f>
        <v>1004.65625</v>
      </c>
      <c r="E20">
        <f>INDEX(spinel!A:AI,ROW(),MATCH($A$2&amp; "*",spinel!$1:$1,0))</f>
        <v>1074.21875</v>
      </c>
      <c r="F20">
        <f>INDEX(clinopyroxene!A:AI,ROW(),MATCH($A$2&amp; "*",clinopyroxene!$1:$1,0))</f>
        <v>1138.8125</v>
      </c>
      <c r="G20">
        <f>INDEX(feldspar!A:AI,ROW(),MATCH($A$2&amp; "*",feldspar!$1:$1,0))</f>
        <v>1118.9375</v>
      </c>
      <c r="H20">
        <f>INDEX(olivine!A:AI,ROW(),MATCH($A$2&amp; "*",olivine!$1:$1,0))</f>
        <v>1173.59375</v>
      </c>
    </row>
    <row r="21" spans="2:8" x14ac:dyDescent="0.3">
      <c r="B21">
        <f>INDEX(liquid!A:AI,ROW(),MATCH($A$2&amp; "*",liquid!$1:$1,0))</f>
        <v>1173.59375</v>
      </c>
      <c r="D21">
        <f>INDEX(orthopyroxene!A:AI,ROW(),MATCH($A$2&amp; "*",orthopyroxene!$1:$1,0))</f>
        <v>999.6875</v>
      </c>
      <c r="E21">
        <f>INDEX(spinel!A:AI,ROW(),MATCH($A$2&amp; "*",spinel!$1:$1,0))</f>
        <v>1069.25</v>
      </c>
      <c r="F21">
        <f>INDEX(clinopyroxene!A:AI,ROW(),MATCH($A$2&amp; "*",clinopyroxene!$1:$1,0))</f>
        <v>1138.8125</v>
      </c>
      <c r="G21">
        <f>INDEX(feldspar!A:AI,ROW(),MATCH($A$2&amp; "*",feldspar!$1:$1,0))</f>
        <v>1113.96875</v>
      </c>
      <c r="H21">
        <f>INDEX(olivine!A:AI,ROW(),MATCH($A$2&amp; "*",olivine!$1:$1,0))</f>
        <v>1168.625</v>
      </c>
    </row>
    <row r="22" spans="2:8" x14ac:dyDescent="0.3">
      <c r="B22">
        <f>INDEX(liquid!A:AI,ROW(),MATCH($A$2&amp; "*",liquid!$1:$1,0))</f>
        <v>1168.625</v>
      </c>
      <c r="D22">
        <f>INDEX(orthopyroxene!A:AI,ROW(),MATCH($A$2&amp; "*",orthopyroxene!$1:$1,0))</f>
        <v>994.71875</v>
      </c>
      <c r="E22">
        <f>INDEX(spinel!A:AI,ROW(),MATCH($A$2&amp; "*",spinel!$1:$1,0))</f>
        <v>1069.25</v>
      </c>
      <c r="F22">
        <f>INDEX(clinopyroxene!A:AI,ROW(),MATCH($A$2&amp; "*",clinopyroxene!$1:$1,0))</f>
        <v>1133.84375</v>
      </c>
      <c r="G22">
        <f>INDEX(feldspar!A:AI,ROW(),MATCH($A$2&amp; "*",feldspar!$1:$1,0))</f>
        <v>1109</v>
      </c>
      <c r="H22">
        <f>INDEX(olivine!A:AI,ROW(),MATCH($A$2&amp; "*",olivine!$1:$1,0))</f>
        <v>1163.65625</v>
      </c>
    </row>
    <row r="23" spans="2:8" x14ac:dyDescent="0.3">
      <c r="B23">
        <f>INDEX(liquid!A:AI,ROW(),MATCH($A$2&amp; "*",liquid!$1:$1,0))</f>
        <v>1163.65625</v>
      </c>
      <c r="D23">
        <f>INDEX(orthopyroxene!A:AI,ROW(),MATCH($A$2&amp; "*",orthopyroxene!$1:$1,0))</f>
        <v>989.75</v>
      </c>
      <c r="E23">
        <f>INDEX(spinel!A:AI,ROW(),MATCH($A$2&amp; "*",spinel!$1:$1,0))</f>
        <v>1064.28125</v>
      </c>
      <c r="F23">
        <f>INDEX(clinopyroxene!A:AI,ROW(),MATCH($A$2&amp; "*",clinopyroxene!$1:$1,0))</f>
        <v>1133.84375</v>
      </c>
      <c r="G23">
        <f>INDEX(feldspar!A:AI,ROW(),MATCH($A$2&amp; "*",feldspar!$1:$1,0))</f>
        <v>1104.03125</v>
      </c>
      <c r="H23">
        <f>INDEX(olivine!A:AI,ROW(),MATCH($A$2&amp; "*",olivine!$1:$1,0))</f>
        <v>1158.6875</v>
      </c>
    </row>
    <row r="24" spans="2:8" x14ac:dyDescent="0.3">
      <c r="B24">
        <f>INDEX(liquid!A:AI,ROW(),MATCH($A$2&amp; "*",liquid!$1:$1,0))</f>
        <v>1158.6875</v>
      </c>
      <c r="D24">
        <f>INDEX(orthopyroxene!A:AI,ROW(),MATCH($A$2&amp; "*",orthopyroxene!$1:$1,0))</f>
        <v>984.78125</v>
      </c>
      <c r="E24">
        <f>INDEX(spinel!A:AI,ROW(),MATCH($A$2&amp; "*",spinel!$1:$1,0))</f>
        <v>1064.28125</v>
      </c>
      <c r="F24">
        <f>INDEX(clinopyroxene!A:AI,ROW(),MATCH($A$2&amp; "*",clinopyroxene!$1:$1,0))</f>
        <v>1128.875</v>
      </c>
      <c r="G24">
        <f>INDEX(feldspar!A:AI,ROW(),MATCH($A$2&amp; "*",feldspar!$1:$1,0))</f>
        <v>1099.0625</v>
      </c>
      <c r="H24">
        <f>INDEX(olivine!A:AI,ROW(),MATCH($A$2&amp; "*",olivine!$1:$1,0))</f>
        <v>1153.71875</v>
      </c>
    </row>
    <row r="25" spans="2:8" x14ac:dyDescent="0.3">
      <c r="B25">
        <f>INDEX(liquid!A:AI,ROW(),MATCH($A$2&amp; "*",liquid!$1:$1,0))</f>
        <v>1153.71875</v>
      </c>
      <c r="D25">
        <f>INDEX(orthopyroxene!A:AI,ROW(),MATCH($A$2&amp; "*",orthopyroxene!$1:$1,0))</f>
        <v>979.8125</v>
      </c>
      <c r="E25">
        <f>INDEX(spinel!A:AI,ROW(),MATCH($A$2&amp; "*",spinel!$1:$1,0))</f>
        <v>1059.3125</v>
      </c>
      <c r="F25">
        <f>INDEX(clinopyroxene!A:AI,ROW(),MATCH($A$2&amp; "*",clinopyroxene!$1:$1,0))</f>
        <v>1128.875</v>
      </c>
      <c r="G25">
        <f>INDEX(feldspar!A:AI,ROW(),MATCH($A$2&amp; "*",feldspar!$1:$1,0))</f>
        <v>1094.09375</v>
      </c>
      <c r="H25">
        <f>INDEX(olivine!A:AI,ROW(),MATCH($A$2&amp; "*",olivine!$1:$1,0))</f>
        <v>1148.75</v>
      </c>
    </row>
    <row r="26" spans="2:8" x14ac:dyDescent="0.3">
      <c r="B26">
        <f>INDEX(liquid!A:AI,ROW(),MATCH($A$2&amp; "*",liquid!$1:$1,0))</f>
        <v>1148.75</v>
      </c>
      <c r="D26">
        <f>INDEX(orthopyroxene!A:AI,ROW(),MATCH($A$2&amp; "*",orthopyroxene!$1:$1,0))</f>
        <v>974.84375</v>
      </c>
      <c r="E26">
        <f>INDEX(spinel!A:AI,ROW(),MATCH($A$2&amp; "*",spinel!$1:$1,0))</f>
        <v>1059.3125</v>
      </c>
      <c r="F26">
        <f>INDEX(clinopyroxene!A:AI,ROW(),MATCH($A$2&amp; "*",clinopyroxene!$1:$1,0))</f>
        <v>1123.90625</v>
      </c>
      <c r="G26">
        <f>INDEX(feldspar!A:AI,ROW(),MATCH($A$2&amp; "*",feldspar!$1:$1,0))</f>
        <v>1089.125</v>
      </c>
      <c r="H26">
        <f>INDEX(olivine!A:AI,ROW(),MATCH($A$2&amp; "*",olivine!$1:$1,0))</f>
        <v>1143.78125</v>
      </c>
    </row>
    <row r="27" spans="2:8" x14ac:dyDescent="0.3">
      <c r="B27">
        <f>INDEX(liquid!A:AI,ROW(),MATCH($A$2&amp; "*",liquid!$1:$1,0))</f>
        <v>1143.78125</v>
      </c>
      <c r="D27">
        <f>INDEX(orthopyroxene!A:AI,ROW(),MATCH($A$2&amp; "*",orthopyroxene!$1:$1,0))</f>
        <v>969.875</v>
      </c>
      <c r="E27">
        <f>INDEX(spinel!A:AI,ROW(),MATCH($A$2&amp; "*",spinel!$1:$1,0))</f>
        <v>1054.34375</v>
      </c>
      <c r="F27">
        <f>INDEX(clinopyroxene!A:AI,ROW(),MATCH($A$2&amp; "*",clinopyroxene!$1:$1,0))</f>
        <v>1123.90625</v>
      </c>
      <c r="G27">
        <f>INDEX(feldspar!A:AI,ROW(),MATCH($A$2&amp; "*",feldspar!$1:$1,0))</f>
        <v>1084.15625</v>
      </c>
      <c r="H27">
        <f>INDEX(olivine!A:AI,ROW(),MATCH($A$2&amp; "*",olivine!$1:$1,0))</f>
        <v>1138.8125</v>
      </c>
    </row>
    <row r="28" spans="2:8" x14ac:dyDescent="0.3">
      <c r="B28">
        <f>INDEX(liquid!A:AI,ROW(),MATCH($A$2&amp; "*",liquid!$1:$1,0))</f>
        <v>1138.8125</v>
      </c>
      <c r="D28">
        <f>INDEX(orthopyroxene!A:AI,ROW(),MATCH($A$2&amp; "*",orthopyroxene!$1:$1,0))</f>
        <v>964.90625</v>
      </c>
      <c r="E28">
        <f>INDEX(spinel!A:AI,ROW(),MATCH($A$2&amp; "*",spinel!$1:$1,0))</f>
        <v>1054.34375</v>
      </c>
      <c r="F28">
        <f>INDEX(clinopyroxene!A:AI,ROW(),MATCH($A$2&amp; "*",clinopyroxene!$1:$1,0))</f>
        <v>1118.9375</v>
      </c>
      <c r="G28">
        <f>INDEX(feldspar!A:AI,ROW(),MATCH($A$2&amp; "*",feldspar!$1:$1,0))</f>
        <v>1079.1875</v>
      </c>
      <c r="H28">
        <f>INDEX(olivine!A:AI,ROW(),MATCH($A$2&amp; "*",olivine!$1:$1,0))</f>
        <v>1133.84375</v>
      </c>
    </row>
    <row r="29" spans="2:8" x14ac:dyDescent="0.3">
      <c r="B29">
        <f>INDEX(liquid!A:AI,ROW(),MATCH($A$2&amp; "*",liquid!$1:$1,0))</f>
        <v>1133.84375</v>
      </c>
      <c r="D29">
        <f>INDEX(orthopyroxene!A:AI,ROW(),MATCH($A$2&amp; "*",orthopyroxene!$1:$1,0))</f>
        <v>959.9375</v>
      </c>
      <c r="E29">
        <f>INDEX(spinel!A:AI,ROW(),MATCH($A$2&amp; "*",spinel!$1:$1,0))</f>
        <v>1049.375</v>
      </c>
      <c r="F29">
        <f>INDEX(clinopyroxene!A:AI,ROW(),MATCH($A$2&amp; "*",clinopyroxene!$1:$1,0))</f>
        <v>1118.9375</v>
      </c>
      <c r="G29">
        <f>INDEX(feldspar!A:AI,ROW(),MATCH($A$2&amp; "*",feldspar!$1:$1,0))</f>
        <v>1074.21875</v>
      </c>
      <c r="H29">
        <f>INDEX(olivine!A:AI,ROW(),MATCH($A$2&amp; "*",olivine!$1:$1,0))</f>
        <v>1128.875</v>
      </c>
    </row>
    <row r="30" spans="2:8" x14ac:dyDescent="0.3">
      <c r="B30">
        <f>INDEX(liquid!A:AI,ROW(),MATCH($A$2&amp; "*",liquid!$1:$1,0))</f>
        <v>1128.875</v>
      </c>
      <c r="D30">
        <f>INDEX(orthopyroxene!A:AI,ROW(),MATCH($A$2&amp; "*",orthopyroxene!$1:$1,0))</f>
        <v>954.96875</v>
      </c>
      <c r="E30">
        <f>INDEX(spinel!A:AI,ROW(),MATCH($A$2&amp; "*",spinel!$1:$1,0))</f>
        <v>1049.375</v>
      </c>
      <c r="F30">
        <f>INDEX(clinopyroxene!A:AI,ROW(),MATCH($A$2&amp; "*",clinopyroxene!$1:$1,0))</f>
        <v>1113.96875</v>
      </c>
      <c r="G30">
        <f>INDEX(feldspar!A:AI,ROW(),MATCH($A$2&amp; "*",feldspar!$1:$1,0))</f>
        <v>1069.25</v>
      </c>
      <c r="H30">
        <f>INDEX(olivine!A:AI,ROW(),MATCH($A$2&amp; "*",olivine!$1:$1,0))</f>
        <v>1123.90625</v>
      </c>
    </row>
    <row r="31" spans="2:8" x14ac:dyDescent="0.3">
      <c r="B31">
        <f>INDEX(liquid!A:AI,ROW(),MATCH($A$2&amp; "*",liquid!$1:$1,0))</f>
        <v>1123.90625</v>
      </c>
      <c r="D31">
        <f>INDEX(orthopyroxene!A:AI,ROW(),MATCH($A$2&amp; "*",orthopyroxene!$1:$1,0))</f>
        <v>950</v>
      </c>
      <c r="E31">
        <f>INDEX(spinel!A:AI,ROW(),MATCH($A$2&amp; "*",spinel!$1:$1,0))</f>
        <v>1044.40625</v>
      </c>
      <c r="F31">
        <f>INDEX(clinopyroxene!A:AI,ROW(),MATCH($A$2&amp; "*",clinopyroxene!$1:$1,0))</f>
        <v>1113.96875</v>
      </c>
      <c r="G31">
        <f>INDEX(feldspar!A:AI,ROW(),MATCH($A$2&amp; "*",feldspar!$1:$1,0))</f>
        <v>1064.28125</v>
      </c>
      <c r="H31">
        <f>INDEX(olivine!A:AI,ROW(),MATCH($A$2&amp; "*",olivine!$1:$1,0))</f>
        <v>1118.9375</v>
      </c>
    </row>
    <row r="32" spans="2:8" x14ac:dyDescent="0.3">
      <c r="B32">
        <f>INDEX(liquid!A:AI,ROW(),MATCH($A$2&amp; "*",liquid!$1:$1,0))</f>
        <v>1118.9375</v>
      </c>
      <c r="E32">
        <f>INDEX(spinel!A:AI,ROW(),MATCH($A$2&amp; "*",spinel!$1:$1,0))</f>
        <v>1044.40625</v>
      </c>
      <c r="F32">
        <f>INDEX(clinopyroxene!A:AI,ROW(),MATCH($A$2&amp; "*",clinopyroxene!$1:$1,0))</f>
        <v>1109</v>
      </c>
      <c r="G32">
        <f>INDEX(feldspar!A:AI,ROW(),MATCH($A$2&amp; "*",feldspar!$1:$1,0))</f>
        <v>1059.3125</v>
      </c>
      <c r="H32">
        <f>INDEX(olivine!A:AI,ROW(),MATCH($A$2&amp; "*",olivine!$1:$1,0))</f>
        <v>1113.96875</v>
      </c>
    </row>
    <row r="33" spans="2:8" x14ac:dyDescent="0.3">
      <c r="B33">
        <f>INDEX(liquid!A:AI,ROW(),MATCH($A$2&amp; "*",liquid!$1:$1,0))</f>
        <v>1113.96875</v>
      </c>
      <c r="E33">
        <f>INDEX(spinel!A:AI,ROW(),MATCH($A$2&amp; "*",spinel!$1:$1,0))</f>
        <v>1039.4375</v>
      </c>
      <c r="F33">
        <f>INDEX(clinopyroxene!A:AI,ROW(),MATCH($A$2&amp; "*",clinopyroxene!$1:$1,0))</f>
        <v>1109</v>
      </c>
      <c r="G33">
        <f>INDEX(feldspar!A:AI,ROW(),MATCH($A$2&amp; "*",feldspar!$1:$1,0))</f>
        <v>1054.34375</v>
      </c>
      <c r="H33">
        <f>INDEX(olivine!A:AI,ROW(),MATCH($A$2&amp; "*",olivine!$1:$1,0))</f>
        <v>1109</v>
      </c>
    </row>
    <row r="34" spans="2:8" x14ac:dyDescent="0.3">
      <c r="B34">
        <f>INDEX(liquid!A:AI,ROW(),MATCH($A$2&amp; "*",liquid!$1:$1,0))</f>
        <v>1109</v>
      </c>
      <c r="E34">
        <f>INDEX(spinel!A:AI,ROW(),MATCH($A$2&amp; "*",spinel!$1:$1,0))</f>
        <v>1039.4375</v>
      </c>
      <c r="F34">
        <f>INDEX(clinopyroxene!A:AI,ROW(),MATCH($A$2&amp; "*",clinopyroxene!$1:$1,0))</f>
        <v>1104.03125</v>
      </c>
      <c r="G34">
        <f>INDEX(feldspar!A:AI,ROW(),MATCH($A$2&amp; "*",feldspar!$1:$1,0))</f>
        <v>1049.375</v>
      </c>
      <c r="H34">
        <f>INDEX(olivine!A:AI,ROW(),MATCH($A$2&amp; "*",olivine!$1:$1,0))</f>
        <v>1104.03125</v>
      </c>
    </row>
    <row r="35" spans="2:8" x14ac:dyDescent="0.3">
      <c r="B35">
        <f>INDEX(liquid!A:AI,ROW(),MATCH($A$2&amp; "*",liquid!$1:$1,0))</f>
        <v>1104.03125</v>
      </c>
      <c r="E35">
        <f>INDEX(spinel!A:AI,ROW(),MATCH($A$2&amp; "*",spinel!$1:$1,0))</f>
        <v>1034.46875</v>
      </c>
      <c r="F35">
        <f>INDEX(clinopyroxene!A:AI,ROW(),MATCH($A$2&amp; "*",clinopyroxene!$1:$1,0))</f>
        <v>1104.03125</v>
      </c>
      <c r="G35">
        <f>INDEX(feldspar!A:AI,ROW(),MATCH($A$2&amp; "*",feldspar!$1:$1,0))</f>
        <v>1044.40625</v>
      </c>
      <c r="H35">
        <f>INDEX(olivine!A:AI,ROW(),MATCH($A$2&amp; "*",olivine!$1:$1,0))</f>
        <v>1099.0625</v>
      </c>
    </row>
    <row r="36" spans="2:8" x14ac:dyDescent="0.3">
      <c r="B36">
        <f>INDEX(liquid!A:AI,ROW(),MATCH($A$2&amp; "*",liquid!$1:$1,0))</f>
        <v>1099.0625</v>
      </c>
      <c r="E36">
        <f>INDEX(spinel!A:AI,ROW(),MATCH($A$2&amp; "*",spinel!$1:$1,0))</f>
        <v>1034.46875</v>
      </c>
      <c r="F36">
        <f>INDEX(clinopyroxene!A:AI,ROW(),MATCH($A$2&amp; "*",clinopyroxene!$1:$1,0))</f>
        <v>1099.0625</v>
      </c>
      <c r="G36">
        <f>INDEX(feldspar!A:AI,ROW(),MATCH($A$2&amp; "*",feldspar!$1:$1,0))</f>
        <v>1039.4375</v>
      </c>
      <c r="H36">
        <f>INDEX(olivine!A:AI,ROW(),MATCH($A$2&amp; "*",olivine!$1:$1,0))</f>
        <v>1094.09375</v>
      </c>
    </row>
    <row r="37" spans="2:8" x14ac:dyDescent="0.3">
      <c r="B37">
        <f>INDEX(liquid!A:AI,ROW(),MATCH($A$2&amp; "*",liquid!$1:$1,0))</f>
        <v>1094.09375</v>
      </c>
      <c r="E37">
        <f>INDEX(spinel!A:AI,ROW(),MATCH($A$2&amp; "*",spinel!$1:$1,0))</f>
        <v>1029.5</v>
      </c>
      <c r="F37">
        <f>INDEX(clinopyroxene!A:AI,ROW(),MATCH($A$2&amp; "*",clinopyroxene!$1:$1,0))</f>
        <v>1099.0625</v>
      </c>
      <c r="G37">
        <f>INDEX(feldspar!A:AI,ROW(),MATCH($A$2&amp; "*",feldspar!$1:$1,0))</f>
        <v>1034.46875</v>
      </c>
      <c r="H37">
        <f>INDEX(olivine!A:AI,ROW(),MATCH($A$2&amp; "*",olivine!$1:$1,0))</f>
        <v>1089.125</v>
      </c>
    </row>
    <row r="38" spans="2:8" x14ac:dyDescent="0.3">
      <c r="B38">
        <f>INDEX(liquid!A:AI,ROW(),MATCH($A$2&amp; "*",liquid!$1:$1,0))</f>
        <v>1089.125</v>
      </c>
      <c r="E38">
        <f>INDEX(spinel!A:AI,ROW(),MATCH($A$2&amp; "*",spinel!$1:$1,0))</f>
        <v>1029.5</v>
      </c>
      <c r="F38">
        <f>INDEX(clinopyroxene!A:AI,ROW(),MATCH($A$2&amp; "*",clinopyroxene!$1:$1,0))</f>
        <v>1094.09375</v>
      </c>
      <c r="G38">
        <f>INDEX(feldspar!A:AI,ROW(),MATCH($A$2&amp; "*",feldspar!$1:$1,0))</f>
        <v>1029.5</v>
      </c>
      <c r="H38">
        <f>INDEX(olivine!A:AI,ROW(),MATCH($A$2&amp; "*",olivine!$1:$1,0))</f>
        <v>1084.15625</v>
      </c>
    </row>
    <row r="39" spans="2:8" x14ac:dyDescent="0.3">
      <c r="B39">
        <f>INDEX(liquid!A:AI,ROW(),MATCH($A$2&amp; "*",liquid!$1:$1,0))</f>
        <v>1084.15625</v>
      </c>
      <c r="E39">
        <f>INDEX(spinel!A:AI,ROW(),MATCH($A$2&amp; "*",spinel!$1:$1,0))</f>
        <v>1024.53125</v>
      </c>
      <c r="F39">
        <f>INDEX(clinopyroxene!A:AI,ROW(),MATCH($A$2&amp; "*",clinopyroxene!$1:$1,0))</f>
        <v>1089.125</v>
      </c>
      <c r="G39">
        <f>INDEX(feldspar!A:AI,ROW(),MATCH($A$2&amp; "*",feldspar!$1:$1,0))</f>
        <v>1024.53125</v>
      </c>
      <c r="H39">
        <f>INDEX(olivine!A:AI,ROW(),MATCH($A$2&amp; "*",olivine!$1:$1,0))</f>
        <v>1079.1875</v>
      </c>
    </row>
    <row r="40" spans="2:8" x14ac:dyDescent="0.3">
      <c r="B40">
        <f>INDEX(liquid!A:AI,ROW(),MATCH($A$2&amp; "*",liquid!$1:$1,0))</f>
        <v>1079.1875</v>
      </c>
      <c r="E40">
        <f>INDEX(spinel!A:AI,ROW(),MATCH($A$2&amp; "*",spinel!$1:$1,0))</f>
        <v>1024.53125</v>
      </c>
      <c r="F40">
        <f>INDEX(clinopyroxene!A:AI,ROW(),MATCH($A$2&amp; "*",clinopyroxene!$1:$1,0))</f>
        <v>1084.15625</v>
      </c>
      <c r="G40">
        <f>INDEX(feldspar!A:AI,ROW(),MATCH($A$2&amp; "*",feldspar!$1:$1,0))</f>
        <v>1019.5625</v>
      </c>
      <c r="H40">
        <f>INDEX(olivine!A:AI,ROW(),MATCH($A$2&amp; "*",olivine!$1:$1,0))</f>
        <v>1074.21875</v>
      </c>
    </row>
    <row r="41" spans="2:8" x14ac:dyDescent="0.3">
      <c r="B41">
        <f>INDEX(liquid!A:AI,ROW(),MATCH($A$2&amp; "*",liquid!$1:$1,0))</f>
        <v>1074.21875</v>
      </c>
      <c r="E41">
        <f>INDEX(spinel!A:AI,ROW(),MATCH($A$2&amp; "*",spinel!$1:$1,0))</f>
        <v>1019.5625</v>
      </c>
      <c r="F41">
        <f>INDEX(clinopyroxene!A:AI,ROW(),MATCH($A$2&amp; "*",clinopyroxene!$1:$1,0))</f>
        <v>1079.1875</v>
      </c>
      <c r="G41">
        <f>INDEX(feldspar!A:AI,ROW(),MATCH($A$2&amp; "*",feldspar!$1:$1,0))</f>
        <v>1014.59375</v>
      </c>
      <c r="H41">
        <f>INDEX(olivine!A:AI,ROW(),MATCH($A$2&amp; "*",olivine!$1:$1,0))</f>
        <v>1069.25</v>
      </c>
    </row>
    <row r="42" spans="2:8" x14ac:dyDescent="0.3">
      <c r="B42">
        <f>INDEX(liquid!A:AI,ROW(),MATCH($A$2&amp; "*",liquid!$1:$1,0))</f>
        <v>1069.25</v>
      </c>
      <c r="E42">
        <f>INDEX(spinel!A:AI,ROW(),MATCH($A$2&amp; "*",spinel!$1:$1,0))</f>
        <v>1019.5625</v>
      </c>
      <c r="F42">
        <f>INDEX(clinopyroxene!A:AI,ROW(),MATCH($A$2&amp; "*",clinopyroxene!$1:$1,0))</f>
        <v>1074.21875</v>
      </c>
      <c r="G42">
        <f>INDEX(feldspar!A:AI,ROW(),MATCH($A$2&amp; "*",feldspar!$1:$1,0))</f>
        <v>1009.625</v>
      </c>
      <c r="H42">
        <f>INDEX(olivine!A:AI,ROW(),MATCH($A$2&amp; "*",olivine!$1:$1,0))</f>
        <v>1064.28125</v>
      </c>
    </row>
    <row r="43" spans="2:8" x14ac:dyDescent="0.3">
      <c r="B43">
        <f>INDEX(liquid!A:AI,ROW(),MATCH($A$2&amp; "*",liquid!$1:$1,0))</f>
        <v>1064.28125</v>
      </c>
      <c r="E43">
        <f>INDEX(spinel!A:AI,ROW(),MATCH($A$2&amp; "*",spinel!$1:$1,0))</f>
        <v>1014.59375</v>
      </c>
      <c r="F43">
        <f>INDEX(clinopyroxene!A:AI,ROW(),MATCH($A$2&amp; "*",clinopyroxene!$1:$1,0))</f>
        <v>1069.25</v>
      </c>
      <c r="G43">
        <f>INDEX(feldspar!A:AI,ROW(),MATCH($A$2&amp; "*",feldspar!$1:$1,0))</f>
        <v>1004.65625</v>
      </c>
      <c r="H43">
        <f>INDEX(olivine!A:AI,ROW(),MATCH($A$2&amp; "*",olivine!$1:$1,0))</f>
        <v>1059.3125</v>
      </c>
    </row>
    <row r="44" spans="2:8" x14ac:dyDescent="0.3">
      <c r="B44">
        <f>INDEX(liquid!A:AI,ROW(),MATCH($A$2&amp; "*",liquid!$1:$1,0))</f>
        <v>1059.3125</v>
      </c>
      <c r="E44">
        <f>INDEX(spinel!A:AI,ROW(),MATCH($A$2&amp; "*",spinel!$1:$1,0))</f>
        <v>1014.59375</v>
      </c>
      <c r="F44">
        <f>INDEX(clinopyroxene!A:AI,ROW(),MATCH($A$2&amp; "*",clinopyroxene!$1:$1,0))</f>
        <v>1064.28125</v>
      </c>
      <c r="G44">
        <f>INDEX(feldspar!A:AI,ROW(),MATCH($A$2&amp; "*",feldspar!$1:$1,0))</f>
        <v>999.6875</v>
      </c>
      <c r="H44">
        <f>INDEX(olivine!A:AI,ROW(),MATCH($A$2&amp; "*",olivine!$1:$1,0))</f>
        <v>1054.34375</v>
      </c>
    </row>
    <row r="45" spans="2:8" x14ac:dyDescent="0.3">
      <c r="B45">
        <f>INDEX(liquid!A:AI,ROW(),MATCH($A$2&amp; "*",liquid!$1:$1,0))</f>
        <v>1054.34375</v>
      </c>
      <c r="E45">
        <f>INDEX(spinel!A:AI,ROW(),MATCH($A$2&amp; "*",spinel!$1:$1,0))</f>
        <v>1009.625</v>
      </c>
      <c r="F45">
        <f>INDEX(clinopyroxene!A:AI,ROW(),MATCH($A$2&amp; "*",clinopyroxene!$1:$1,0))</f>
        <v>1059.3125</v>
      </c>
      <c r="G45">
        <f>INDEX(feldspar!A:AI,ROW(),MATCH($A$2&amp; "*",feldspar!$1:$1,0))</f>
        <v>994.71875</v>
      </c>
      <c r="H45">
        <f>INDEX(olivine!A:AI,ROW(),MATCH($A$2&amp; "*",olivine!$1:$1,0))</f>
        <v>1049.375</v>
      </c>
    </row>
    <row r="46" spans="2:8" x14ac:dyDescent="0.3">
      <c r="B46">
        <f>INDEX(liquid!A:AI,ROW(),MATCH($A$2&amp; "*",liquid!$1:$1,0))</f>
        <v>1049.375</v>
      </c>
      <c r="E46">
        <f>INDEX(spinel!A:AI,ROW(),MATCH($A$2&amp; "*",spinel!$1:$1,0))</f>
        <v>1009.625</v>
      </c>
      <c r="F46">
        <f>INDEX(clinopyroxene!A:AI,ROW(),MATCH($A$2&amp; "*",clinopyroxene!$1:$1,0))</f>
        <v>1054.34375</v>
      </c>
      <c r="G46">
        <f>INDEX(feldspar!A:AI,ROW(),MATCH($A$2&amp; "*",feldspar!$1:$1,0))</f>
        <v>989.75</v>
      </c>
      <c r="H46">
        <f>INDEX(olivine!A:AI,ROW(),MATCH($A$2&amp; "*",olivine!$1:$1,0))</f>
        <v>1044.40625</v>
      </c>
    </row>
    <row r="47" spans="2:8" x14ac:dyDescent="0.3">
      <c r="B47">
        <f>INDEX(liquid!A:AI,ROW(),MATCH($A$2&amp; "*",liquid!$1:$1,0))</f>
        <v>1044.40625</v>
      </c>
      <c r="E47">
        <f>INDEX(spinel!A:AI,ROW(),MATCH($A$2&amp; "*",spinel!$1:$1,0))</f>
        <v>1004.65625</v>
      </c>
      <c r="F47">
        <f>INDEX(clinopyroxene!A:AI,ROW(),MATCH($A$2&amp; "*",clinopyroxene!$1:$1,0))</f>
        <v>1049.375</v>
      </c>
      <c r="G47">
        <f>INDEX(feldspar!A:AI,ROW(),MATCH($A$2&amp; "*",feldspar!$1:$1,0))</f>
        <v>984.78125</v>
      </c>
      <c r="H47">
        <f>INDEX(olivine!A:AI,ROW(),MATCH($A$2&amp; "*",olivine!$1:$1,0))</f>
        <v>1039.4375</v>
      </c>
    </row>
    <row r="48" spans="2:8" x14ac:dyDescent="0.3">
      <c r="B48">
        <f>INDEX(liquid!A:AI,ROW(),MATCH($A$2&amp; "*",liquid!$1:$1,0))</f>
        <v>1039.4375</v>
      </c>
      <c r="E48">
        <f>INDEX(spinel!A:AI,ROW(),MATCH($A$2&amp; "*",spinel!$1:$1,0))</f>
        <v>1004.65625</v>
      </c>
      <c r="F48">
        <f>INDEX(clinopyroxene!A:AI,ROW(),MATCH($A$2&amp; "*",clinopyroxene!$1:$1,0))</f>
        <v>1044.40625</v>
      </c>
      <c r="G48">
        <f>INDEX(feldspar!A:AI,ROW(),MATCH($A$2&amp; "*",feldspar!$1:$1,0))</f>
        <v>979.8125</v>
      </c>
      <c r="H48">
        <f>INDEX(olivine!A:AI,ROW(),MATCH($A$2&amp; "*",olivine!$1:$1,0))</f>
        <v>1034.46875</v>
      </c>
    </row>
    <row r="49" spans="2:8" x14ac:dyDescent="0.3">
      <c r="B49">
        <f>INDEX(liquid!A:AI,ROW(),MATCH($A$2&amp; "*",liquid!$1:$1,0))</f>
        <v>1034.46875</v>
      </c>
      <c r="E49">
        <f>INDEX(spinel!A:AI,ROW(),MATCH($A$2&amp; "*",spinel!$1:$1,0))</f>
        <v>999.6875</v>
      </c>
      <c r="F49">
        <f>INDEX(clinopyroxene!A:AI,ROW(),MATCH($A$2&amp; "*",clinopyroxene!$1:$1,0))</f>
        <v>1039.4375</v>
      </c>
      <c r="G49">
        <f>INDEX(feldspar!A:AI,ROW(),MATCH($A$2&amp; "*",feldspar!$1:$1,0))</f>
        <v>974.84375</v>
      </c>
      <c r="H49">
        <f>INDEX(olivine!A:AI,ROW(),MATCH($A$2&amp; "*",olivine!$1:$1,0))</f>
        <v>1029.5</v>
      </c>
    </row>
    <row r="50" spans="2:8" x14ac:dyDescent="0.3">
      <c r="B50">
        <f>INDEX(liquid!A:AI,ROW(),MATCH($A$2&amp; "*",liquid!$1:$1,0))</f>
        <v>1029.5</v>
      </c>
      <c r="E50">
        <f>INDEX(spinel!A:AI,ROW(),MATCH($A$2&amp; "*",spinel!$1:$1,0))</f>
        <v>999.6875</v>
      </c>
      <c r="F50">
        <f>INDEX(clinopyroxene!A:AI,ROW(),MATCH($A$2&amp; "*",clinopyroxene!$1:$1,0))</f>
        <v>1034.46875</v>
      </c>
      <c r="G50">
        <f>INDEX(feldspar!A:AI,ROW(),MATCH($A$2&amp; "*",feldspar!$1:$1,0))</f>
        <v>969.875</v>
      </c>
      <c r="H50">
        <f>INDEX(olivine!A:AI,ROW(),MATCH($A$2&amp; "*",olivine!$1:$1,0))</f>
        <v>1024.53125</v>
      </c>
    </row>
    <row r="51" spans="2:8" x14ac:dyDescent="0.3">
      <c r="B51">
        <f>INDEX(liquid!A:AI,ROW(),MATCH($A$2&amp; "*",liquid!$1:$1,0))</f>
        <v>1024.53125</v>
      </c>
      <c r="E51">
        <f>INDEX(spinel!A:AI,ROW(),MATCH($A$2&amp; "*",spinel!$1:$1,0))</f>
        <v>994.71875</v>
      </c>
      <c r="F51">
        <f>INDEX(clinopyroxene!A:AI,ROW(),MATCH($A$2&amp; "*",clinopyroxene!$1:$1,0))</f>
        <v>1029.5</v>
      </c>
      <c r="G51">
        <f>INDEX(feldspar!A:AI,ROW(),MATCH($A$2&amp; "*",feldspar!$1:$1,0))</f>
        <v>964.90625</v>
      </c>
      <c r="H51">
        <f>INDEX(olivine!A:AI,ROW(),MATCH($A$2&amp; "*",olivine!$1:$1,0))</f>
        <v>1019.5625</v>
      </c>
    </row>
    <row r="52" spans="2:8" x14ac:dyDescent="0.3">
      <c r="B52">
        <f>INDEX(liquid!A:AI,ROW(),MATCH($A$2&amp; "*",liquid!$1:$1,0))</f>
        <v>1019.5625</v>
      </c>
      <c r="E52">
        <f>INDEX(spinel!A:AI,ROW(),MATCH($A$2&amp; "*",spinel!$1:$1,0))</f>
        <v>994.71875</v>
      </c>
      <c r="F52">
        <f>INDEX(clinopyroxene!A:AI,ROW(),MATCH($A$2&amp; "*",clinopyroxene!$1:$1,0))</f>
        <v>1024.53125</v>
      </c>
      <c r="G52">
        <f>INDEX(feldspar!A:AI,ROW(),MATCH($A$2&amp; "*",feldspar!$1:$1,0))</f>
        <v>959.9375</v>
      </c>
      <c r="H52">
        <f>INDEX(olivine!A:AI,ROW(),MATCH($A$2&amp; "*",olivine!$1:$1,0))</f>
        <v>1014.59375</v>
      </c>
    </row>
    <row r="53" spans="2:8" x14ac:dyDescent="0.3">
      <c r="B53">
        <f>INDEX(liquid!A:AI,ROW(),MATCH($A$2&amp; "*",liquid!$1:$1,0))</f>
        <v>1014.59375</v>
      </c>
      <c r="E53">
        <f>INDEX(spinel!A:AI,ROW(),MATCH($A$2&amp; "*",spinel!$1:$1,0))</f>
        <v>989.75</v>
      </c>
      <c r="F53">
        <f>INDEX(clinopyroxene!A:AI,ROW(),MATCH($A$2&amp; "*",clinopyroxene!$1:$1,0))</f>
        <v>1019.5625</v>
      </c>
      <c r="G53">
        <f>INDEX(feldspar!A:AI,ROW(),MATCH($A$2&amp; "*",feldspar!$1:$1,0))</f>
        <v>954.96875</v>
      </c>
      <c r="H53">
        <f>INDEX(olivine!A:AI,ROW(),MATCH($A$2&amp; "*",olivine!$1:$1,0))</f>
        <v>1009.625</v>
      </c>
    </row>
    <row r="54" spans="2:8" x14ac:dyDescent="0.3">
      <c r="B54">
        <f>INDEX(liquid!A:AI,ROW(),MATCH($A$2&amp; "*",liquid!$1:$1,0))</f>
        <v>1009.625</v>
      </c>
      <c r="E54">
        <f>INDEX(spinel!A:AI,ROW(),MATCH($A$2&amp; "*",spinel!$1:$1,0))</f>
        <v>989.75</v>
      </c>
      <c r="F54">
        <f>INDEX(clinopyroxene!A:AI,ROW(),MATCH($A$2&amp; "*",clinopyroxene!$1:$1,0))</f>
        <v>1019.5625</v>
      </c>
      <c r="G54">
        <f>INDEX(feldspar!A:AI,ROW(),MATCH($A$2&amp; "*",feldspar!$1:$1,0))</f>
        <v>950</v>
      </c>
      <c r="H54">
        <f>INDEX(olivine!A:AI,ROW(),MATCH($A$2&amp; "*",olivine!$1:$1,0))</f>
        <v>1004.65625</v>
      </c>
    </row>
    <row r="55" spans="2:8" x14ac:dyDescent="0.3">
      <c r="B55">
        <f>INDEX(liquid!A:AI,ROW(),MATCH($A$2&amp; "*",liquid!$1:$1,0))</f>
        <v>1004.65625</v>
      </c>
      <c r="E55">
        <f>INDEX(spinel!A:AI,ROW(),MATCH($A$2&amp; "*",spinel!$1:$1,0))</f>
        <v>984.78125</v>
      </c>
      <c r="F55">
        <f>INDEX(clinopyroxene!A:AI,ROW(),MATCH($A$2&amp; "*",clinopyroxene!$1:$1,0))</f>
        <v>1014.59375</v>
      </c>
      <c r="H55">
        <f>INDEX(olivine!A:AI,ROW(),MATCH($A$2&amp; "*",olivine!$1:$1,0))</f>
        <v>999.6875</v>
      </c>
    </row>
    <row r="56" spans="2:8" x14ac:dyDescent="0.3">
      <c r="B56">
        <f>INDEX(liquid!A:AI,ROW(),MATCH($A$2&amp; "*",liquid!$1:$1,0))</f>
        <v>999.6875</v>
      </c>
      <c r="E56">
        <f>INDEX(spinel!A:AI,ROW(),MATCH($A$2&amp; "*",spinel!$1:$1,0))</f>
        <v>984.78125</v>
      </c>
      <c r="F56">
        <f>INDEX(clinopyroxene!A:AI,ROW(),MATCH($A$2&amp; "*",clinopyroxene!$1:$1,0))</f>
        <v>1014.59375</v>
      </c>
      <c r="H56">
        <f>INDEX(olivine!A:AI,ROW(),MATCH($A$2&amp; "*",olivine!$1:$1,0))</f>
        <v>994.71875</v>
      </c>
    </row>
    <row r="57" spans="2:8" x14ac:dyDescent="0.3">
      <c r="B57">
        <f>INDEX(liquid!A:AI,ROW(),MATCH($A$2&amp; "*",liquid!$1:$1,0))</f>
        <v>994.71875</v>
      </c>
      <c r="E57">
        <f>INDEX(spinel!A:AI,ROW(),MATCH($A$2&amp; "*",spinel!$1:$1,0))</f>
        <v>979.8125</v>
      </c>
      <c r="F57">
        <f>INDEX(clinopyroxene!A:AI,ROW(),MATCH($A$2&amp; "*",clinopyroxene!$1:$1,0))</f>
        <v>1009.625</v>
      </c>
      <c r="H57">
        <f>INDEX(olivine!A:AI,ROW(),MATCH($A$2&amp; "*",olivine!$1:$1,0))</f>
        <v>989.75</v>
      </c>
    </row>
    <row r="58" spans="2:8" x14ac:dyDescent="0.3">
      <c r="B58">
        <f>INDEX(liquid!A:AI,ROW(),MATCH($A$2&amp; "*",liquid!$1:$1,0))</f>
        <v>989.75</v>
      </c>
      <c r="E58">
        <f>INDEX(spinel!A:AI,ROW(),MATCH($A$2&amp; "*",spinel!$1:$1,0))</f>
        <v>979.8125</v>
      </c>
      <c r="F58">
        <f>INDEX(clinopyroxene!A:AI,ROW(),MATCH($A$2&amp; "*",clinopyroxene!$1:$1,0))</f>
        <v>1009.625</v>
      </c>
      <c r="H58">
        <f>INDEX(olivine!A:AI,ROW(),MATCH($A$2&amp; "*",olivine!$1:$1,0))</f>
        <v>984.78125</v>
      </c>
    </row>
    <row r="59" spans="2:8" x14ac:dyDescent="0.3">
      <c r="B59">
        <f>INDEX(liquid!A:AI,ROW(),MATCH($A$2&amp; "*",liquid!$1:$1,0))</f>
        <v>984.78125</v>
      </c>
      <c r="E59">
        <f>INDEX(spinel!A:AI,ROW(),MATCH($A$2&amp; "*",spinel!$1:$1,0))</f>
        <v>974.84375</v>
      </c>
      <c r="F59">
        <f>INDEX(clinopyroxene!A:AI,ROW(),MATCH($A$2&amp; "*",clinopyroxene!$1:$1,0))</f>
        <v>1004.65625</v>
      </c>
      <c r="H59">
        <f>INDEX(olivine!A:AI,ROW(),MATCH($A$2&amp; "*",olivine!$1:$1,0))</f>
        <v>979.8125</v>
      </c>
    </row>
    <row r="60" spans="2:8" x14ac:dyDescent="0.3">
      <c r="B60">
        <f>INDEX(liquid!A:AI,ROW(),MATCH($A$2&amp; "*",liquid!$1:$1,0))</f>
        <v>979.8125</v>
      </c>
      <c r="E60">
        <f>INDEX(spinel!A:AI,ROW(),MATCH($A$2&amp; "*",spinel!$1:$1,0))</f>
        <v>974.84375</v>
      </c>
      <c r="F60">
        <f>INDEX(clinopyroxene!A:AI,ROW(),MATCH($A$2&amp; "*",clinopyroxene!$1:$1,0))</f>
        <v>1004.65625</v>
      </c>
      <c r="H60">
        <f>INDEX(olivine!A:AI,ROW(),MATCH($A$2&amp; "*",olivine!$1:$1,0))</f>
        <v>974.84375</v>
      </c>
    </row>
    <row r="61" spans="2:8" x14ac:dyDescent="0.3">
      <c r="B61">
        <f>INDEX(liquid!A:AI,ROW(),MATCH($A$2&amp; "*",liquid!$1:$1,0))</f>
        <v>974.84375</v>
      </c>
      <c r="E61">
        <f>INDEX(spinel!A:AI,ROW(),MATCH($A$2&amp; "*",spinel!$1:$1,0))</f>
        <v>969.875</v>
      </c>
      <c r="F61">
        <f>INDEX(clinopyroxene!A:AI,ROW(),MATCH($A$2&amp; "*",clinopyroxene!$1:$1,0))</f>
        <v>999.6875</v>
      </c>
      <c r="H61">
        <f>INDEX(olivine!A:AI,ROW(),MATCH($A$2&amp; "*",olivine!$1:$1,0))</f>
        <v>969.875</v>
      </c>
    </row>
    <row r="62" spans="2:8" x14ac:dyDescent="0.3">
      <c r="B62">
        <f>INDEX(liquid!A:AI,ROW(),MATCH($A$2&amp; "*",liquid!$1:$1,0))</f>
        <v>969.875</v>
      </c>
      <c r="E62">
        <f>INDEX(spinel!A:AI,ROW(),MATCH($A$2&amp; "*",spinel!$1:$1,0))</f>
        <v>969.875</v>
      </c>
      <c r="F62">
        <f>INDEX(clinopyroxene!A:AI,ROW(),MATCH($A$2&amp; "*",clinopyroxene!$1:$1,0))</f>
        <v>999.6875</v>
      </c>
      <c r="H62">
        <f>INDEX(olivine!A:AI,ROW(),MATCH($A$2&amp; "*",olivine!$1:$1,0))</f>
        <v>964.90625</v>
      </c>
    </row>
    <row r="63" spans="2:8" x14ac:dyDescent="0.3">
      <c r="B63">
        <f>INDEX(liquid!A:AI,ROW(),MATCH($A$2&amp; "*",liquid!$1:$1,0))</f>
        <v>964.90625</v>
      </c>
      <c r="E63">
        <f>INDEX(spinel!A:AI,ROW(),MATCH($A$2&amp; "*",spinel!$1:$1,0))</f>
        <v>964.90625</v>
      </c>
      <c r="F63">
        <f>INDEX(clinopyroxene!A:AI,ROW(),MATCH($A$2&amp; "*",clinopyroxene!$1:$1,0))</f>
        <v>994.71875</v>
      </c>
      <c r="H63">
        <f>INDEX(olivine!A:AI,ROW(),MATCH($A$2&amp; "*",olivine!$1:$1,0))</f>
        <v>959.9375</v>
      </c>
    </row>
    <row r="64" spans="2:8" x14ac:dyDescent="0.3">
      <c r="B64">
        <f>INDEX(liquid!A:AI,ROW(),MATCH($A$2&amp; "*",liquid!$1:$1,0))</f>
        <v>959.9375</v>
      </c>
      <c r="E64">
        <f>INDEX(spinel!A:AI,ROW(),MATCH($A$2&amp; "*",spinel!$1:$1,0))</f>
        <v>964.90625</v>
      </c>
      <c r="F64">
        <f>INDEX(clinopyroxene!A:AI,ROW(),MATCH($A$2&amp; "*",clinopyroxene!$1:$1,0))</f>
        <v>994.71875</v>
      </c>
      <c r="H64">
        <f>INDEX(olivine!A:AI,ROW(),MATCH($A$2&amp; "*",olivine!$1:$1,0))</f>
        <v>954.96875</v>
      </c>
    </row>
    <row r="65" spans="2:8" x14ac:dyDescent="0.3">
      <c r="B65">
        <f>INDEX(liquid!A:AI,ROW(),MATCH($A$2&amp; "*",liquid!$1:$1,0))</f>
        <v>954.96875</v>
      </c>
      <c r="E65">
        <f>INDEX(spinel!A:AI,ROW(),MATCH($A$2&amp; "*",spinel!$1:$1,0))</f>
        <v>959.9375</v>
      </c>
      <c r="F65">
        <f>INDEX(clinopyroxene!A:AI,ROW(),MATCH($A$2&amp; "*",clinopyroxene!$1:$1,0))</f>
        <v>989.75</v>
      </c>
      <c r="H65">
        <f>INDEX(olivine!A:AI,ROW(),MATCH($A$2&amp; "*",olivine!$1:$1,0))</f>
        <v>950</v>
      </c>
    </row>
    <row r="66" spans="2:8" x14ac:dyDescent="0.3">
      <c r="B66">
        <f>INDEX(liquid!A:AI,ROW(),MATCH($A$2&amp; "*",liquid!$1:$1,0))</f>
        <v>950</v>
      </c>
      <c r="E66">
        <f>INDEX(spinel!A:AI,ROW(),MATCH($A$2&amp; "*",spinel!$1:$1,0))</f>
        <v>959.9375</v>
      </c>
      <c r="F66">
        <f>INDEX(clinopyroxene!A:AI,ROW(),MATCH($A$2&amp; "*",clinopyroxene!$1:$1,0))</f>
        <v>989.75</v>
      </c>
    </row>
    <row r="67" spans="2:8" x14ac:dyDescent="0.3">
      <c r="E67">
        <f>INDEX(spinel!A:AI,ROW(),MATCH($A$2&amp; "*",spinel!$1:$1,0))</f>
        <v>954.96875</v>
      </c>
      <c r="F67">
        <f>INDEX(clinopyroxene!A:AI,ROW(),MATCH($A$2&amp; "*",clinopyroxene!$1:$1,0))</f>
        <v>984.78125</v>
      </c>
    </row>
    <row r="68" spans="2:8" x14ac:dyDescent="0.3">
      <c r="E68">
        <f>INDEX(spinel!A:AI,ROW(),MATCH($A$2&amp; "*",spinel!$1:$1,0))</f>
        <v>954.96875</v>
      </c>
      <c r="F68">
        <f>INDEX(clinopyroxene!A:AI,ROW(),MATCH($A$2&amp; "*",clinopyroxene!$1:$1,0))</f>
        <v>984.78125</v>
      </c>
    </row>
    <row r="69" spans="2:8" x14ac:dyDescent="0.3">
      <c r="E69">
        <f>INDEX(spinel!A:AI,ROW(),MATCH($A$2&amp; "*",spinel!$1:$1,0))</f>
        <v>950</v>
      </c>
      <c r="F69">
        <f>INDEX(clinopyroxene!A:AI,ROW(),MATCH($A$2&amp; "*",clinopyroxene!$1:$1,0))</f>
        <v>979.8125</v>
      </c>
    </row>
    <row r="70" spans="2:8" x14ac:dyDescent="0.3">
      <c r="E70">
        <f>INDEX(spinel!A:AI,ROW(),MATCH($A$2&amp; "*",spinel!$1:$1,0))</f>
        <v>950</v>
      </c>
      <c r="F70">
        <f>INDEX(clinopyroxene!A:AI,ROW(),MATCH($A$2&amp; "*",clinopyroxene!$1:$1,0))</f>
        <v>979.8125</v>
      </c>
    </row>
    <row r="71" spans="2:8" x14ac:dyDescent="0.3">
      <c r="F71">
        <f>INDEX(clinopyroxene!A:AI,ROW(),MATCH($A$2&amp; "*",clinopyroxene!$1:$1,0))</f>
        <v>974.84375</v>
      </c>
    </row>
    <row r="72" spans="2:8" x14ac:dyDescent="0.3">
      <c r="F72">
        <f>INDEX(clinopyroxene!A:AI,ROW(),MATCH($A$2&amp; "*",clinopyroxene!$1:$1,0))</f>
        <v>974.84375</v>
      </c>
    </row>
    <row r="73" spans="2:8" x14ac:dyDescent="0.3">
      <c r="F73">
        <f>INDEX(clinopyroxene!A:AI,ROW(),MATCH($A$2&amp; "*",clinopyroxene!$1:$1,0))</f>
        <v>969.875</v>
      </c>
    </row>
    <row r="74" spans="2:8" x14ac:dyDescent="0.3">
      <c r="F74">
        <f>INDEX(clinopyroxene!A:AI,ROW(),MATCH($A$2&amp; "*",clinopyroxene!$1:$1,0))</f>
        <v>969.875</v>
      </c>
    </row>
    <row r="75" spans="2:8" x14ac:dyDescent="0.3">
      <c r="F75">
        <f>INDEX(clinopyroxene!A:AI,ROW(),MATCH($A$2&amp; "*",clinopyroxene!$1:$1,0))</f>
        <v>964.90625</v>
      </c>
    </row>
    <row r="76" spans="2:8" x14ac:dyDescent="0.3">
      <c r="F76">
        <f>INDEX(clinopyroxene!A:AI,ROW(),MATCH($A$2&amp; "*",clinopyroxene!$1:$1,0))</f>
        <v>964.90625</v>
      </c>
    </row>
    <row r="77" spans="2:8" x14ac:dyDescent="0.3">
      <c r="F77">
        <f>INDEX(clinopyroxene!A:AI,ROW(),MATCH($A$2&amp; "*",clinopyroxene!$1:$1,0))</f>
        <v>959.9375</v>
      </c>
    </row>
    <row r="78" spans="2:8" x14ac:dyDescent="0.3">
      <c r="F78">
        <f>INDEX(clinopyroxene!A:AI,ROW(),MATCH($A$2&amp; "*",clinopyroxene!$1:$1,0))</f>
        <v>959.9375</v>
      </c>
    </row>
    <row r="79" spans="2:8" x14ac:dyDescent="0.3">
      <c r="F79">
        <f>INDEX(clinopyroxene!A:AI,ROW(),MATCH($A$2&amp; "*",clinopyroxene!$1:$1,0))</f>
        <v>954.96875</v>
      </c>
    </row>
    <row r="80" spans="2:8" x14ac:dyDescent="0.3">
      <c r="F80">
        <f>INDEX(clinopyroxene!A:AI,ROW(),MATCH($A$2&amp; "*",clinopyroxene!$1:$1,0))</f>
        <v>954.96875</v>
      </c>
    </row>
    <row r="81" spans="6:6" x14ac:dyDescent="0.3">
      <c r="F81">
        <f>INDEX(clinopyroxene!A:AI,ROW(),MATCH($A$2&amp; "*",clinopyroxene!$1:$1,0))</f>
        <v>950</v>
      </c>
    </row>
    <row r="82" spans="6:6" x14ac:dyDescent="0.3">
      <c r="F82">
        <f>INDEX(clinopyroxene!A:AI,ROW(),MATCH($A$2&amp; "*",clinopyroxene!$1:$1,0))</f>
        <v>950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A98C8-C15C-49C0-8F8B-11329183FB49}">
  <dimension ref="A1:Q66"/>
  <sheetViews>
    <sheetView workbookViewId="0"/>
  </sheetViews>
  <sheetFormatPr defaultRowHeight="14.4" x14ac:dyDescent="0.3"/>
  <sheetData>
    <row r="1" spans="1:17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</row>
    <row r="2" spans="1:17" x14ac:dyDescent="0.3">
      <c r="A2">
        <v>1</v>
      </c>
      <c r="B2">
        <v>1268</v>
      </c>
      <c r="C2">
        <v>400</v>
      </c>
      <c r="D2">
        <v>0</v>
      </c>
      <c r="E2">
        <v>100.160824853197</v>
      </c>
      <c r="F2">
        <v>2.7259121852337</v>
      </c>
      <c r="G2">
        <v>-1624.5004709532889</v>
      </c>
      <c r="H2">
        <v>-1194.4730504666816</v>
      </c>
      <c r="I2">
        <v>279.03021801032099</v>
      </c>
      <c r="J2">
        <v>152.90924264864401</v>
      </c>
      <c r="K2">
        <v>36.743966073364398</v>
      </c>
      <c r="L2">
        <v>7.911215036826478E-5</v>
      </c>
      <c r="M2">
        <v>5.256632585124345E-6</v>
      </c>
      <c r="N2">
        <v>0</v>
      </c>
      <c r="O2" s="1">
        <v>4.7412451780688501E-9</v>
      </c>
      <c r="P2" s="1">
        <v>1.14493184307151E-8</v>
      </c>
      <c r="Q2" t="s">
        <v>51</v>
      </c>
    </row>
    <row r="3" spans="1:17" x14ac:dyDescent="0.3">
      <c r="A3">
        <v>2</v>
      </c>
      <c r="B3">
        <v>1263.03125</v>
      </c>
      <c r="C3">
        <v>400</v>
      </c>
      <c r="D3">
        <v>0</v>
      </c>
      <c r="E3">
        <v>100.160320696719</v>
      </c>
      <c r="F3">
        <v>2.7277569185110799</v>
      </c>
      <c r="G3">
        <v>-1623.10660609092</v>
      </c>
      <c r="H3">
        <v>-1195.4540805673639</v>
      </c>
      <c r="I3">
        <v>278.38676297055099</v>
      </c>
      <c r="J3">
        <v>152.64788347707201</v>
      </c>
      <c r="K3">
        <v>36.718931960913601</v>
      </c>
      <c r="L3">
        <v>7.8933535208596461E-5</v>
      </c>
      <c r="M3">
        <v>5.2543761890642965E-6</v>
      </c>
      <c r="N3" s="1">
        <v>2.5510983756955198E-9</v>
      </c>
      <c r="O3" s="1">
        <v>4.7230225695082004E-9</v>
      </c>
      <c r="P3" s="1">
        <v>1.1912640872056699E-8</v>
      </c>
      <c r="Q3" t="s">
        <v>51</v>
      </c>
    </row>
    <row r="4" spans="1:17" x14ac:dyDescent="0.3">
      <c r="A4">
        <v>3</v>
      </c>
      <c r="B4">
        <v>1258.0625</v>
      </c>
      <c r="C4">
        <v>400</v>
      </c>
      <c r="D4">
        <v>0</v>
      </c>
      <c r="E4">
        <v>100.15979829232199</v>
      </c>
      <c r="F4">
        <v>2.72959577324887</v>
      </c>
      <c r="G4">
        <v>-1621.715621445464</v>
      </c>
      <c r="H4">
        <v>-1196.4312235258442</v>
      </c>
      <c r="I4">
        <v>277.74355154468702</v>
      </c>
      <c r="J4">
        <v>152.38784574363501</v>
      </c>
      <c r="K4">
        <v>36.6940040257712</v>
      </c>
      <c r="L4">
        <v>7.8754622561430263E-5</v>
      </c>
      <c r="M4">
        <v>5.2522195684075289E-6</v>
      </c>
      <c r="N4" s="1">
        <v>5.0885902603842502E-9</v>
      </c>
      <c r="O4" s="1">
        <v>4.7047456369742899E-9</v>
      </c>
      <c r="P4" s="1">
        <v>1.2374294764443699E-8</v>
      </c>
      <c r="Q4" t="s">
        <v>51</v>
      </c>
    </row>
    <row r="5" spans="1:17" x14ac:dyDescent="0.3">
      <c r="A5">
        <v>4</v>
      </c>
      <c r="B5">
        <v>1253.09375</v>
      </c>
      <c r="C5">
        <v>400</v>
      </c>
      <c r="D5">
        <v>0</v>
      </c>
      <c r="E5">
        <v>100.15926479299</v>
      </c>
      <c r="F5">
        <v>2.7314212904936799</v>
      </c>
      <c r="G5">
        <v>-1620.3276367286492</v>
      </c>
      <c r="H5">
        <v>-1197.4024448641787</v>
      </c>
      <c r="I5">
        <v>277.10199754427799</v>
      </c>
      <c r="J5">
        <v>152.131651425955</v>
      </c>
      <c r="K5">
        <v>36.669284647366702</v>
      </c>
      <c r="L5">
        <v>7.8577464824803475E-5</v>
      </c>
      <c r="M5">
        <v>5.2502184402166906E-6</v>
      </c>
      <c r="N5" s="1">
        <v>7.5879798460078701E-9</v>
      </c>
      <c r="O5" s="1">
        <v>4.6865877730045299E-9</v>
      </c>
      <c r="P5" s="1">
        <v>1.28299338680993E-8</v>
      </c>
      <c r="Q5" t="s">
        <v>51</v>
      </c>
    </row>
    <row r="6" spans="1:17" x14ac:dyDescent="0.3">
      <c r="A6">
        <v>5</v>
      </c>
      <c r="B6">
        <v>1248.125</v>
      </c>
      <c r="C6">
        <v>400</v>
      </c>
      <c r="D6">
        <v>0</v>
      </c>
      <c r="E6">
        <v>100.158719667489</v>
      </c>
      <c r="F6">
        <v>2.7332338518394699</v>
      </c>
      <c r="G6">
        <v>-1618.942634748121</v>
      </c>
      <c r="H6">
        <v>-1198.3678964720543</v>
      </c>
      <c r="I6">
        <v>276.46200606469301</v>
      </c>
      <c r="J6">
        <v>151.87920058490599</v>
      </c>
      <c r="K6">
        <v>36.644767735509603</v>
      </c>
      <c r="L6">
        <v>7.8401998832005302E-5</v>
      </c>
      <c r="M6">
        <v>5.2483684996766122E-6</v>
      </c>
      <c r="N6" s="1">
        <v>1.0050302561017201E-8</v>
      </c>
      <c r="O6" s="1">
        <v>4.6685417936087301E-9</v>
      </c>
      <c r="P6" s="1">
        <v>1.3279730985638E-8</v>
      </c>
      <c r="Q6" t="s">
        <v>51</v>
      </c>
    </row>
    <row r="7" spans="1:17" x14ac:dyDescent="0.3">
      <c r="A7">
        <v>6</v>
      </c>
      <c r="B7">
        <v>1243.15625</v>
      </c>
      <c r="C7">
        <v>400</v>
      </c>
      <c r="D7">
        <v>0</v>
      </c>
      <c r="E7">
        <v>100.158162365065</v>
      </c>
      <c r="F7">
        <v>2.73503383095886</v>
      </c>
      <c r="G7">
        <v>-1617.5605984545823</v>
      </c>
      <c r="H7">
        <v>-1199.3277258662399</v>
      </c>
      <c r="I7">
        <v>275.82348393561102</v>
      </c>
      <c r="J7">
        <v>151.63039553012601</v>
      </c>
      <c r="K7">
        <v>36.620447334631699</v>
      </c>
      <c r="L7">
        <v>7.8228162078442746E-5</v>
      </c>
      <c r="M7">
        <v>5.2466655346689093E-6</v>
      </c>
      <c r="N7" s="1">
        <v>1.24765700858852E-8</v>
      </c>
      <c r="O7" s="1">
        <v>4.6506006107663304E-9</v>
      </c>
      <c r="P7" s="1">
        <v>1.37238545106019E-8</v>
      </c>
      <c r="Q7" t="s">
        <v>51</v>
      </c>
    </row>
    <row r="8" spans="1:17" x14ac:dyDescent="0.3">
      <c r="A8">
        <v>7</v>
      </c>
      <c r="B8">
        <v>1238.1875</v>
      </c>
      <c r="C8">
        <v>400</v>
      </c>
      <c r="D8">
        <v>0</v>
      </c>
      <c r="E8">
        <v>100.157592315084</v>
      </c>
      <c r="F8">
        <v>2.7368215937598301</v>
      </c>
      <c r="G8">
        <v>-1616.1815109283593</v>
      </c>
      <c r="H8">
        <v>-1200.2820763019354</v>
      </c>
      <c r="I8">
        <v>275.18633966696598</v>
      </c>
      <c r="J8">
        <v>151.38514075414301</v>
      </c>
      <c r="K8">
        <v>36.596317620209902</v>
      </c>
      <c r="L8">
        <v>7.8055892705323967E-5</v>
      </c>
      <c r="M8">
        <v>5.2451054232244509E-6</v>
      </c>
      <c r="N8" s="1">
        <v>1.48677709318153E-8</v>
      </c>
      <c r="O8" s="1">
        <v>4.6327572321364097E-9</v>
      </c>
      <c r="P8" s="1">
        <v>1.4162468484861099E-8</v>
      </c>
      <c r="Q8" t="s">
        <v>51</v>
      </c>
    </row>
    <row r="9" spans="1:17" x14ac:dyDescent="0.3">
      <c r="A9">
        <v>8</v>
      </c>
      <c r="B9">
        <v>1233.21875</v>
      </c>
      <c r="C9">
        <v>400</v>
      </c>
      <c r="D9">
        <v>0</v>
      </c>
      <c r="E9">
        <v>100.157008926769</v>
      </c>
      <c r="F9">
        <v>2.7385974985134101</v>
      </c>
      <c r="G9">
        <v>-1614.8053553674774</v>
      </c>
      <c r="H9">
        <v>-1201.2310868746704</v>
      </c>
      <c r="I9">
        <v>274.55048340109698</v>
      </c>
      <c r="J9">
        <v>151.14334287395499</v>
      </c>
      <c r="K9">
        <v>36.572372895665602</v>
      </c>
      <c r="L9">
        <v>7.7885129490088808E-5</v>
      </c>
      <c r="M9">
        <v>5.2436841312542873E-6</v>
      </c>
      <c r="N9" s="1">
        <v>1.72248709341635E-8</v>
      </c>
      <c r="O9" s="1">
        <v>4.61500476172779E-9</v>
      </c>
      <c r="P9" s="1">
        <v>1.4595732638568799E-8</v>
      </c>
      <c r="Q9" t="s">
        <v>51</v>
      </c>
    </row>
    <row r="10" spans="1:17" x14ac:dyDescent="0.3">
      <c r="A10">
        <v>9</v>
      </c>
      <c r="B10">
        <v>1228.25</v>
      </c>
      <c r="C10">
        <v>400</v>
      </c>
      <c r="D10">
        <v>0</v>
      </c>
      <c r="E10">
        <v>100.156411588989</v>
      </c>
      <c r="F10">
        <v>2.7403618959523501</v>
      </c>
      <c r="G10">
        <v>-1613.4321150772003</v>
      </c>
      <c r="H10">
        <v>-1202.1748926134105</v>
      </c>
      <c r="I10">
        <v>273.91582687077999</v>
      </c>
      <c r="J10">
        <v>150.904910579416</v>
      </c>
      <c r="K10">
        <v>36.548607589722003</v>
      </c>
      <c r="L10">
        <v>7.7715811843473887E-5</v>
      </c>
      <c r="M10">
        <v>5.2423977105551906E-6</v>
      </c>
      <c r="N10" s="1">
        <v>1.9548813665278601E-8</v>
      </c>
      <c r="O10" s="1">
        <v>4.5973364015492103E-9</v>
      </c>
      <c r="P10" s="1">
        <v>1.5023802413446601E-8</v>
      </c>
      <c r="Q10" t="s">
        <v>51</v>
      </c>
    </row>
    <row r="11" spans="1:17" x14ac:dyDescent="0.3">
      <c r="A11">
        <v>10</v>
      </c>
      <c r="B11">
        <v>1223.28125</v>
      </c>
      <c r="C11">
        <v>400</v>
      </c>
      <c r="D11">
        <v>0</v>
      </c>
      <c r="E11">
        <v>100.15579967014899</v>
      </c>
      <c r="F11">
        <v>2.7421151293388299</v>
      </c>
      <c r="G11">
        <v>-1612.0617734613968</v>
      </c>
      <c r="H11">
        <v>-1203.1136245646401</v>
      </c>
      <c r="I11">
        <v>273.282283363673</v>
      </c>
      <c r="J11">
        <v>150.66975458905901</v>
      </c>
      <c r="K11">
        <v>36.525016254258503</v>
      </c>
      <c r="L11">
        <v>7.754787981412613E-5</v>
      </c>
      <c r="M11">
        <v>5.2412422971101087E-6</v>
      </c>
      <c r="N11" s="1">
        <v>2.1840520760000801E-8</v>
      </c>
      <c r="O11" s="1">
        <v>4.5797454543474101E-9</v>
      </c>
      <c r="P11" s="1">
        <v>1.54468289680187E-8</v>
      </c>
      <c r="Q11" t="s">
        <v>51</v>
      </c>
    </row>
    <row r="12" spans="1:17" x14ac:dyDescent="0.3">
      <c r="A12">
        <v>11</v>
      </c>
      <c r="B12">
        <v>1218.3125</v>
      </c>
      <c r="C12">
        <v>400</v>
      </c>
      <c r="D12">
        <v>0</v>
      </c>
      <c r="E12">
        <v>100.155172518168</v>
      </c>
      <c r="F12">
        <v>2.7438575345028502</v>
      </c>
      <c r="G12">
        <v>-1610.694314015745</v>
      </c>
      <c r="H12">
        <v>-1204.0474098684051</v>
      </c>
      <c r="I12">
        <v>272.64976769267702</v>
      </c>
      <c r="J12">
        <v>150.43778761237499</v>
      </c>
      <c r="K12">
        <v>36.501593562624798</v>
      </c>
      <c r="L12">
        <v>7.7381274100299177E-5</v>
      </c>
      <c r="M12">
        <v>5.2402141096665756E-6</v>
      </c>
      <c r="N12" s="1">
        <v>2.4100892162576199E-8</v>
      </c>
      <c r="O12" s="1">
        <v>4.5622253274119297E-9</v>
      </c>
      <c r="P12" s="1">
        <v>1.5864959166352199E-8</v>
      </c>
      <c r="Q12" t="s">
        <v>51</v>
      </c>
    </row>
    <row r="13" spans="1:17" x14ac:dyDescent="0.3">
      <c r="A13">
        <v>12</v>
      </c>
      <c r="B13">
        <v>1213.34375</v>
      </c>
      <c r="C13">
        <v>400</v>
      </c>
      <c r="D13">
        <v>0</v>
      </c>
      <c r="E13">
        <v>100.154529460571</v>
      </c>
      <c r="F13">
        <v>2.7455894398403</v>
      </c>
      <c r="G13">
        <v>-1609.3297203232471</v>
      </c>
      <c r="H13">
        <v>-1204.9763718239428</v>
      </c>
      <c r="I13">
        <v>272.01819617425502</v>
      </c>
      <c r="J13">
        <v>150.20892432178599</v>
      </c>
      <c r="K13">
        <v>36.478334308568897</v>
      </c>
      <c r="L13">
        <v>7.7215936071924453E-5</v>
      </c>
      <c r="M13">
        <v>5.2393094486847596E-6</v>
      </c>
      <c r="N13" s="1">
        <v>2.6330806261558901E-8</v>
      </c>
      <c r="O13" s="1">
        <v>4.5447695377837902E-9</v>
      </c>
      <c r="P13" s="1">
        <v>1.62783355441888E-8</v>
      </c>
      <c r="Q13" t="s">
        <v>51</v>
      </c>
    </row>
    <row r="14" spans="1:17" x14ac:dyDescent="0.3">
      <c r="A14">
        <v>13</v>
      </c>
      <c r="B14">
        <v>1208.375</v>
      </c>
      <c r="C14">
        <v>400</v>
      </c>
      <c r="D14">
        <v>0</v>
      </c>
      <c r="E14">
        <v>100.15297006124101</v>
      </c>
      <c r="F14">
        <v>2.7486959638992698</v>
      </c>
      <c r="G14">
        <v>-1607.9523495191593</v>
      </c>
      <c r="H14">
        <v>-1206.4205539049276</v>
      </c>
      <c r="I14">
        <v>271.02600065083601</v>
      </c>
      <c r="J14">
        <v>149.49364111184599</v>
      </c>
      <c r="K14">
        <v>36.436539863494097</v>
      </c>
      <c r="L14">
        <v>7.6463664268937561E-5</v>
      </c>
      <c r="M14">
        <v>5.1794435340842007E-6</v>
      </c>
      <c r="N14" s="1">
        <v>3.3593884020785202E-8</v>
      </c>
      <c r="O14" s="1">
        <v>4.4649087588018499E-9</v>
      </c>
      <c r="P14" s="1">
        <v>1.59404577697632E-8</v>
      </c>
      <c r="Q14" t="s">
        <v>51</v>
      </c>
    </row>
    <row r="15" spans="1:17" x14ac:dyDescent="0.3">
      <c r="A15">
        <v>14</v>
      </c>
      <c r="B15">
        <v>1203.40625</v>
      </c>
      <c r="C15">
        <v>400</v>
      </c>
      <c r="D15">
        <v>0</v>
      </c>
      <c r="E15">
        <v>100.149590786624</v>
      </c>
      <c r="F15">
        <v>2.75443254967829</v>
      </c>
      <c r="G15">
        <v>-1606.5500775363676</v>
      </c>
      <c r="H15">
        <v>-1208.8224300358322</v>
      </c>
      <c r="I15">
        <v>269.36166333015399</v>
      </c>
      <c r="J15">
        <v>145.09535380615</v>
      </c>
      <c r="K15">
        <v>36.359427570053001</v>
      </c>
      <c r="L15">
        <v>7.459576917326291E-5</v>
      </c>
      <c r="M15">
        <v>5.0055089086484582E-6</v>
      </c>
      <c r="N15" s="1">
        <v>5.0367600087766797E-8</v>
      </c>
      <c r="O15" s="1">
        <v>4.2655685884046804E-9</v>
      </c>
      <c r="P15" s="1">
        <v>1.41592907032696E-8</v>
      </c>
      <c r="Q15" t="s">
        <v>51</v>
      </c>
    </row>
    <row r="16" spans="1:17" x14ac:dyDescent="0.3">
      <c r="A16">
        <v>15</v>
      </c>
      <c r="B16">
        <v>1198.4375</v>
      </c>
      <c r="C16">
        <v>400</v>
      </c>
      <c r="D16">
        <v>0</v>
      </c>
      <c r="E16">
        <v>100.146299593492</v>
      </c>
      <c r="F16">
        <v>2.7598155421090298</v>
      </c>
      <c r="G16">
        <v>-1605.1574187037397</v>
      </c>
      <c r="H16">
        <v>-1211.062512720551</v>
      </c>
      <c r="I16">
        <v>267.802564226176</v>
      </c>
      <c r="J16">
        <v>143.72520436018399</v>
      </c>
      <c r="K16">
        <v>36.287316331641897</v>
      </c>
      <c r="L16">
        <v>7.2880315457861066E-5</v>
      </c>
      <c r="M16">
        <v>4.8442489955556224E-6</v>
      </c>
      <c r="N16" s="1">
        <v>6.5715246136592807E-8</v>
      </c>
      <c r="O16" s="1">
        <v>4.0811136637324804E-9</v>
      </c>
      <c r="P16" s="1">
        <v>1.25385168055289E-8</v>
      </c>
      <c r="Q16" t="s">
        <v>51</v>
      </c>
    </row>
    <row r="17" spans="1:17" x14ac:dyDescent="0.3">
      <c r="A17">
        <v>16</v>
      </c>
      <c r="B17">
        <v>1193.46875</v>
      </c>
      <c r="C17">
        <v>400</v>
      </c>
      <c r="D17">
        <v>0</v>
      </c>
      <c r="E17">
        <v>100.14389072535199</v>
      </c>
      <c r="F17">
        <v>2.7679374635060801</v>
      </c>
      <c r="G17">
        <v>-1603.788136314932</v>
      </c>
      <c r="H17">
        <v>-1213.366172925083</v>
      </c>
      <c r="I17">
        <v>266.205490274721</v>
      </c>
      <c r="J17">
        <v>142.31666223486599</v>
      </c>
      <c r="K17">
        <v>36.179968675485298</v>
      </c>
      <c r="L17">
        <v>7.1302112157307018E-5</v>
      </c>
      <c r="M17">
        <v>4.6881465380989115E-6</v>
      </c>
      <c r="N17" s="1">
        <v>8.2027683031441704E-8</v>
      </c>
      <c r="O17" s="1">
        <v>3.8932884031381502E-9</v>
      </c>
      <c r="P17" s="1">
        <v>1.14642081561738E-8</v>
      </c>
      <c r="Q17" t="s">
        <v>51</v>
      </c>
    </row>
    <row r="18" spans="1:17" x14ac:dyDescent="0.3">
      <c r="A18">
        <v>17</v>
      </c>
      <c r="B18">
        <v>1188.5</v>
      </c>
      <c r="C18">
        <v>400</v>
      </c>
      <c r="D18">
        <v>0</v>
      </c>
      <c r="E18">
        <v>100.141899930691</v>
      </c>
      <c r="F18">
        <v>2.7767570875035599</v>
      </c>
      <c r="G18">
        <v>-1602.4341955186585</v>
      </c>
      <c r="H18">
        <v>-1215.6011220531543</v>
      </c>
      <c r="I18">
        <v>264.65506343208199</v>
      </c>
      <c r="J18">
        <v>140.968600717257</v>
      </c>
      <c r="K18">
        <v>36.064335761081303</v>
      </c>
      <c r="L18">
        <v>6.9845343980519368E-5</v>
      </c>
      <c r="M18">
        <v>4.5410187173227266E-6</v>
      </c>
      <c r="N18" s="1">
        <v>9.7815688115737801E-8</v>
      </c>
      <c r="O18" s="1">
        <v>3.7129674990005899E-9</v>
      </c>
      <c r="P18" s="1">
        <v>1.06535875025199E-8</v>
      </c>
      <c r="Q18" t="s">
        <v>51</v>
      </c>
    </row>
    <row r="19" spans="1:17" x14ac:dyDescent="0.3">
      <c r="A19">
        <v>18</v>
      </c>
      <c r="B19">
        <v>1183.53125</v>
      </c>
      <c r="C19">
        <v>400</v>
      </c>
      <c r="D19">
        <v>0</v>
      </c>
      <c r="E19">
        <v>100.139970615704</v>
      </c>
      <c r="F19">
        <v>2.7849529602407799</v>
      </c>
      <c r="G19">
        <v>-1601.0888469919353</v>
      </c>
      <c r="H19">
        <v>-1217.6944932214894</v>
      </c>
      <c r="I19">
        <v>263.19715021419103</v>
      </c>
      <c r="J19">
        <v>139.73446256509399</v>
      </c>
      <c r="K19">
        <v>35.957508814456403</v>
      </c>
      <c r="L19">
        <v>6.8493011840172109E-5</v>
      </c>
      <c r="M19">
        <v>4.4044867527060911E-6</v>
      </c>
      <c r="N19" s="1">
        <v>1.1224051986185E-7</v>
      </c>
      <c r="O19" s="1">
        <v>3.5460309899553001E-9</v>
      </c>
      <c r="P19" s="1">
        <v>9.9170738923942405E-9</v>
      </c>
      <c r="Q19" t="s">
        <v>51</v>
      </c>
    </row>
    <row r="20" spans="1:17" x14ac:dyDescent="0.3">
      <c r="A20">
        <v>19</v>
      </c>
      <c r="B20">
        <v>1178.5625</v>
      </c>
      <c r="C20">
        <v>400</v>
      </c>
      <c r="D20">
        <v>0</v>
      </c>
      <c r="E20">
        <v>100.138099135928</v>
      </c>
      <c r="F20">
        <v>2.7925973959144001</v>
      </c>
      <c r="G20">
        <v>-1599.7515961292543</v>
      </c>
      <c r="H20">
        <v>-1219.6653277084247</v>
      </c>
      <c r="I20">
        <v>261.81924342514702</v>
      </c>
      <c r="J20">
        <v>138.59855835971101</v>
      </c>
      <c r="K20">
        <v>35.8584088355991</v>
      </c>
      <c r="L20">
        <v>6.723129826081319E-5</v>
      </c>
      <c r="M20">
        <v>4.2774037222997443E-6</v>
      </c>
      <c r="N20" s="1">
        <v>1.2547824758864499E-7</v>
      </c>
      <c r="O20" s="1">
        <v>3.3908285942022699E-9</v>
      </c>
      <c r="P20" s="1">
        <v>9.2516268492494594E-9</v>
      </c>
      <c r="Q20" t="s">
        <v>51</v>
      </c>
    </row>
    <row r="21" spans="1:17" x14ac:dyDescent="0.3">
      <c r="A21">
        <v>20</v>
      </c>
      <c r="B21">
        <v>1173.59375</v>
      </c>
      <c r="C21">
        <v>400</v>
      </c>
      <c r="D21">
        <v>0</v>
      </c>
      <c r="E21">
        <v>100.13665362464501</v>
      </c>
      <c r="F21">
        <v>2.8004312397728102</v>
      </c>
      <c r="G21">
        <v>-1598.428564136781</v>
      </c>
      <c r="H21">
        <v>-1221.5473148992132</v>
      </c>
      <c r="I21">
        <v>260.50311206636798</v>
      </c>
      <c r="J21">
        <v>137.54470976838999</v>
      </c>
      <c r="K21">
        <v>35.757583404464803</v>
      </c>
      <c r="L21">
        <v>6.6047075401849152E-5</v>
      </c>
      <c r="M21">
        <v>4.1528249738405745E-6</v>
      </c>
      <c r="N21" s="1">
        <v>1.37977605681443E-7</v>
      </c>
      <c r="O21" s="1">
        <v>3.2405246135202201E-9</v>
      </c>
      <c r="P21" s="1">
        <v>8.4892422071922397E-9</v>
      </c>
      <c r="Q21" t="s">
        <v>51</v>
      </c>
    </row>
    <row r="22" spans="1:17" x14ac:dyDescent="0.3">
      <c r="A22">
        <v>21</v>
      </c>
      <c r="B22">
        <v>1168.625</v>
      </c>
      <c r="C22">
        <v>400</v>
      </c>
      <c r="D22">
        <v>0</v>
      </c>
      <c r="E22">
        <v>100.135304724824</v>
      </c>
      <c r="F22">
        <v>2.8077994941343798</v>
      </c>
      <c r="G22">
        <v>-1597.1136436433828</v>
      </c>
      <c r="H22">
        <v>-1223.3346441588944</v>
      </c>
      <c r="I22">
        <v>259.24918900971898</v>
      </c>
      <c r="J22">
        <v>136.56573511696701</v>
      </c>
      <c r="K22">
        <v>35.663267599417601</v>
      </c>
      <c r="L22">
        <v>6.4933093717753837E-5</v>
      </c>
      <c r="M22">
        <v>4.036654335706455E-6</v>
      </c>
      <c r="N22" s="1">
        <v>1.4951736695686099E-7</v>
      </c>
      <c r="O22" s="1">
        <v>3.1001781711182302E-9</v>
      </c>
      <c r="P22" s="1">
        <v>7.8133536102778006E-9</v>
      </c>
      <c r="Q22" t="s">
        <v>51</v>
      </c>
    </row>
    <row r="23" spans="1:17" x14ac:dyDescent="0.3">
      <c r="A23">
        <v>22</v>
      </c>
      <c r="B23">
        <v>1163.65625</v>
      </c>
      <c r="C23">
        <v>400</v>
      </c>
      <c r="D23">
        <v>0</v>
      </c>
      <c r="E23">
        <v>100.134018174941</v>
      </c>
      <c r="F23">
        <v>2.8147101939566199</v>
      </c>
      <c r="G23">
        <v>-1595.8059385949136</v>
      </c>
      <c r="H23">
        <v>-1225.0390829883368</v>
      </c>
      <c r="I23">
        <v>258.04930595657999</v>
      </c>
      <c r="J23">
        <v>135.65119085129399</v>
      </c>
      <c r="K23">
        <v>35.575249768141603</v>
      </c>
      <c r="L23">
        <v>6.3878650939869919E-5</v>
      </c>
      <c r="M23">
        <v>3.9283911009411534E-6</v>
      </c>
      <c r="N23" s="1">
        <v>1.60198719424783E-7</v>
      </c>
      <c r="O23" s="1">
        <v>2.96890057020488E-9</v>
      </c>
      <c r="P23" s="1">
        <v>7.2307764284196703E-9</v>
      </c>
      <c r="Q23" t="s">
        <v>51</v>
      </c>
    </row>
    <row r="24" spans="1:17" x14ac:dyDescent="0.3">
      <c r="A24">
        <v>23</v>
      </c>
      <c r="B24">
        <v>1158.6875</v>
      </c>
      <c r="C24">
        <v>400</v>
      </c>
      <c r="D24">
        <v>0</v>
      </c>
      <c r="E24">
        <v>100.132797825786</v>
      </c>
      <c r="F24">
        <v>2.8212338850335201</v>
      </c>
      <c r="G24">
        <v>-1594.5052653378596</v>
      </c>
      <c r="H24">
        <v>-1226.672597623276</v>
      </c>
      <c r="I24">
        <v>256.89553997194702</v>
      </c>
      <c r="J24">
        <v>134.79287709041</v>
      </c>
      <c r="K24">
        <v>35.492554643195398</v>
      </c>
      <c r="L24">
        <v>6.287452730300956E-5</v>
      </c>
      <c r="M24">
        <v>3.827023311147805E-6</v>
      </c>
      <c r="N24" s="1">
        <v>1.6999816146500601E-7</v>
      </c>
      <c r="O24" s="1">
        <v>2.84539157477861E-9</v>
      </c>
      <c r="P24" s="1">
        <v>6.7321531219951902E-9</v>
      </c>
      <c r="Q24" t="s">
        <v>51</v>
      </c>
    </row>
    <row r="25" spans="1:17" x14ac:dyDescent="0.3">
      <c r="A25">
        <v>24</v>
      </c>
      <c r="B25">
        <v>1153.71875</v>
      </c>
      <c r="C25">
        <v>400</v>
      </c>
      <c r="D25">
        <v>0</v>
      </c>
      <c r="E25">
        <v>100.131650126816</v>
      </c>
      <c r="F25">
        <v>2.8274348483629699</v>
      </c>
      <c r="G25">
        <v>-1593.2115225927205</v>
      </c>
      <c r="H25">
        <v>-1228.2458311454814</v>
      </c>
      <c r="I25">
        <v>255.780842805085</v>
      </c>
      <c r="J25">
        <v>133.98013935113801</v>
      </c>
      <c r="K25">
        <v>35.4143085506606</v>
      </c>
      <c r="L25">
        <v>6.1909802732384802E-5</v>
      </c>
      <c r="M25">
        <v>3.7316434896102213E-6</v>
      </c>
      <c r="N25" s="1">
        <v>1.7927899821044501E-7</v>
      </c>
      <c r="O25" s="1">
        <v>2.7284905282802001E-9</v>
      </c>
      <c r="P25" s="1">
        <v>6.3095778509845196E-9</v>
      </c>
      <c r="Q25" t="s">
        <v>51</v>
      </c>
    </row>
    <row r="26" spans="1:17" x14ac:dyDescent="0.3">
      <c r="A26">
        <v>25</v>
      </c>
      <c r="B26">
        <v>1148.75</v>
      </c>
      <c r="C26">
        <v>400</v>
      </c>
      <c r="D26">
        <v>0</v>
      </c>
      <c r="E26">
        <v>100.130584205707</v>
      </c>
      <c r="F26">
        <v>2.8333733570997701</v>
      </c>
      <c r="G26">
        <v>-1591.924689339472</v>
      </c>
      <c r="H26">
        <v>-1229.7686472104322</v>
      </c>
      <c r="I26">
        <v>254.69867228992101</v>
      </c>
      <c r="J26">
        <v>133.206362866256</v>
      </c>
      <c r="K26">
        <v>35.3397069803042</v>
      </c>
      <c r="L26">
        <v>6.0975769781923031E-5</v>
      </c>
      <c r="M26">
        <v>3.6414098368193617E-6</v>
      </c>
      <c r="N26" s="1">
        <v>1.8800700467103399E-7</v>
      </c>
      <c r="O26" s="1">
        <v>2.6171263693658699E-9</v>
      </c>
      <c r="P26" s="1">
        <v>5.9562047650419796E-9</v>
      </c>
      <c r="Q26" t="s">
        <v>51</v>
      </c>
    </row>
    <row r="27" spans="1:17" x14ac:dyDescent="0.3">
      <c r="A27">
        <v>26</v>
      </c>
      <c r="B27">
        <v>1143.78125</v>
      </c>
      <c r="C27">
        <v>400</v>
      </c>
      <c r="D27">
        <v>0</v>
      </c>
      <c r="E27">
        <v>100.12961160639399</v>
      </c>
      <c r="F27">
        <v>2.8391075583121901</v>
      </c>
      <c r="G27">
        <v>-1590.6448181026872</v>
      </c>
      <c r="H27">
        <v>-1231.2504898807872</v>
      </c>
      <c r="I27">
        <v>253.64274252678101</v>
      </c>
      <c r="J27">
        <v>132.464243875156</v>
      </c>
      <c r="K27">
        <v>35.267988108882903</v>
      </c>
      <c r="L27">
        <v>6.0062597171140075E-5</v>
      </c>
      <c r="M27">
        <v>3.555506614252596E-6</v>
      </c>
      <c r="N27" s="1">
        <v>1.96264300979695E-7</v>
      </c>
      <c r="O27" s="1">
        <v>2.51026924795767E-9</v>
      </c>
      <c r="P27" s="1">
        <v>5.6658267749694802E-9</v>
      </c>
      <c r="Q27" t="s">
        <v>51</v>
      </c>
    </row>
    <row r="28" spans="1:17" x14ac:dyDescent="0.3">
      <c r="A28">
        <v>27</v>
      </c>
      <c r="B28">
        <v>1138.8125</v>
      </c>
      <c r="C28">
        <v>400</v>
      </c>
      <c r="D28">
        <v>0</v>
      </c>
      <c r="E28">
        <v>100.161840077031</v>
      </c>
      <c r="F28">
        <v>2.8631677795516</v>
      </c>
      <c r="G28">
        <v>-1589.9521826921678</v>
      </c>
      <c r="H28">
        <v>-1233.6319541913754</v>
      </c>
      <c r="I28">
        <v>252.35813876132801</v>
      </c>
      <c r="J28">
        <v>131.38561879021</v>
      </c>
      <c r="K28">
        <v>34.982874839670799</v>
      </c>
      <c r="L28">
        <v>5.8879141810200799E-5</v>
      </c>
      <c r="M28">
        <v>3.4538675633716334E-6</v>
      </c>
      <c r="N28" s="1">
        <v>2.08680837136546E-7</v>
      </c>
      <c r="O28" s="1">
        <v>2.34830873291946E-9</v>
      </c>
      <c r="P28" s="1">
        <v>6.0431738210687897E-9</v>
      </c>
      <c r="Q28" t="s">
        <v>51</v>
      </c>
    </row>
    <row r="29" spans="1:17" x14ac:dyDescent="0.3">
      <c r="A29">
        <v>28</v>
      </c>
      <c r="B29">
        <v>1133.84375</v>
      </c>
      <c r="C29">
        <v>400</v>
      </c>
      <c r="D29">
        <v>0</v>
      </c>
      <c r="E29">
        <v>100.175182443474</v>
      </c>
      <c r="F29">
        <v>2.8752622675319599</v>
      </c>
      <c r="G29">
        <v>-1588.9341605886616</v>
      </c>
      <c r="H29">
        <v>-1235.4160317285407</v>
      </c>
      <c r="I29">
        <v>251.257781962514</v>
      </c>
      <c r="J29">
        <v>130.56574082062801</v>
      </c>
      <c r="K29">
        <v>34.840363459943198</v>
      </c>
      <c r="L29">
        <v>5.7850146205881674E-5</v>
      </c>
      <c r="M29">
        <v>3.3658348504895626E-6</v>
      </c>
      <c r="N29" s="1">
        <v>2.1783483992410301E-7</v>
      </c>
      <c r="O29" s="1">
        <v>2.2258501256611301E-9</v>
      </c>
      <c r="P29" s="1">
        <v>6.0572133426702296E-9</v>
      </c>
      <c r="Q29" t="s">
        <v>51</v>
      </c>
    </row>
    <row r="30" spans="1:17" x14ac:dyDescent="0.3">
      <c r="A30">
        <v>29</v>
      </c>
      <c r="B30">
        <v>1128.875</v>
      </c>
      <c r="C30">
        <v>400</v>
      </c>
      <c r="D30">
        <v>0</v>
      </c>
      <c r="E30">
        <v>100.186665209136</v>
      </c>
      <c r="F30">
        <v>2.8853250516558102</v>
      </c>
      <c r="G30">
        <v>-1587.8888246246888</v>
      </c>
      <c r="H30">
        <v>-1237.0998662550146</v>
      </c>
      <c r="I30">
        <v>250.20164288773299</v>
      </c>
      <c r="J30">
        <v>129.80351227134801</v>
      </c>
      <c r="K30">
        <v>34.7228348333376</v>
      </c>
      <c r="L30">
        <v>5.6838810115427798E-5</v>
      </c>
      <c r="M30">
        <v>3.2813820176930893E-6</v>
      </c>
      <c r="N30" s="1">
        <v>2.2625839845130199E-7</v>
      </c>
      <c r="O30" s="1">
        <v>2.1109931452011701E-9</v>
      </c>
      <c r="P30" s="1">
        <v>6.04639354929829E-9</v>
      </c>
      <c r="Q30" t="s">
        <v>51</v>
      </c>
    </row>
    <row r="31" spans="1:17" x14ac:dyDescent="0.3">
      <c r="A31">
        <v>30</v>
      </c>
      <c r="B31">
        <v>1123.90625</v>
      </c>
      <c r="C31">
        <v>400</v>
      </c>
      <c r="D31">
        <v>0</v>
      </c>
      <c r="E31">
        <v>100.196122589762</v>
      </c>
      <c r="F31">
        <v>2.88883854750864</v>
      </c>
      <c r="G31">
        <v>-1586.813300332785</v>
      </c>
      <c r="H31">
        <v>-1238.8264276475629</v>
      </c>
      <c r="I31">
        <v>249.085799290631</v>
      </c>
      <c r="J31">
        <v>128.965274951152</v>
      </c>
      <c r="K31">
        <v>34.683877600626801</v>
      </c>
      <c r="L31">
        <v>5.5450506868170468E-5</v>
      </c>
      <c r="M31">
        <v>3.1808346265960229E-6</v>
      </c>
      <c r="N31" s="1">
        <v>2.35517756655753E-7</v>
      </c>
      <c r="O31" s="1">
        <v>1.9796815085873598E-9</v>
      </c>
      <c r="P31" s="1">
        <v>6.0715538790861698E-9</v>
      </c>
      <c r="Q31" t="s">
        <v>51</v>
      </c>
    </row>
    <row r="32" spans="1:17" x14ac:dyDescent="0.3">
      <c r="A32">
        <v>31</v>
      </c>
      <c r="B32">
        <v>1118.9375</v>
      </c>
      <c r="C32">
        <v>400</v>
      </c>
      <c r="D32">
        <v>0</v>
      </c>
      <c r="E32">
        <v>100.203770066861</v>
      </c>
      <c r="F32">
        <v>2.8893529192143701</v>
      </c>
      <c r="G32">
        <v>-1585.7116516190626</v>
      </c>
      <c r="H32">
        <v>-1240.4713123500987</v>
      </c>
      <c r="I32">
        <v>248.00189590737901</v>
      </c>
      <c r="J32">
        <v>128.16705395826099</v>
      </c>
      <c r="K32">
        <v>34.680349845981198</v>
      </c>
      <c r="L32">
        <v>5.4036751938863723E-5</v>
      </c>
      <c r="M32">
        <v>3.081870969526534E-6</v>
      </c>
      <c r="N32" s="1">
        <v>2.4431759365914099E-7</v>
      </c>
      <c r="O32" s="1">
        <v>1.8528518844679699E-9</v>
      </c>
      <c r="P32" s="1">
        <v>6.0815908482444098E-9</v>
      </c>
      <c r="Q32" t="s">
        <v>51</v>
      </c>
    </row>
    <row r="33" spans="1:17" x14ac:dyDescent="0.3">
      <c r="A33">
        <v>32</v>
      </c>
      <c r="B33">
        <v>1113.96875</v>
      </c>
      <c r="C33">
        <v>400</v>
      </c>
      <c r="D33">
        <v>0</v>
      </c>
      <c r="E33">
        <v>100.210140890191</v>
      </c>
      <c r="F33">
        <v>2.8898549991998599</v>
      </c>
      <c r="G33">
        <v>-1584.5928301024908</v>
      </c>
      <c r="H33">
        <v>-1241.9756329290619</v>
      </c>
      <c r="I33">
        <v>246.999182422866</v>
      </c>
      <c r="J33">
        <v>127.47128863876</v>
      </c>
      <c r="K33">
        <v>34.676529070813999</v>
      </c>
      <c r="L33">
        <v>5.2815428063999376E-5</v>
      </c>
      <c r="M33">
        <v>2.9948836760374634E-6</v>
      </c>
      <c r="N33" s="1">
        <v>2.5193649571373602E-7</v>
      </c>
      <c r="O33" s="1">
        <v>1.74241110337027E-9</v>
      </c>
      <c r="P33" s="1">
        <v>6.0522366635164997E-9</v>
      </c>
      <c r="Q33" t="s">
        <v>51</v>
      </c>
    </row>
    <row r="34" spans="1:17" x14ac:dyDescent="0.3">
      <c r="A34">
        <v>33</v>
      </c>
      <c r="B34">
        <v>1109</v>
      </c>
      <c r="C34">
        <v>400</v>
      </c>
      <c r="D34">
        <v>0</v>
      </c>
      <c r="E34">
        <v>100.21548961994399</v>
      </c>
      <c r="F34">
        <v>2.8903924941733901</v>
      </c>
      <c r="G34">
        <v>-1583.4609391039241</v>
      </c>
      <c r="H34">
        <v>-1243.3652091411006</v>
      </c>
      <c r="I34">
        <v>246.062822387457</v>
      </c>
      <c r="J34">
        <v>126.858856528019</v>
      </c>
      <c r="K34">
        <v>34.671931172656997</v>
      </c>
      <c r="L34">
        <v>5.1751170091595186E-5</v>
      </c>
      <c r="M34">
        <v>2.9177628057377563E-6</v>
      </c>
      <c r="N34" s="1">
        <v>2.58588849379604E-7</v>
      </c>
      <c r="O34" s="1">
        <v>1.6454088200804399E-9</v>
      </c>
      <c r="P34" s="1">
        <v>5.9938756547078404E-9</v>
      </c>
      <c r="Q34" t="s">
        <v>51</v>
      </c>
    </row>
    <row r="35" spans="1:17" x14ac:dyDescent="0.3">
      <c r="A35">
        <v>34</v>
      </c>
      <c r="B35">
        <v>1104.03125</v>
      </c>
      <c r="C35">
        <v>400</v>
      </c>
      <c r="D35">
        <v>0</v>
      </c>
      <c r="E35">
        <v>100.22001314324299</v>
      </c>
      <c r="F35">
        <v>2.8909973571662801</v>
      </c>
      <c r="G35">
        <v>-1582.3191328707444</v>
      </c>
      <c r="H35">
        <v>-1244.6601111383791</v>
      </c>
      <c r="I35">
        <v>245.18125100262901</v>
      </c>
      <c r="J35">
        <v>126.314972523355</v>
      </c>
      <c r="K35">
        <v>34.666241701956302</v>
      </c>
      <c r="L35">
        <v>5.0816622984749043E-5</v>
      </c>
      <c r="M35">
        <v>2.8488607800758607E-6</v>
      </c>
      <c r="N35" s="1">
        <v>2.6444137050878299E-7</v>
      </c>
      <c r="O35" s="1">
        <v>1.5595480438769699E-9</v>
      </c>
      <c r="P35" s="1">
        <v>5.91418134419929E-9</v>
      </c>
      <c r="Q35" t="s">
        <v>51</v>
      </c>
    </row>
    <row r="36" spans="1:17" x14ac:dyDescent="0.3">
      <c r="A36">
        <v>35</v>
      </c>
      <c r="B36">
        <v>1099.0625</v>
      </c>
      <c r="C36">
        <v>400</v>
      </c>
      <c r="D36">
        <v>0</v>
      </c>
      <c r="E36">
        <v>100.223897542063</v>
      </c>
      <c r="F36">
        <v>2.8917578924885299</v>
      </c>
      <c r="G36">
        <v>-1581.1704197112238</v>
      </c>
      <c r="H36">
        <v>-1245.8762231501007</v>
      </c>
      <c r="I36">
        <v>244.345680105029</v>
      </c>
      <c r="J36">
        <v>125.828681008367</v>
      </c>
      <c r="K36">
        <v>34.6584677100386</v>
      </c>
      <c r="L36">
        <v>4.9993150425841455E-5</v>
      </c>
      <c r="M36">
        <v>2.7869727317662959E-6</v>
      </c>
      <c r="N36" s="1">
        <v>2.6961841467577E-7</v>
      </c>
      <c r="O36" s="1">
        <v>1.48312293379068E-9</v>
      </c>
      <c r="P36" s="1">
        <v>5.8186269803314798E-9</v>
      </c>
      <c r="Q36" t="s">
        <v>51</v>
      </c>
    </row>
    <row r="37" spans="1:17" x14ac:dyDescent="0.3">
      <c r="A37">
        <v>36</v>
      </c>
      <c r="B37">
        <v>1094.09375</v>
      </c>
      <c r="C37">
        <v>400</v>
      </c>
      <c r="D37">
        <v>0</v>
      </c>
      <c r="E37">
        <v>100.238997997536</v>
      </c>
      <c r="F37">
        <v>2.8961909439885498</v>
      </c>
      <c r="G37">
        <v>-1580.2204759702697</v>
      </c>
      <c r="H37">
        <v>-1247.3255977638139</v>
      </c>
      <c r="I37">
        <v>243.47880778862901</v>
      </c>
      <c r="J37">
        <v>125.461463192981</v>
      </c>
      <c r="K37">
        <v>34.610631666256701</v>
      </c>
      <c r="L37">
        <v>4.9421830366569585E-5</v>
      </c>
      <c r="M37">
        <v>2.7344587174967483E-6</v>
      </c>
      <c r="N37" s="1">
        <v>2.6998789113663798E-7</v>
      </c>
      <c r="O37" s="1">
        <v>1.4209510253430201E-9</v>
      </c>
      <c r="P37" s="1">
        <v>5.6112948406442103E-9</v>
      </c>
      <c r="Q37" t="s">
        <v>51</v>
      </c>
    </row>
    <row r="38" spans="1:17" x14ac:dyDescent="0.3">
      <c r="A38">
        <v>37</v>
      </c>
      <c r="B38">
        <v>1089.125</v>
      </c>
      <c r="C38">
        <v>400</v>
      </c>
      <c r="D38">
        <v>0</v>
      </c>
      <c r="E38">
        <v>100.24411777952101</v>
      </c>
      <c r="F38">
        <v>2.8992452168680498</v>
      </c>
      <c r="G38">
        <v>-1579.1013299487308</v>
      </c>
      <c r="H38">
        <v>-1248.4551321682134</v>
      </c>
      <c r="I38">
        <v>242.716190035431</v>
      </c>
      <c r="J38">
        <v>125.077841533694</v>
      </c>
      <c r="K38">
        <v>34.575936245851899</v>
      </c>
      <c r="L38">
        <v>4.8834931120540785E-5</v>
      </c>
      <c r="M38">
        <v>2.6833821417597931E-6</v>
      </c>
      <c r="N38" s="1">
        <v>2.7386834116337801E-7</v>
      </c>
      <c r="O38" s="1">
        <v>1.35951324471082E-9</v>
      </c>
      <c r="P38" s="1">
        <v>5.4381811906871502E-9</v>
      </c>
      <c r="Q38" t="s">
        <v>51</v>
      </c>
    </row>
    <row r="39" spans="1:17" x14ac:dyDescent="0.3">
      <c r="A39">
        <v>38</v>
      </c>
      <c r="B39">
        <v>1084.15625</v>
      </c>
      <c r="C39">
        <v>400</v>
      </c>
      <c r="D39">
        <v>0</v>
      </c>
      <c r="E39">
        <v>100.248621692128</v>
      </c>
      <c r="F39">
        <v>2.9020544908917301</v>
      </c>
      <c r="G39">
        <v>-1577.9751618842449</v>
      </c>
      <c r="H39">
        <v>-1249.5349063060166</v>
      </c>
      <c r="I39">
        <v>241.979476318058</v>
      </c>
      <c r="J39">
        <v>124.72546967123399</v>
      </c>
      <c r="K39">
        <v>34.544017697381001</v>
      </c>
      <c r="L39">
        <v>4.8299689820590731E-5</v>
      </c>
      <c r="M39">
        <v>2.6360973333055824E-6</v>
      </c>
      <c r="N39" s="1">
        <v>2.7738168592921498E-7</v>
      </c>
      <c r="O39" s="1">
        <v>1.30334088798408E-9</v>
      </c>
      <c r="P39" s="1">
        <v>5.2622472074322001E-9</v>
      </c>
      <c r="Q39" t="s">
        <v>51</v>
      </c>
    </row>
    <row r="40" spans="1:17" x14ac:dyDescent="0.3">
      <c r="A40">
        <v>39</v>
      </c>
      <c r="B40">
        <v>1079.1875</v>
      </c>
      <c r="C40">
        <v>400</v>
      </c>
      <c r="D40">
        <v>0</v>
      </c>
      <c r="E40">
        <v>100.252610252911</v>
      </c>
      <c r="F40">
        <v>2.90465879932218</v>
      </c>
      <c r="G40">
        <v>-1576.8436102559376</v>
      </c>
      <c r="H40">
        <v>-1250.5715888730244</v>
      </c>
      <c r="I40">
        <v>241.26523251992401</v>
      </c>
      <c r="J40">
        <v>124.400113504038</v>
      </c>
      <c r="K40">
        <v>34.514418793803102</v>
      </c>
      <c r="L40">
        <v>4.7809481958814826E-5</v>
      </c>
      <c r="M40">
        <v>2.5921706850450594E-6</v>
      </c>
      <c r="N40" s="1">
        <v>2.8057532654926802E-7</v>
      </c>
      <c r="O40" s="1">
        <v>1.2517737425587E-9</v>
      </c>
      <c r="P40" s="1">
        <v>5.0853534753488703E-9</v>
      </c>
      <c r="Q40" t="s">
        <v>51</v>
      </c>
    </row>
    <row r="41" spans="1:17" x14ac:dyDescent="0.3">
      <c r="A41">
        <v>40</v>
      </c>
      <c r="B41">
        <v>1074.21875</v>
      </c>
      <c r="C41">
        <v>400</v>
      </c>
      <c r="D41">
        <v>0</v>
      </c>
      <c r="E41">
        <v>100.25616502475501</v>
      </c>
      <c r="F41">
        <v>2.9070904288050299</v>
      </c>
      <c r="G41">
        <v>-1575.7079968546768</v>
      </c>
      <c r="H41">
        <v>-1251.5707259850014</v>
      </c>
      <c r="I41">
        <v>240.57057199053699</v>
      </c>
      <c r="J41">
        <v>124.09825526030301</v>
      </c>
      <c r="K41">
        <v>34.486772076768901</v>
      </c>
      <c r="L41">
        <v>4.7358762525315679E-5</v>
      </c>
      <c r="M41">
        <v>2.5512335975157431E-6</v>
      </c>
      <c r="N41" s="1">
        <v>2.8348876215744698E-7</v>
      </c>
      <c r="O41" s="1">
        <v>1.2042583426848E-9</v>
      </c>
      <c r="P41" s="1">
        <v>4.90886435014622E-9</v>
      </c>
      <c r="Q41" t="s">
        <v>51</v>
      </c>
    </row>
    <row r="42" spans="1:17" x14ac:dyDescent="0.3">
      <c r="A42">
        <v>41</v>
      </c>
      <c r="B42">
        <v>1069.25</v>
      </c>
      <c r="C42">
        <v>400</v>
      </c>
      <c r="D42">
        <v>0</v>
      </c>
      <c r="E42">
        <v>100.259559840732</v>
      </c>
      <c r="F42">
        <v>2.9097164798823401</v>
      </c>
      <c r="G42">
        <v>-1574.5729737253232</v>
      </c>
      <c r="H42">
        <v>-1252.5405990870647</v>
      </c>
      <c r="I42">
        <v>239.89300852075201</v>
      </c>
      <c r="J42">
        <v>123.819778115986</v>
      </c>
      <c r="K42">
        <v>34.456814103340598</v>
      </c>
      <c r="L42">
        <v>4.6955424934092715E-5</v>
      </c>
      <c r="M42">
        <v>2.5133092249526628E-6</v>
      </c>
      <c r="N42" s="1">
        <v>2.8608967305727702E-7</v>
      </c>
      <c r="O42" s="1">
        <v>1.16072773924089E-9</v>
      </c>
      <c r="P42" s="1">
        <v>4.7324003671311396E-9</v>
      </c>
      <c r="Q42" t="s">
        <v>51</v>
      </c>
    </row>
    <row r="43" spans="1:17" x14ac:dyDescent="0.3">
      <c r="A43">
        <v>42</v>
      </c>
      <c r="B43">
        <v>1064.28125</v>
      </c>
      <c r="C43">
        <v>400</v>
      </c>
      <c r="D43">
        <v>0</v>
      </c>
      <c r="E43">
        <v>100.263003651284</v>
      </c>
      <c r="F43">
        <v>2.9128456798729201</v>
      </c>
      <c r="G43">
        <v>-1573.4420761979427</v>
      </c>
      <c r="H43">
        <v>-1253.4886048381939</v>
      </c>
      <c r="I43">
        <v>239.22984554140501</v>
      </c>
      <c r="J43">
        <v>123.56424071204999</v>
      </c>
      <c r="K43">
        <v>34.420980261356902</v>
      </c>
      <c r="L43">
        <v>4.6605188258073612E-5</v>
      </c>
      <c r="M43">
        <v>2.4783237982261563E-6</v>
      </c>
      <c r="N43" s="1">
        <v>2.8835299686031397E-7</v>
      </c>
      <c r="O43" s="1">
        <v>1.12103755383048E-9</v>
      </c>
      <c r="P43" s="1">
        <v>4.5556283497298397E-9</v>
      </c>
      <c r="Q43" t="s">
        <v>51</v>
      </c>
    </row>
    <row r="44" spans="1:17" x14ac:dyDescent="0.3">
      <c r="A44">
        <v>43</v>
      </c>
      <c r="B44">
        <v>1059.3125</v>
      </c>
      <c r="C44">
        <v>400</v>
      </c>
      <c r="D44">
        <v>0</v>
      </c>
      <c r="E44">
        <v>100.26622007792901</v>
      </c>
      <c r="F44">
        <v>2.9159889212058498</v>
      </c>
      <c r="G44">
        <v>-1572.3104695886207</v>
      </c>
      <c r="H44">
        <v>-1254.4128712174088</v>
      </c>
      <c r="I44">
        <v>238.57902070130399</v>
      </c>
      <c r="J44">
        <v>123.32514988082301</v>
      </c>
      <c r="K44">
        <v>34.384979774362698</v>
      </c>
      <c r="L44">
        <v>4.6285496099605374E-5</v>
      </c>
      <c r="M44">
        <v>2.445489428632177E-6</v>
      </c>
      <c r="N44" s="1">
        <v>2.90400861599986E-7</v>
      </c>
      <c r="O44" s="1">
        <v>1.08420478407139E-9</v>
      </c>
      <c r="P44" s="1">
        <v>4.3811768832878296E-9</v>
      </c>
      <c r="Q44" t="s">
        <v>51</v>
      </c>
    </row>
    <row r="45" spans="1:17" x14ac:dyDescent="0.3">
      <c r="A45">
        <v>44</v>
      </c>
      <c r="B45">
        <v>1054.34375</v>
      </c>
      <c r="C45">
        <v>400</v>
      </c>
      <c r="D45">
        <v>0</v>
      </c>
      <c r="E45">
        <v>100.269230139535</v>
      </c>
      <c r="F45">
        <v>2.9191415617455898</v>
      </c>
      <c r="G45">
        <v>-1571.178465830742</v>
      </c>
      <c r="H45">
        <v>-1255.3160301095634</v>
      </c>
      <c r="I45">
        <v>237.938924926146</v>
      </c>
      <c r="J45">
        <v>123.10053092879301</v>
      </c>
      <c r="K45">
        <v>34.348875523383597</v>
      </c>
      <c r="L45">
        <v>4.599267909583982E-5</v>
      </c>
      <c r="M45">
        <v>2.4145741274273611E-6</v>
      </c>
      <c r="N45" s="1">
        <v>2.9225720683750798E-7</v>
      </c>
      <c r="O45" s="1">
        <v>1.04990650606646E-9</v>
      </c>
      <c r="P45" s="1">
        <v>4.2095088754062999E-9</v>
      </c>
      <c r="Q45" t="s">
        <v>51</v>
      </c>
    </row>
    <row r="46" spans="1:17" x14ac:dyDescent="0.3">
      <c r="A46">
        <v>45</v>
      </c>
      <c r="B46">
        <v>1049.375</v>
      </c>
      <c r="C46">
        <v>400</v>
      </c>
      <c r="D46">
        <v>0</v>
      </c>
      <c r="E46">
        <v>100.272051172069</v>
      </c>
      <c r="F46">
        <v>2.9222990566678599</v>
      </c>
      <c r="G46">
        <v>-1570.0463198696432</v>
      </c>
      <c r="H46">
        <v>-1256.2003140399997</v>
      </c>
      <c r="I46">
        <v>237.30818383746399</v>
      </c>
      <c r="J46">
        <v>122.88870208487199</v>
      </c>
      <c r="K46">
        <v>34.312727488747697</v>
      </c>
      <c r="L46">
        <v>4.5723605174377058E-5</v>
      </c>
      <c r="M46">
        <v>2.3853787305712939E-6</v>
      </c>
      <c r="N46" s="1">
        <v>2.9394252679223299E-7</v>
      </c>
      <c r="O46" s="1">
        <v>1.0178666204449799E-9</v>
      </c>
      <c r="P46" s="1">
        <v>4.0409538280432001E-9</v>
      </c>
      <c r="Q46" t="s">
        <v>51</v>
      </c>
    </row>
    <row r="47" spans="1:17" x14ac:dyDescent="0.3">
      <c r="A47">
        <v>46</v>
      </c>
      <c r="B47">
        <v>1044.40625</v>
      </c>
      <c r="C47">
        <v>400</v>
      </c>
      <c r="D47">
        <v>0</v>
      </c>
      <c r="E47">
        <v>100.274697585665</v>
      </c>
      <c r="F47">
        <v>2.9254570503909498</v>
      </c>
      <c r="G47">
        <v>-1568.9142418492993</v>
      </c>
      <c r="H47">
        <v>-1257.0676276818422</v>
      </c>
      <c r="I47">
        <v>236.68561715483301</v>
      </c>
      <c r="J47">
        <v>122.688222835803</v>
      </c>
      <c r="K47">
        <v>34.2765919507398</v>
      </c>
      <c r="L47">
        <v>4.5475586308695937E-5</v>
      </c>
      <c r="M47">
        <v>2.3577313182401637E-6</v>
      </c>
      <c r="N47" s="1">
        <v>2.9547446374262801E-7</v>
      </c>
      <c r="O47" s="1">
        <v>9.8784774777182292E-10</v>
      </c>
      <c r="P47" s="1">
        <v>3.8757387933320604E-9</v>
      </c>
      <c r="Q47" t="s">
        <v>51</v>
      </c>
    </row>
    <row r="48" spans="1:17" x14ac:dyDescent="0.3">
      <c r="A48">
        <v>47</v>
      </c>
      <c r="B48">
        <v>1039.4375</v>
      </c>
      <c r="C48">
        <v>400</v>
      </c>
      <c r="D48">
        <v>0</v>
      </c>
      <c r="E48">
        <v>100.277181458608</v>
      </c>
      <c r="F48">
        <v>2.9286114352252302</v>
      </c>
      <c r="G48">
        <v>-1567.7824066192552</v>
      </c>
      <c r="H48">
        <v>-1257.9196048975571</v>
      </c>
      <c r="I48">
        <v>236.07020615516899</v>
      </c>
      <c r="J48">
        <v>122.497852726278</v>
      </c>
      <c r="K48">
        <v>34.240521037539501</v>
      </c>
      <c r="L48">
        <v>4.5246303971306574E-5</v>
      </c>
      <c r="M48">
        <v>2.3314827262659521E-6</v>
      </c>
      <c r="N48" s="1">
        <v>2.9686828382558798E-7</v>
      </c>
      <c r="O48" s="1">
        <v>9.5964473554770307E-10</v>
      </c>
      <c r="P48" s="1">
        <v>3.7140120095334302E-9</v>
      </c>
      <c r="Q48" t="s">
        <v>51</v>
      </c>
    </row>
    <row r="49" spans="1:17" x14ac:dyDescent="0.3">
      <c r="A49">
        <v>48</v>
      </c>
      <c r="B49">
        <v>1034.46875</v>
      </c>
      <c r="C49">
        <v>400</v>
      </c>
      <c r="D49">
        <v>0</v>
      </c>
      <c r="E49">
        <v>100.279513006226</v>
      </c>
      <c r="F49">
        <v>2.9317583864202601</v>
      </c>
      <c r="G49">
        <v>-1566.6509611939937</v>
      </c>
      <c r="H49">
        <v>-1258.7576545684853</v>
      </c>
      <c r="I49">
        <v>235.46106739866499</v>
      </c>
      <c r="J49">
        <v>122.31651825030001</v>
      </c>
      <c r="K49">
        <v>34.204562514671998</v>
      </c>
      <c r="L49">
        <v>4.5033749062519898E-5</v>
      </c>
      <c r="M49">
        <v>2.3065029093895887E-6</v>
      </c>
      <c r="N49" s="1">
        <v>2.9813726146979498E-7</v>
      </c>
      <c r="O49" s="1">
        <v>9.3307941772233497E-10</v>
      </c>
      <c r="P49" s="1">
        <v>3.5558610563359099E-9</v>
      </c>
      <c r="Q49" t="s">
        <v>51</v>
      </c>
    </row>
    <row r="50" spans="1:17" x14ac:dyDescent="0.3">
      <c r="A50">
        <v>49</v>
      </c>
      <c r="B50">
        <v>1029.5</v>
      </c>
      <c r="C50">
        <v>400</v>
      </c>
      <c r="D50">
        <v>0</v>
      </c>
      <c r="E50">
        <v>100.281664530801</v>
      </c>
      <c r="F50">
        <v>2.93493731550199</v>
      </c>
      <c r="G50">
        <v>-1565.5194163605738</v>
      </c>
      <c r="H50">
        <v>-1259.5875078983104</v>
      </c>
      <c r="I50">
        <v>234.853497456924</v>
      </c>
      <c r="J50">
        <v>122.364802605042</v>
      </c>
      <c r="K50">
        <v>34.168247478787698</v>
      </c>
      <c r="L50">
        <v>4.5030313591759982E-5</v>
      </c>
      <c r="M50">
        <v>2.2829685397343038E-6</v>
      </c>
      <c r="N50" s="1">
        <v>2.9367738795586299E-7</v>
      </c>
      <c r="O50" s="1">
        <v>9.0752184686399302E-10</v>
      </c>
      <c r="P50" s="1">
        <v>3.4137776100884199E-9</v>
      </c>
      <c r="Q50" t="s">
        <v>51</v>
      </c>
    </row>
    <row r="51" spans="1:17" x14ac:dyDescent="0.3">
      <c r="A51">
        <v>50</v>
      </c>
      <c r="B51">
        <v>1024.53125</v>
      </c>
      <c r="C51">
        <v>400</v>
      </c>
      <c r="D51">
        <v>0</v>
      </c>
      <c r="E51">
        <v>100.283683972989</v>
      </c>
      <c r="F51">
        <v>2.9380948309995998</v>
      </c>
      <c r="G51">
        <v>-1564.388580819895</v>
      </c>
      <c r="H51">
        <v>-1260.4051617260741</v>
      </c>
      <c r="I51">
        <v>234.251222396733</v>
      </c>
      <c r="J51">
        <v>122.193446217898</v>
      </c>
      <c r="K51">
        <v>34.132214833539102</v>
      </c>
      <c r="L51">
        <v>4.4843471026101089E-5</v>
      </c>
      <c r="M51">
        <v>2.2598601824350039E-6</v>
      </c>
      <c r="N51" s="1">
        <v>2.9448613640554598E-7</v>
      </c>
      <c r="O51" s="1">
        <v>8.8350001577127702E-10</v>
      </c>
      <c r="P51" s="1">
        <v>3.2632725243849499E-9</v>
      </c>
      <c r="Q51" t="s">
        <v>51</v>
      </c>
    </row>
    <row r="52" spans="1:17" x14ac:dyDescent="0.3">
      <c r="A52">
        <v>51</v>
      </c>
      <c r="B52">
        <v>1019.5625</v>
      </c>
      <c r="C52">
        <v>400</v>
      </c>
      <c r="D52">
        <v>0</v>
      </c>
      <c r="E52">
        <v>100.284254011667</v>
      </c>
      <c r="F52">
        <v>2.9410512647618701</v>
      </c>
      <c r="G52">
        <v>-1563.2358983070869</v>
      </c>
      <c r="H52">
        <v>-1261.2038939971715</v>
      </c>
      <c r="I52">
        <v>233.64205444746199</v>
      </c>
      <c r="J52">
        <v>122.02565744928199</v>
      </c>
      <c r="K52">
        <v>34.098097919346102</v>
      </c>
      <c r="L52">
        <v>4.4665243476700749E-5</v>
      </c>
      <c r="M52">
        <v>2.2377881720768058E-6</v>
      </c>
      <c r="N52" s="1">
        <v>2.9516265065360999E-7</v>
      </c>
      <c r="O52" s="1">
        <v>8.6079326509126103E-10</v>
      </c>
      <c r="P52" s="1">
        <v>3.1086622673082599E-9</v>
      </c>
      <c r="Q52" t="s">
        <v>51</v>
      </c>
    </row>
    <row r="53" spans="1:17" x14ac:dyDescent="0.3">
      <c r="A53">
        <v>52</v>
      </c>
      <c r="B53">
        <v>1014.59375</v>
      </c>
      <c r="C53">
        <v>400</v>
      </c>
      <c r="D53">
        <v>0</v>
      </c>
      <c r="E53">
        <v>100.284730486268</v>
      </c>
      <c r="F53">
        <v>2.9439910088922598</v>
      </c>
      <c r="G53">
        <v>-1562.0846224819729</v>
      </c>
      <c r="H53">
        <v>-1261.9922388484524</v>
      </c>
      <c r="I53">
        <v>233.03734429580399</v>
      </c>
      <c r="J53">
        <v>121.864807180857</v>
      </c>
      <c r="K53">
        <v>34.064210856405602</v>
      </c>
      <c r="L53">
        <v>4.4499118803066541E-5</v>
      </c>
      <c r="M53">
        <v>2.2166679567039251E-6</v>
      </c>
      <c r="N53" s="1">
        <v>2.9572701135110402E-7</v>
      </c>
      <c r="O53" s="1">
        <v>8.3924089029392904E-10</v>
      </c>
      <c r="P53" s="1">
        <v>2.9586293762421299E-9</v>
      </c>
      <c r="Q53" t="s">
        <v>51</v>
      </c>
    </row>
    <row r="54" spans="1:17" x14ac:dyDescent="0.3">
      <c r="A54">
        <v>53</v>
      </c>
      <c r="B54">
        <v>1009.625</v>
      </c>
      <c r="C54">
        <v>400</v>
      </c>
      <c r="D54">
        <v>0</v>
      </c>
      <c r="E54">
        <v>100.28514924968501</v>
      </c>
      <c r="F54">
        <v>2.9469175232139802</v>
      </c>
      <c r="G54">
        <v>-1560.935347244322</v>
      </c>
      <c r="H54">
        <v>-1262.7711812986795</v>
      </c>
      <c r="I54">
        <v>232.43683884207499</v>
      </c>
      <c r="J54">
        <v>121.710338218513</v>
      </c>
      <c r="K54">
        <v>34.030524593817503</v>
      </c>
      <c r="L54">
        <v>4.4344054046995938E-5</v>
      </c>
      <c r="M54">
        <v>2.1964205700116159E-6</v>
      </c>
      <c r="N54" s="1">
        <v>2.9618428695259499E-7</v>
      </c>
      <c r="O54" s="1">
        <v>8.1874425935428695E-10</v>
      </c>
      <c r="P54" s="1">
        <v>2.81317722928016E-9</v>
      </c>
      <c r="Q54" t="s">
        <v>51</v>
      </c>
    </row>
    <row r="55" spans="1:17" x14ac:dyDescent="0.3">
      <c r="A55">
        <v>54</v>
      </c>
      <c r="B55">
        <v>1004.65625</v>
      </c>
      <c r="C55">
        <v>400</v>
      </c>
      <c r="D55">
        <v>0</v>
      </c>
      <c r="E55">
        <v>100.285514460637</v>
      </c>
      <c r="F55">
        <v>2.949829994376</v>
      </c>
      <c r="G55">
        <v>-1559.788125656471</v>
      </c>
      <c r="H55">
        <v>-1263.5414401544049</v>
      </c>
      <c r="I55">
        <v>231.84006613057801</v>
      </c>
      <c r="J55">
        <v>121.561675646892</v>
      </c>
      <c r="K55">
        <v>33.997048864455401</v>
      </c>
      <c r="L55">
        <v>4.4199032785947427E-5</v>
      </c>
      <c r="M55">
        <v>2.1769757541656369E-6</v>
      </c>
      <c r="N55" s="1">
        <v>2.9653835154525701E-7</v>
      </c>
      <c r="O55" s="1">
        <v>7.9921660035623795E-10</v>
      </c>
      <c r="P55" s="1">
        <v>2.6721187600417601E-9</v>
      </c>
      <c r="Q55" t="s">
        <v>51</v>
      </c>
    </row>
    <row r="56" spans="1:17" x14ac:dyDescent="0.3">
      <c r="A56">
        <v>55</v>
      </c>
      <c r="B56">
        <v>999.6875</v>
      </c>
      <c r="C56">
        <v>400</v>
      </c>
      <c r="D56">
        <v>0</v>
      </c>
      <c r="E56">
        <v>100.28582996561499</v>
      </c>
      <c r="F56">
        <v>2.9527276279009902</v>
      </c>
      <c r="G56">
        <v>-1558.6430074826242</v>
      </c>
      <c r="H56">
        <v>-1264.3036590197773</v>
      </c>
      <c r="I56">
        <v>231.246603327484</v>
      </c>
      <c r="J56">
        <v>121.418310766677</v>
      </c>
      <c r="K56">
        <v>33.963793008875001</v>
      </c>
      <c r="L56">
        <v>4.4063154032253303E-5</v>
      </c>
      <c r="M56">
        <v>2.1582708056412311E-6</v>
      </c>
      <c r="N56" s="1">
        <v>2.9679225804202701E-7</v>
      </c>
      <c r="O56" s="1">
        <v>7.8058063061980997E-10</v>
      </c>
      <c r="P56" s="1">
        <v>2.5352756122848702E-9</v>
      </c>
      <c r="Q56" t="s">
        <v>51</v>
      </c>
    </row>
    <row r="57" spans="1:17" x14ac:dyDescent="0.3">
      <c r="A57">
        <v>56</v>
      </c>
      <c r="B57">
        <v>994.71875</v>
      </c>
      <c r="C57">
        <v>400</v>
      </c>
      <c r="D57">
        <v>0</v>
      </c>
      <c r="E57">
        <v>100.286099345016</v>
      </c>
      <c r="F57">
        <v>2.9556096493931499</v>
      </c>
      <c r="G57">
        <v>-1557.5000397681379</v>
      </c>
      <c r="H57">
        <v>-1265.058416734953</v>
      </c>
      <c r="I57">
        <v>230.65606990722401</v>
      </c>
      <c r="J57">
        <v>121.27979192415199</v>
      </c>
      <c r="K57">
        <v>33.930765981092001</v>
      </c>
      <c r="L57">
        <v>4.3935616453939475E-5</v>
      </c>
      <c r="M57">
        <v>2.1402495737451362E-6</v>
      </c>
      <c r="N57" s="1">
        <v>2.9694831129827999E-7</v>
      </c>
      <c r="O57" s="1">
        <v>7.62767262789802E-10</v>
      </c>
      <c r="P57" s="1">
        <v>2.4024786709953301E-9</v>
      </c>
      <c r="Q57" t="s">
        <v>51</v>
      </c>
    </row>
    <row r="58" spans="1:17" x14ac:dyDescent="0.3">
      <c r="A58">
        <v>57</v>
      </c>
      <c r="B58">
        <v>989.75</v>
      </c>
      <c r="C58">
        <v>400</v>
      </c>
      <c r="D58">
        <v>0</v>
      </c>
      <c r="E58">
        <v>100.286325945427</v>
      </c>
      <c r="F58">
        <v>2.9584753041877101</v>
      </c>
      <c r="G58">
        <v>-1556.3592672104244</v>
      </c>
      <c r="H58">
        <v>-1265.8062360032982</v>
      </c>
      <c r="I58">
        <v>230.06812194720601</v>
      </c>
      <c r="J58">
        <v>121.145716849126</v>
      </c>
      <c r="K58">
        <v>33.8979763675813</v>
      </c>
      <c r="L58">
        <v>4.3815705146103671E-5</v>
      </c>
      <c r="M58">
        <v>2.1228616175530134E-6</v>
      </c>
      <c r="N58" s="1">
        <v>2.9700812406423602E-7</v>
      </c>
      <c r="O58" s="1">
        <v>7.4571451947676698E-10</v>
      </c>
      <c r="P58" s="1">
        <v>2.27356832151482E-9</v>
      </c>
      <c r="Q58" t="s">
        <v>51</v>
      </c>
    </row>
    <row r="59" spans="1:17" x14ac:dyDescent="0.3">
      <c r="A59">
        <v>58</v>
      </c>
      <c r="B59">
        <v>984.78125</v>
      </c>
      <c r="C59">
        <v>400</v>
      </c>
      <c r="D59">
        <v>0</v>
      </c>
      <c r="E59">
        <v>100.286512900963</v>
      </c>
      <c r="F59">
        <v>2.96132385600882</v>
      </c>
      <c r="G59">
        <v>-1555.220732366867</v>
      </c>
      <c r="H59">
        <v>-1266.5475905476499</v>
      </c>
      <c r="I59">
        <v>229.48244732708301</v>
      </c>
      <c r="J59">
        <v>121.01572621830999</v>
      </c>
      <c r="K59">
        <v>33.865432413773902</v>
      </c>
      <c r="L59">
        <v>4.370278048273503E-5</v>
      </c>
      <c r="M59">
        <v>2.1060614924641242E-6</v>
      </c>
      <c r="N59" s="1">
        <v>2.9697265822391602E-7</v>
      </c>
      <c r="O59" s="1">
        <v>7.2936661798078799E-10</v>
      </c>
      <c r="P59" s="1">
        <v>2.14839451744121E-9</v>
      </c>
      <c r="Q59" t="s">
        <v>51</v>
      </c>
    </row>
    <row r="60" spans="1:17" x14ac:dyDescent="0.3">
      <c r="A60">
        <v>59</v>
      </c>
      <c r="B60">
        <v>979.8125</v>
      </c>
      <c r="C60">
        <v>400</v>
      </c>
      <c r="D60">
        <v>0</v>
      </c>
      <c r="E60">
        <v>100.286663145947</v>
      </c>
      <c r="F60">
        <v>2.9641545850662601</v>
      </c>
      <c r="G60">
        <v>-1554.0844757359482</v>
      </c>
      <c r="H60">
        <v>-1267.2829110660771</v>
      </c>
      <c r="I60">
        <v>228.89876167073601</v>
      </c>
      <c r="J60">
        <v>120.88949822116</v>
      </c>
      <c r="K60">
        <v>33.8331420537925</v>
      </c>
      <c r="L60">
        <v>4.3596268676888769E-5</v>
      </c>
      <c r="M60">
        <v>2.0898081434081554E-6</v>
      </c>
      <c r="N60" s="1">
        <v>2.9684225315590999E-7</v>
      </c>
      <c r="O60" s="1">
        <v>7.1367319455896202E-10</v>
      </c>
      <c r="P60" s="1">
        <v>2.0268167160750099E-9</v>
      </c>
      <c r="Q60" t="s">
        <v>51</v>
      </c>
    </row>
    <row r="61" spans="1:17" x14ac:dyDescent="0.3">
      <c r="A61">
        <v>60</v>
      </c>
      <c r="B61">
        <v>974.84375</v>
      </c>
      <c r="C61">
        <v>400</v>
      </c>
      <c r="D61">
        <v>0</v>
      </c>
      <c r="E61">
        <v>100.286779420833</v>
      </c>
      <c r="F61">
        <v>2.9669667859009601</v>
      </c>
      <c r="G61">
        <v>-1552.9505357409396</v>
      </c>
      <c r="H61">
        <v>-1268.0125902039329</v>
      </c>
      <c r="I61">
        <v>228.31680490147201</v>
      </c>
      <c r="J61">
        <v>120.76674395094901</v>
      </c>
      <c r="K61">
        <v>33.801112940460399</v>
      </c>
      <c r="L61">
        <v>4.3495653752108176E-5</v>
      </c>
      <c r="M61">
        <v>2.0740643863310513E-6</v>
      </c>
      <c r="N61" s="1">
        <v>2.96616642563317E-7</v>
      </c>
      <c r="O61" s="1">
        <v>6.9858864384543001E-10</v>
      </c>
      <c r="P61" s="1">
        <v>1.9087037260536099E-9</v>
      </c>
      <c r="Q61" t="s">
        <v>51</v>
      </c>
    </row>
    <row r="62" spans="1:17" x14ac:dyDescent="0.3">
      <c r="A62">
        <v>61</v>
      </c>
      <c r="B62">
        <v>969.875</v>
      </c>
      <c r="C62">
        <v>400</v>
      </c>
      <c r="D62">
        <v>0</v>
      </c>
      <c r="E62">
        <v>100.28686427292701</v>
      </c>
      <c r="F62">
        <v>2.9697597652462102</v>
      </c>
      <c r="G62">
        <v>-1551.8189486406266</v>
      </c>
      <c r="H62">
        <v>-1268.7369867175157</v>
      </c>
      <c r="I62">
        <v>227.736338306237</v>
      </c>
      <c r="J62">
        <v>120.647203480261</v>
      </c>
      <c r="K62">
        <v>33.769352473065297</v>
      </c>
      <c r="L62">
        <v>4.3400470688220352E-5</v>
      </c>
      <c r="M62">
        <v>2.0587964630607188E-6</v>
      </c>
      <c r="N62" s="1">
        <v>2.9629496070799303E-7</v>
      </c>
      <c r="O62" s="1">
        <v>6.8407155379693404E-10</v>
      </c>
      <c r="P62" s="1">
        <v>1.7939334982402201E-9</v>
      </c>
      <c r="Q62" t="s">
        <v>51</v>
      </c>
    </row>
    <row r="63" spans="1:17" x14ac:dyDescent="0.3">
      <c r="A63">
        <v>62</v>
      </c>
      <c r="B63">
        <v>964.90625</v>
      </c>
      <c r="C63">
        <v>400</v>
      </c>
      <c r="D63">
        <v>0</v>
      </c>
      <c r="E63">
        <v>100.286920053195</v>
      </c>
      <c r="F63">
        <v>2.9725328400723798</v>
      </c>
      <c r="G63">
        <v>-1550.6897483870753</v>
      </c>
      <c r="H63">
        <v>-1269.4564289718373</v>
      </c>
      <c r="I63">
        <v>227.15714202423101</v>
      </c>
      <c r="J63">
        <v>120.53064250735299</v>
      </c>
      <c r="K63">
        <v>33.737867821420998</v>
      </c>
      <c r="L63">
        <v>4.3310299549025325E-5</v>
      </c>
      <c r="M63">
        <v>2.0439736575089244E-6</v>
      </c>
      <c r="N63" s="1">
        <v>2.9587573865462901E-7</v>
      </c>
      <c r="O63" s="1">
        <v>6.7008422027447497E-10</v>
      </c>
      <c r="P63" s="1">
        <v>1.6823928851049799E-9</v>
      </c>
      <c r="Q63" t="s">
        <v>51</v>
      </c>
    </row>
    <row r="64" spans="1:17" x14ac:dyDescent="0.3">
      <c r="A64">
        <v>63</v>
      </c>
      <c r="B64">
        <v>959.9375</v>
      </c>
      <c r="C64">
        <v>400</v>
      </c>
      <c r="D64">
        <v>0</v>
      </c>
      <c r="E64">
        <v>100.28694891032301</v>
      </c>
      <c r="F64">
        <v>2.9752853359890401</v>
      </c>
      <c r="G64">
        <v>-1549.5629664483749</v>
      </c>
      <c r="H64">
        <v>-1270.1712178902076</v>
      </c>
      <c r="I64">
        <v>226.57901289094801</v>
      </c>
      <c r="J64">
        <v>120.416849482562</v>
      </c>
      <c r="K64">
        <v>33.706665944691899</v>
      </c>
      <c r="L64">
        <v>4.3224760437585132E-5</v>
      </c>
      <c r="M64">
        <v>2.0295679632965627E-6</v>
      </c>
      <c r="N64" s="1">
        <v>2.95356890823346E-7</v>
      </c>
      <c r="O64" s="1">
        <v>6.56592228315179E-10</v>
      </c>
      <c r="P64" s="1">
        <v>1.57397738547743E-9</v>
      </c>
      <c r="Q64" t="s">
        <v>51</v>
      </c>
    </row>
    <row r="65" spans="1:17" x14ac:dyDescent="0.3">
      <c r="A65">
        <v>64</v>
      </c>
      <c r="B65">
        <v>954.96875</v>
      </c>
      <c r="C65">
        <v>400</v>
      </c>
      <c r="D65">
        <v>0</v>
      </c>
      <c r="E65">
        <v>100.286952782944</v>
      </c>
      <c r="F65">
        <v>2.97801658608899</v>
      </c>
      <c r="G65">
        <v>-1548.438631610836</v>
      </c>
      <c r="H65">
        <v>-1270.8816294518801</v>
      </c>
      <c r="I65">
        <v>226.00176258114701</v>
      </c>
      <c r="J65">
        <v>120.305633140962</v>
      </c>
      <c r="K65">
        <v>33.675753604398203</v>
      </c>
      <c r="L65">
        <v>4.3143509152064731E-5</v>
      </c>
      <c r="M65">
        <v>2.0155537947478654E-6</v>
      </c>
      <c r="N65" s="1">
        <v>2.9473569189019398E-7</v>
      </c>
      <c r="O65" s="1">
        <v>6.4356408952993199E-10</v>
      </c>
      <c r="P65" s="1">
        <v>1.4685908896089101E-9</v>
      </c>
      <c r="Q65" t="s">
        <v>51</v>
      </c>
    </row>
    <row r="66" spans="1:17" x14ac:dyDescent="0.3">
      <c r="A66">
        <v>65</v>
      </c>
      <c r="B66">
        <v>950</v>
      </c>
      <c r="C66">
        <v>400</v>
      </c>
      <c r="D66">
        <v>0</v>
      </c>
      <c r="E66">
        <v>100.286933390882</v>
      </c>
      <c r="F66">
        <v>2.9807259303421998</v>
      </c>
      <c r="G66">
        <v>-1547.3167697734636</v>
      </c>
      <c r="H66">
        <v>-1271.5879168185338</v>
      </c>
      <c r="I66">
        <v>225.42521600370301</v>
      </c>
      <c r="J66">
        <v>120.196820381549</v>
      </c>
      <c r="K66">
        <v>33.645137370737402</v>
      </c>
      <c r="L66">
        <v>4.3066233439178582E-5</v>
      </c>
      <c r="M66">
        <v>2.0019077344987831E-6</v>
      </c>
      <c r="N66" s="1">
        <v>2.9400874381486699E-7</v>
      </c>
      <c r="O66" s="1">
        <v>6.3097092686567995E-10</v>
      </c>
      <c r="P66" s="1">
        <v>1.3661454345051999E-9</v>
      </c>
      <c r="Q6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BF1E7-1F7A-4306-BBB5-7194F58E115E}">
  <dimension ref="A1:AI66"/>
  <sheetViews>
    <sheetView workbookViewId="0"/>
  </sheetViews>
  <sheetFormatPr defaultRowHeight="14.4" x14ac:dyDescent="0.3"/>
  <sheetData>
    <row r="1" spans="1:35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</row>
    <row r="2" spans="1:35" x14ac:dyDescent="0.3">
      <c r="A2">
        <v>1</v>
      </c>
      <c r="B2">
        <v>1268</v>
      </c>
      <c r="C2">
        <v>400</v>
      </c>
      <c r="D2">
        <v>0</v>
      </c>
      <c r="E2">
        <v>100.160824853197</v>
      </c>
      <c r="F2">
        <v>2.7259121852337</v>
      </c>
      <c r="G2">
        <v>-1624.5004709532889</v>
      </c>
      <c r="H2">
        <v>-1194.4730504666816</v>
      </c>
      <c r="I2">
        <v>279.03021801032099</v>
      </c>
      <c r="J2">
        <v>152.90924264864401</v>
      </c>
      <c r="K2">
        <v>36.743966073364398</v>
      </c>
      <c r="L2">
        <v>7.911215036826478E-5</v>
      </c>
      <c r="M2">
        <v>5.256632585124345E-6</v>
      </c>
      <c r="N2">
        <v>0</v>
      </c>
      <c r="O2" s="1">
        <v>4.7412451780688501E-9</v>
      </c>
      <c r="P2" s="1">
        <v>1.14493184307151E-8</v>
      </c>
      <c r="Q2">
        <v>46.745273470759102</v>
      </c>
      <c r="R2">
        <v>1.27458805819469</v>
      </c>
      <c r="S2">
        <v>17.6991586557758</v>
      </c>
      <c r="T2">
        <v>1.6026374201721501</v>
      </c>
      <c r="V2">
        <v>9.3841109141180805</v>
      </c>
      <c r="W2">
        <v>0.165800032227472</v>
      </c>
      <c r="X2">
        <v>9.8651073813846502</v>
      </c>
      <c r="AA2">
        <v>9.5231448770048797</v>
      </c>
      <c r="AB2">
        <v>2.69425226219417</v>
      </c>
      <c r="AC2">
        <v>0.43522545713234401</v>
      </c>
      <c r="AD2">
        <v>0.11398783260240899</v>
      </c>
      <c r="AE2">
        <v>0.49671363843410199</v>
      </c>
    </row>
    <row r="3" spans="1:35" x14ac:dyDescent="0.3">
      <c r="A3">
        <v>2</v>
      </c>
      <c r="B3">
        <v>1263.03125</v>
      </c>
      <c r="C3">
        <v>400</v>
      </c>
      <c r="D3">
        <v>0</v>
      </c>
      <c r="E3">
        <v>99.662412214694399</v>
      </c>
      <c r="F3">
        <v>2.7255836931207198</v>
      </c>
      <c r="G3">
        <v>-1615.0783783472486</v>
      </c>
      <c r="H3">
        <v>-1189.3244487877455</v>
      </c>
      <c r="I3">
        <v>277.15084372986701</v>
      </c>
      <c r="J3">
        <v>152.02091991886999</v>
      </c>
      <c r="K3">
        <v>36.565529969319499</v>
      </c>
      <c r="L3">
        <v>7.9062115763948689E-5</v>
      </c>
      <c r="M3">
        <v>5.2733193153844715E-6</v>
      </c>
      <c r="N3">
        <v>0</v>
      </c>
      <c r="O3" s="1">
        <v>4.7226848548062899E-9</v>
      </c>
      <c r="P3" s="1">
        <v>1.19126399166734E-8</v>
      </c>
      <c r="Q3">
        <v>46.778860605899297</v>
      </c>
      <c r="R3">
        <v>1.2809622847758499</v>
      </c>
      <c r="S3">
        <v>17.787672310712001</v>
      </c>
      <c r="T3">
        <v>1.60560312480637</v>
      </c>
      <c r="V3">
        <v>9.3675535320120904</v>
      </c>
      <c r="W3">
        <v>0.16546877687373199</v>
      </c>
      <c r="X3">
        <v>9.6859019492496508</v>
      </c>
      <c r="AA3">
        <v>9.5690935548375808</v>
      </c>
      <c r="AB3">
        <v>2.7077262424937798</v>
      </c>
      <c r="AC3">
        <v>0.437402023639344</v>
      </c>
      <c r="AD3">
        <v>0.114557886799787</v>
      </c>
      <c r="AE3">
        <v>0.49919770790032297</v>
      </c>
    </row>
    <row r="4" spans="1:35" x14ac:dyDescent="0.3">
      <c r="A4">
        <v>3</v>
      </c>
      <c r="B4">
        <v>1258.0625</v>
      </c>
      <c r="C4">
        <v>400</v>
      </c>
      <c r="D4">
        <v>0</v>
      </c>
      <c r="E4">
        <v>99.165584520290395</v>
      </c>
      <c r="F4">
        <v>2.7252268306191398</v>
      </c>
      <c r="G4">
        <v>-1605.7205240481856</v>
      </c>
      <c r="H4">
        <v>-1184.2076801801109</v>
      </c>
      <c r="I4">
        <v>275.28043551634602</v>
      </c>
      <c r="J4">
        <v>151.13747707657299</v>
      </c>
      <c r="K4">
        <v>36.388011231256201</v>
      </c>
      <c r="L4">
        <v>7.9011548564377577E-5</v>
      </c>
      <c r="M4">
        <v>5.2901711777674006E-6</v>
      </c>
      <c r="N4">
        <v>0</v>
      </c>
      <c r="O4" s="1">
        <v>4.7040736199142597E-9</v>
      </c>
      <c r="P4" s="1">
        <v>1.23742927830921E-8</v>
      </c>
      <c r="Q4">
        <v>46.813064515038299</v>
      </c>
      <c r="R4">
        <v>1.28738001065963</v>
      </c>
      <c r="S4">
        <v>17.8767900047756</v>
      </c>
      <c r="T4">
        <v>1.6083892641167099</v>
      </c>
      <c r="V4">
        <v>9.3490870595356803</v>
      </c>
      <c r="W4">
        <v>0.16510844666520999</v>
      </c>
      <c r="X4">
        <v>9.5071388531419405</v>
      </c>
      <c r="AA4">
        <v>9.6153256694544904</v>
      </c>
      <c r="AB4">
        <v>2.7212921725756898</v>
      </c>
      <c r="AC4">
        <v>0.43959344357584401</v>
      </c>
      <c r="AD4">
        <v>0.11513183118834799</v>
      </c>
      <c r="AE4">
        <v>0.50169872927248005</v>
      </c>
    </row>
    <row r="5" spans="1:35" x14ac:dyDescent="0.3">
      <c r="A5">
        <v>4</v>
      </c>
      <c r="B5">
        <v>1253.09375</v>
      </c>
      <c r="C5">
        <v>400</v>
      </c>
      <c r="D5">
        <v>0</v>
      </c>
      <c r="E5">
        <v>98.675125824760102</v>
      </c>
      <c r="F5">
        <v>2.7248549070843699</v>
      </c>
      <c r="G5">
        <v>-1596.5039324833524</v>
      </c>
      <c r="H5">
        <v>-1179.1797112210427</v>
      </c>
      <c r="I5">
        <v>273.43222290824002</v>
      </c>
      <c r="J5">
        <v>150.26744950764899</v>
      </c>
      <c r="K5">
        <v>36.212983512705101</v>
      </c>
      <c r="L5">
        <v>7.8961264617617306E-5</v>
      </c>
      <c r="M5">
        <v>5.3070597889207864E-6</v>
      </c>
      <c r="N5">
        <v>0</v>
      </c>
      <c r="O5" s="1">
        <v>4.68558811544676E-9</v>
      </c>
      <c r="P5" s="1">
        <v>1.2829930796411499E-8</v>
      </c>
      <c r="Q5">
        <v>46.847562804098203</v>
      </c>
      <c r="R5">
        <v>1.2937788544958699</v>
      </c>
      <c r="S5">
        <v>17.965645499336201</v>
      </c>
      <c r="T5">
        <v>1.61098723927361</v>
      </c>
      <c r="V5">
        <v>9.3288171821145696</v>
      </c>
      <c r="W5">
        <v>0.16472214790661599</v>
      </c>
      <c r="X5">
        <v>9.3306019392981803</v>
      </c>
      <c r="AA5">
        <v>9.6613912489801503</v>
      </c>
      <c r="AB5">
        <v>2.7348181893703201</v>
      </c>
      <c r="AC5">
        <v>0.44177841597996198</v>
      </c>
      <c r="AD5">
        <v>0.115704086934324</v>
      </c>
      <c r="AE5">
        <v>0.50419239221186196</v>
      </c>
    </row>
    <row r="6" spans="1:35" x14ac:dyDescent="0.3">
      <c r="A6">
        <v>5</v>
      </c>
      <c r="B6">
        <v>1248.125</v>
      </c>
      <c r="C6">
        <v>400</v>
      </c>
      <c r="D6">
        <v>0</v>
      </c>
      <c r="E6">
        <v>98.190834095135699</v>
      </c>
      <c r="F6">
        <v>2.7244674664690001</v>
      </c>
      <c r="G6">
        <v>-1587.4250666008086</v>
      </c>
      <c r="H6">
        <v>-1174.2383351267124</v>
      </c>
      <c r="I6">
        <v>271.60554894683401</v>
      </c>
      <c r="J6">
        <v>149.41047517065201</v>
      </c>
      <c r="K6">
        <v>36.0403768089013</v>
      </c>
      <c r="L6">
        <v>7.8911248865189745E-5</v>
      </c>
      <c r="M6">
        <v>5.3239856306035109E-6</v>
      </c>
      <c r="N6">
        <v>0</v>
      </c>
      <c r="O6" s="1">
        <v>4.6672210199820398E-9</v>
      </c>
      <c r="P6" s="1">
        <v>1.3279726756113599E-8</v>
      </c>
      <c r="Q6">
        <v>46.882367191873001</v>
      </c>
      <c r="R6">
        <v>1.3001599633331899</v>
      </c>
      <c r="S6">
        <v>18.0542547225172</v>
      </c>
      <c r="T6">
        <v>1.61339164481706</v>
      </c>
      <c r="V6">
        <v>9.3067174494717602</v>
      </c>
      <c r="W6">
        <v>0.16430982627236501</v>
      </c>
      <c r="X6">
        <v>9.1562828490585204</v>
      </c>
      <c r="AA6">
        <v>9.70729840224657</v>
      </c>
      <c r="AB6">
        <v>2.7483067175342999</v>
      </c>
      <c r="AC6">
        <v>0.44395733252708502</v>
      </c>
      <c r="AD6">
        <v>0.116274756619552</v>
      </c>
      <c r="AE6">
        <v>0.50667914372932998</v>
      </c>
    </row>
    <row r="7" spans="1:35" x14ac:dyDescent="0.3">
      <c r="A7">
        <v>6</v>
      </c>
      <c r="B7">
        <v>1243.15625</v>
      </c>
      <c r="C7">
        <v>400</v>
      </c>
      <c r="D7">
        <v>0</v>
      </c>
      <c r="E7">
        <v>97.712511360076206</v>
      </c>
      <c r="F7">
        <v>2.72406404026535</v>
      </c>
      <c r="G7">
        <v>-1578.4804778606208</v>
      </c>
      <c r="H7">
        <v>-1169.3813975446337</v>
      </c>
      <c r="I7">
        <v>269.79977185742399</v>
      </c>
      <c r="J7">
        <v>148.56620029718999</v>
      </c>
      <c r="K7">
        <v>35.870122697467004</v>
      </c>
      <c r="L7">
        <v>7.8861485776031274E-5</v>
      </c>
      <c r="M7">
        <v>5.3409492366918026E-6</v>
      </c>
      <c r="N7">
        <v>0</v>
      </c>
      <c r="O7" s="1">
        <v>4.6489651120310099E-9</v>
      </c>
      <c r="P7" s="1">
        <v>1.3723849052456099E-8</v>
      </c>
      <c r="Q7">
        <v>46.917489728004</v>
      </c>
      <c r="R7">
        <v>1.3065245123660101</v>
      </c>
      <c r="S7">
        <v>18.142633993278999</v>
      </c>
      <c r="T7">
        <v>1.6155967947396199</v>
      </c>
      <c r="V7">
        <v>9.2827607081530896</v>
      </c>
      <c r="W7">
        <v>0.163871428311156</v>
      </c>
      <c r="X7">
        <v>8.9841731941484895</v>
      </c>
      <c r="AA7">
        <v>9.7530554181284295</v>
      </c>
      <c r="AB7">
        <v>2.76176024121939</v>
      </c>
      <c r="AC7">
        <v>0.44613059450334902</v>
      </c>
      <c r="AD7">
        <v>0.116843945342981</v>
      </c>
      <c r="AE7">
        <v>0.50915944180429196</v>
      </c>
    </row>
    <row r="8" spans="1:35" x14ac:dyDescent="0.3">
      <c r="A8">
        <v>7</v>
      </c>
      <c r="B8">
        <v>1238.1875</v>
      </c>
      <c r="C8">
        <v>400</v>
      </c>
      <c r="D8">
        <v>0</v>
      </c>
      <c r="E8">
        <v>97.239963621090396</v>
      </c>
      <c r="F8">
        <v>2.7236441477465498</v>
      </c>
      <c r="G8">
        <v>-1569.6668039654282</v>
      </c>
      <c r="H8">
        <v>-1164.6067951967764</v>
      </c>
      <c r="I8">
        <v>268.01426469511301</v>
      </c>
      <c r="J8">
        <v>147.73427918339499</v>
      </c>
      <c r="K8">
        <v>35.702154299981899</v>
      </c>
      <c r="L8">
        <v>7.8811959346870066E-5</v>
      </c>
      <c r="M8">
        <v>5.3579511921401299E-6</v>
      </c>
      <c r="N8">
        <v>0</v>
      </c>
      <c r="O8" s="1">
        <v>4.6308132696321999E-9</v>
      </c>
      <c r="P8" s="1">
        <v>1.4162461723866099E-8</v>
      </c>
      <c r="Q8">
        <v>46.952942790189297</v>
      </c>
      <c r="R8">
        <v>1.3128737044188601</v>
      </c>
      <c r="S8">
        <v>18.230800014259401</v>
      </c>
      <c r="T8">
        <v>1.61759671254486</v>
      </c>
      <c r="V8">
        <v>9.2569191141920406</v>
      </c>
      <c r="W8">
        <v>0.16340690196932001</v>
      </c>
      <c r="X8">
        <v>8.8142645698120194</v>
      </c>
      <c r="AA8">
        <v>9.7986707611435406</v>
      </c>
      <c r="AB8">
        <v>2.77518130298257</v>
      </c>
      <c r="AC8">
        <v>0.44829861262958398</v>
      </c>
      <c r="AD8">
        <v>0.117411760674552</v>
      </c>
      <c r="AE8">
        <v>0.51163375518377197</v>
      </c>
    </row>
    <row r="9" spans="1:35" x14ac:dyDescent="0.3">
      <c r="A9">
        <v>8</v>
      </c>
      <c r="B9">
        <v>1233.21875</v>
      </c>
      <c r="C9">
        <v>400</v>
      </c>
      <c r="D9">
        <v>0</v>
      </c>
      <c r="E9">
        <v>96.773000782896801</v>
      </c>
      <c r="F9">
        <v>2.7232072963079701</v>
      </c>
      <c r="G9">
        <v>-1560.9807668521446</v>
      </c>
      <c r="H9">
        <v>-1159.9124746933867</v>
      </c>
      <c r="I9">
        <v>266.24841504363201</v>
      </c>
      <c r="J9">
        <v>146.914374010736</v>
      </c>
      <c r="K9">
        <v>35.536406249387603</v>
      </c>
      <c r="L9">
        <v>7.8762653104972341E-5</v>
      </c>
      <c r="M9">
        <v>5.3749921315920647E-6</v>
      </c>
      <c r="N9">
        <v>0</v>
      </c>
      <c r="O9" s="1">
        <v>4.61275847091456E-9</v>
      </c>
      <c r="P9" s="1">
        <v>1.45957244968873E-8</v>
      </c>
      <c r="Q9">
        <v>46.988739079196897</v>
      </c>
      <c r="R9">
        <v>1.3192087692224801</v>
      </c>
      <c r="S9">
        <v>18.31876986172</v>
      </c>
      <c r="T9">
        <v>1.61938512149738</v>
      </c>
      <c r="V9">
        <v>9.2291641516951994</v>
      </c>
      <c r="W9">
        <v>0.16291619718264699</v>
      </c>
      <c r="X9">
        <v>8.6465485691195205</v>
      </c>
      <c r="AA9">
        <v>9.8441530656051395</v>
      </c>
      <c r="AB9">
        <v>2.7885725022556902</v>
      </c>
      <c r="AC9">
        <v>0.45046180681410097</v>
      </c>
      <c r="AD9">
        <v>0.117978312590457</v>
      </c>
      <c r="AE9">
        <v>0.51410256310027003</v>
      </c>
    </row>
    <row r="10" spans="1:35" x14ac:dyDescent="0.3">
      <c r="A10">
        <v>9</v>
      </c>
      <c r="B10">
        <v>1228.25</v>
      </c>
      <c r="C10">
        <v>400</v>
      </c>
      <c r="D10">
        <v>0</v>
      </c>
      <c r="E10">
        <v>96.311436602374599</v>
      </c>
      <c r="F10">
        <v>2.72275298191835</v>
      </c>
      <c r="G10">
        <v>-1552.4191709258439</v>
      </c>
      <c r="H10">
        <v>-1155.296431504026</v>
      </c>
      <c r="I10">
        <v>264.50162476476402</v>
      </c>
      <c r="J10">
        <v>146.106154694439</v>
      </c>
      <c r="K10">
        <v>35.372814662943398</v>
      </c>
      <c r="L10">
        <v>7.8713550113326017E-5</v>
      </c>
      <c r="M10">
        <v>5.3920727376420333E-6</v>
      </c>
      <c r="N10">
        <v>0</v>
      </c>
      <c r="O10" s="1">
        <v>4.5947937956465397E-9</v>
      </c>
      <c r="P10" s="1">
        <v>1.5023792809459399E-8</v>
      </c>
      <c r="Q10">
        <v>47.024891611483604</v>
      </c>
      <c r="R10">
        <v>1.32553096247362</v>
      </c>
      <c r="S10">
        <v>18.406560972491999</v>
      </c>
      <c r="T10">
        <v>1.62095543517884</v>
      </c>
      <c r="V10">
        <v>9.1994666581567106</v>
      </c>
      <c r="W10">
        <v>0.16239926653848999</v>
      </c>
      <c r="X10">
        <v>8.4810167979003506</v>
      </c>
      <c r="AA10">
        <v>9.8895111282919199</v>
      </c>
      <c r="AB10">
        <v>2.8019364933582498</v>
      </c>
      <c r="AC10">
        <v>0.45262060583167901</v>
      </c>
      <c r="AD10">
        <v>0.118543713389058</v>
      </c>
      <c r="AE10">
        <v>0.51656635490540304</v>
      </c>
    </row>
    <row r="11" spans="1:35" x14ac:dyDescent="0.3">
      <c r="A11">
        <v>10</v>
      </c>
      <c r="B11">
        <v>1223.28125</v>
      </c>
      <c r="C11">
        <v>400</v>
      </c>
      <c r="D11">
        <v>0</v>
      </c>
      <c r="E11">
        <v>95.855088657884494</v>
      </c>
      <c r="F11">
        <v>2.7222806896980898</v>
      </c>
      <c r="G11">
        <v>-1543.9789015531726</v>
      </c>
      <c r="H11">
        <v>-1150.7567090990212</v>
      </c>
      <c r="I11">
        <v>262.77330980233802</v>
      </c>
      <c r="J11">
        <v>145.30929876187301</v>
      </c>
      <c r="K11">
        <v>35.2113171212021</v>
      </c>
      <c r="L11">
        <v>7.8664632978788597E-5</v>
      </c>
      <c r="M11">
        <v>5.4091937386836866E-6</v>
      </c>
      <c r="N11">
        <v>0</v>
      </c>
      <c r="O11" s="1">
        <v>4.5769124278795803E-9</v>
      </c>
      <c r="P11" s="1">
        <v>1.5446817816144399E-8</v>
      </c>
      <c r="Q11">
        <v>47.061413708996099</v>
      </c>
      <c r="R11">
        <v>1.3318415646392701</v>
      </c>
      <c r="S11">
        <v>18.494191127369501</v>
      </c>
      <c r="T11">
        <v>1.6223007484865599</v>
      </c>
      <c r="V11">
        <v>9.1677968574890905</v>
      </c>
      <c r="W11">
        <v>0.16185606601514599</v>
      </c>
      <c r="X11">
        <v>8.3176608905680691</v>
      </c>
      <c r="AA11">
        <v>9.9347538993636402</v>
      </c>
      <c r="AB11">
        <v>2.81527598296947</v>
      </c>
      <c r="AC11">
        <v>0.45477544691520699</v>
      </c>
      <c r="AD11">
        <v>0.11910807758394699</v>
      </c>
      <c r="AE11">
        <v>0.51902562960384901</v>
      </c>
    </row>
    <row r="12" spans="1:35" x14ac:dyDescent="0.3">
      <c r="A12">
        <v>11</v>
      </c>
      <c r="B12">
        <v>1218.3125</v>
      </c>
      <c r="C12">
        <v>400</v>
      </c>
      <c r="D12">
        <v>0</v>
      </c>
      <c r="E12">
        <v>95.403778337545006</v>
      </c>
      <c r="F12">
        <v>2.7217898946306498</v>
      </c>
      <c r="G12">
        <v>-1535.6569237842441</v>
      </c>
      <c r="H12">
        <v>-1146.2913982392331</v>
      </c>
      <c r="I12">
        <v>261.06290003604499</v>
      </c>
      <c r="J12">
        <v>144.52349125779901</v>
      </c>
      <c r="K12">
        <v>35.051852652458798</v>
      </c>
      <c r="L12">
        <v>7.861588386314239E-5</v>
      </c>
      <c r="M12">
        <v>5.4263559063639016E-6</v>
      </c>
      <c r="N12">
        <v>0</v>
      </c>
      <c r="O12" s="1">
        <v>4.5591076596635003E-9</v>
      </c>
      <c r="P12" s="1">
        <v>1.58649463768603E-8</v>
      </c>
      <c r="Q12">
        <v>47.0983189860209</v>
      </c>
      <c r="R12">
        <v>1.3381418795078099</v>
      </c>
      <c r="S12">
        <v>18.581678430991399</v>
      </c>
      <c r="T12">
        <v>1.6234138291920599</v>
      </c>
      <c r="V12">
        <v>9.1341244014720999</v>
      </c>
      <c r="W12">
        <v>0.16128655580020099</v>
      </c>
      <c r="X12">
        <v>8.1564725260647304</v>
      </c>
      <c r="AA12">
        <v>9.9798904715607897</v>
      </c>
      <c r="AB12">
        <v>2.82859372706575</v>
      </c>
      <c r="AC12">
        <v>0.45692677526096398</v>
      </c>
      <c r="AD12">
        <v>0.119671521774373</v>
      </c>
      <c r="AE12">
        <v>0.52148089528873698</v>
      </c>
    </row>
    <row r="13" spans="1:35" x14ac:dyDescent="0.3">
      <c r="A13">
        <v>12</v>
      </c>
      <c r="B13">
        <v>1213.34375</v>
      </c>
      <c r="C13">
        <v>400</v>
      </c>
      <c r="D13">
        <v>0</v>
      </c>
      <c r="E13">
        <v>94.957330853734902</v>
      </c>
      <c r="F13">
        <v>2.7212800624473998</v>
      </c>
      <c r="G13">
        <v>-1527.450281401804</v>
      </c>
      <c r="H13">
        <v>-1141.898636486889</v>
      </c>
      <c r="I13">
        <v>259.36983920377298</v>
      </c>
      <c r="J13">
        <v>143.74842468806301</v>
      </c>
      <c r="K13">
        <v>34.894361724876703</v>
      </c>
      <c r="L13">
        <v>7.856728449860536E-5</v>
      </c>
      <c r="M13">
        <v>5.4435600524314085E-6</v>
      </c>
      <c r="N13">
        <v>0</v>
      </c>
      <c r="O13" s="1">
        <v>4.5413728961737203E-9</v>
      </c>
      <c r="P13" s="1">
        <v>1.6278321023006601E-8</v>
      </c>
      <c r="Q13">
        <v>47.135621332124799</v>
      </c>
      <c r="R13">
        <v>1.34443323236818</v>
      </c>
      <c r="S13">
        <v>18.669041286559001</v>
      </c>
      <c r="T13">
        <v>1.6242871102955001</v>
      </c>
      <c r="V13">
        <v>9.0984184213460502</v>
      </c>
      <c r="W13">
        <v>0.160690701202264</v>
      </c>
      <c r="X13">
        <v>7.9974434458475603</v>
      </c>
      <c r="AA13">
        <v>10.024930066862799</v>
      </c>
      <c r="AB13">
        <v>2.8418925270721802</v>
      </c>
      <c r="AC13">
        <v>0.45907504340694899</v>
      </c>
      <c r="AD13">
        <v>0.12023416448240699</v>
      </c>
      <c r="AE13">
        <v>0.52393266843214104</v>
      </c>
    </row>
    <row r="14" spans="1:35" x14ac:dyDescent="0.3">
      <c r="A14">
        <v>13</v>
      </c>
      <c r="B14">
        <v>1208.375</v>
      </c>
      <c r="C14">
        <v>400</v>
      </c>
      <c r="D14">
        <v>0</v>
      </c>
      <c r="E14">
        <v>93.004079941899207</v>
      </c>
      <c r="F14">
        <v>2.72114460631387</v>
      </c>
      <c r="G14">
        <v>-1493.7669567856972</v>
      </c>
      <c r="H14">
        <v>-1117.993051567069</v>
      </c>
      <c r="I14">
        <v>253.63993534947201</v>
      </c>
      <c r="J14">
        <v>140.63283852925099</v>
      </c>
      <c r="K14">
        <v>34.178293842268303</v>
      </c>
      <c r="L14">
        <v>7.8704370977149496E-5</v>
      </c>
      <c r="M14">
        <v>5.464565357159917E-6</v>
      </c>
      <c r="N14">
        <v>0</v>
      </c>
      <c r="O14" s="1">
        <v>4.4579171685580297E-9</v>
      </c>
      <c r="P14" s="1">
        <v>1.5940440541115001E-8</v>
      </c>
      <c r="Q14">
        <v>47.183882479450702</v>
      </c>
      <c r="R14">
        <v>1.37266871879694</v>
      </c>
      <c r="S14">
        <v>18.630817552501799</v>
      </c>
      <c r="T14">
        <v>1.64166465421573</v>
      </c>
      <c r="V14">
        <v>9.1591690935420207</v>
      </c>
      <c r="W14">
        <v>0.16161383816027999</v>
      </c>
      <c r="X14">
        <v>7.8296283378295799</v>
      </c>
      <c r="AA14">
        <v>10.023894686777499</v>
      </c>
      <c r="AB14">
        <v>2.8707952119845301</v>
      </c>
      <c r="AC14">
        <v>0.46816994589438599</v>
      </c>
      <c r="AD14">
        <v>0.122759295547142</v>
      </c>
      <c r="AE14">
        <v>0.53493618529930198</v>
      </c>
    </row>
    <row r="15" spans="1:35" x14ac:dyDescent="0.3">
      <c r="A15">
        <v>14</v>
      </c>
      <c r="B15">
        <v>1203.40625</v>
      </c>
      <c r="C15">
        <v>400</v>
      </c>
      <c r="D15">
        <v>0</v>
      </c>
      <c r="E15">
        <v>88.187088753543406</v>
      </c>
      <c r="F15">
        <v>2.7218291976253099</v>
      </c>
      <c r="G15">
        <v>-1411.7802752285968</v>
      </c>
      <c r="H15">
        <v>-1057.0111603933792</v>
      </c>
      <c r="I15">
        <v>240.26793075794899</v>
      </c>
      <c r="J15">
        <v>130.315959973237</v>
      </c>
      <c r="K15">
        <v>32.399934878530601</v>
      </c>
      <c r="L15">
        <v>7.9238502189233289E-5</v>
      </c>
      <c r="M15">
        <v>5.4926617715964089E-6</v>
      </c>
      <c r="N15">
        <v>0</v>
      </c>
      <c r="O15" s="1">
        <v>4.2486206758551004E-9</v>
      </c>
      <c r="P15" s="1">
        <v>1.41592689152859E-8</v>
      </c>
      <c r="Q15">
        <v>47.248498236677101</v>
      </c>
      <c r="R15">
        <v>1.44764719032183</v>
      </c>
      <c r="S15">
        <v>18.334525528421398</v>
      </c>
      <c r="T15">
        <v>1.69308923375015</v>
      </c>
      <c r="V15">
        <v>9.4177054555736603</v>
      </c>
      <c r="W15">
        <v>0.16552416353812199</v>
      </c>
      <c r="X15">
        <v>7.6449263310853803</v>
      </c>
      <c r="AA15">
        <v>9.9335849473157403</v>
      </c>
      <c r="AB15">
        <v>2.9289848569697998</v>
      </c>
      <c r="AC15">
        <v>0.49189366426162001</v>
      </c>
      <c r="AD15">
        <v>0.129464703938515</v>
      </c>
      <c r="AE15">
        <v>0.56415568814648798</v>
      </c>
    </row>
    <row r="16" spans="1:35" x14ac:dyDescent="0.3">
      <c r="A16">
        <v>15</v>
      </c>
      <c r="B16">
        <v>1198.4375</v>
      </c>
      <c r="C16">
        <v>400</v>
      </c>
      <c r="D16">
        <v>0</v>
      </c>
      <c r="E16">
        <v>83.765385382189393</v>
      </c>
      <c r="F16">
        <v>2.7225107408486702</v>
      </c>
      <c r="G16">
        <v>-1336.7153360647917</v>
      </c>
      <c r="H16">
        <v>-1001.1934756437115</v>
      </c>
      <c r="I16">
        <v>227.99993912769699</v>
      </c>
      <c r="J16">
        <v>123.525071061997</v>
      </c>
      <c r="K16">
        <v>30.767696937011099</v>
      </c>
      <c r="L16">
        <v>7.9787088697705227E-5</v>
      </c>
      <c r="M16">
        <v>5.5196525388830702E-6</v>
      </c>
      <c r="N16">
        <v>0</v>
      </c>
      <c r="O16" s="1">
        <v>4.0549909975090202E-9</v>
      </c>
      <c r="P16" s="1">
        <v>1.2538490457111E-8</v>
      </c>
      <c r="Q16">
        <v>47.304807911928201</v>
      </c>
      <c r="R16">
        <v>1.52406379645048</v>
      </c>
      <c r="S16">
        <v>18.044060127405601</v>
      </c>
      <c r="T16">
        <v>1.74324543466885</v>
      </c>
      <c r="V16">
        <v>9.6651882341035602</v>
      </c>
      <c r="W16">
        <v>0.169094341402964</v>
      </c>
      <c r="X16">
        <v>7.4678060346023996</v>
      </c>
      <c r="AA16">
        <v>9.8533266602161795</v>
      </c>
      <c r="AB16">
        <v>2.9823681957753099</v>
      </c>
      <c r="AC16">
        <v>0.515804897556562</v>
      </c>
      <c r="AD16">
        <v>0.13629872631259299</v>
      </c>
      <c r="AE16">
        <v>0.59393563957706996</v>
      </c>
    </row>
    <row r="17" spans="1:31" x14ac:dyDescent="0.3">
      <c r="A17">
        <v>16</v>
      </c>
      <c r="B17">
        <v>1193.46875</v>
      </c>
      <c r="C17">
        <v>400</v>
      </c>
      <c r="D17">
        <v>0</v>
      </c>
      <c r="E17">
        <v>79.269605943864903</v>
      </c>
      <c r="F17">
        <v>2.72262883104331</v>
      </c>
      <c r="G17">
        <v>-1261.2121231602589</v>
      </c>
      <c r="H17">
        <v>-944.99120963034477</v>
      </c>
      <c r="I17">
        <v>215.612212464837</v>
      </c>
      <c r="J17">
        <v>116.65271973560399</v>
      </c>
      <c r="K17">
        <v>29.115098260929098</v>
      </c>
      <c r="L17">
        <v>8.0442778597745155E-5</v>
      </c>
      <c r="M17">
        <v>5.5590126681663143E-6</v>
      </c>
      <c r="N17">
        <v>0</v>
      </c>
      <c r="O17" s="1">
        <v>3.8588641972220204E-9</v>
      </c>
      <c r="P17" s="1">
        <v>1.14642249769574E-8</v>
      </c>
      <c r="Q17">
        <v>47.304462593593797</v>
      </c>
      <c r="R17">
        <v>1.6019616943220001</v>
      </c>
      <c r="S17">
        <v>17.9033471897453</v>
      </c>
      <c r="T17">
        <v>1.7869542772445</v>
      </c>
      <c r="V17">
        <v>9.9160738892549105</v>
      </c>
      <c r="W17">
        <v>0.17398045604939599</v>
      </c>
      <c r="X17">
        <v>7.2677577357547198</v>
      </c>
      <c r="AA17">
        <v>9.6766710148197994</v>
      </c>
      <c r="AB17">
        <v>3.0541296456183402</v>
      </c>
      <c r="AC17">
        <v>0.543011861218617</v>
      </c>
      <c r="AD17">
        <v>0.144028915001297</v>
      </c>
      <c r="AE17">
        <v>0.62762072737717201</v>
      </c>
    </row>
    <row r="18" spans="1:31" x14ac:dyDescent="0.3">
      <c r="A18">
        <v>17</v>
      </c>
      <c r="B18">
        <v>1188.5</v>
      </c>
      <c r="C18">
        <v>400</v>
      </c>
      <c r="D18">
        <v>0</v>
      </c>
      <c r="E18">
        <v>74.977279077655098</v>
      </c>
      <c r="F18">
        <v>2.7223816711753899</v>
      </c>
      <c r="G18">
        <v>-1189.5767292432013</v>
      </c>
      <c r="H18">
        <v>-891.66152242473152</v>
      </c>
      <c r="I18">
        <v>203.82116568157099</v>
      </c>
      <c r="J18">
        <v>110.113883294354</v>
      </c>
      <c r="K18">
        <v>27.5410607820039</v>
      </c>
      <c r="L18">
        <v>8.1148331146880346E-5</v>
      </c>
      <c r="M18">
        <v>5.6035826943193358E-6</v>
      </c>
      <c r="N18">
        <v>0</v>
      </c>
      <c r="O18" s="1">
        <v>3.6709959724273101E-9</v>
      </c>
      <c r="P18" s="1">
        <v>1.06536675608667E-8</v>
      </c>
      <c r="Q18">
        <v>47.279717284453298</v>
      </c>
      <c r="R18">
        <v>1.67987118700396</v>
      </c>
      <c r="S18">
        <v>17.830810757399799</v>
      </c>
      <c r="T18">
        <v>1.8262991051821</v>
      </c>
      <c r="V18">
        <v>10.158358086410299</v>
      </c>
      <c r="W18">
        <v>0.17929227703388101</v>
      </c>
      <c r="X18">
        <v>7.0616279013880003</v>
      </c>
      <c r="AA18">
        <v>9.4637882755305895</v>
      </c>
      <c r="AB18">
        <v>3.13243367469599</v>
      </c>
      <c r="AC18">
        <v>0.57197612580958201</v>
      </c>
      <c r="AD18">
        <v>0.15227433533363099</v>
      </c>
      <c r="AE18">
        <v>0.663550989758669</v>
      </c>
    </row>
    <row r="19" spans="1:31" x14ac:dyDescent="0.3">
      <c r="A19">
        <v>18</v>
      </c>
      <c r="B19">
        <v>1183.53125</v>
      </c>
      <c r="C19">
        <v>400</v>
      </c>
      <c r="D19">
        <v>0</v>
      </c>
      <c r="E19">
        <v>71.036170902648294</v>
      </c>
      <c r="F19">
        <v>2.7219644762165198</v>
      </c>
      <c r="G19">
        <v>-1124.022825696336</v>
      </c>
      <c r="H19">
        <v>-842.8819258763582</v>
      </c>
      <c r="I19">
        <v>193.00097383691701</v>
      </c>
      <c r="J19">
        <v>104.126342683602</v>
      </c>
      <c r="K19">
        <v>26.0973908819659</v>
      </c>
      <c r="L19">
        <v>8.1861079601558588E-5</v>
      </c>
      <c r="M19">
        <v>5.6477282612802604E-6</v>
      </c>
      <c r="N19">
        <v>0</v>
      </c>
      <c r="O19" s="1">
        <v>3.4971113873359899E-9</v>
      </c>
      <c r="P19" s="1">
        <v>9.9172152420076506E-9</v>
      </c>
      <c r="Q19">
        <v>47.2541825653812</v>
      </c>
      <c r="R19">
        <v>1.7573354308278699</v>
      </c>
      <c r="S19">
        <v>17.763468163029799</v>
      </c>
      <c r="T19">
        <v>1.8633914411481101</v>
      </c>
      <c r="V19">
        <v>10.384632352588801</v>
      </c>
      <c r="W19">
        <v>0.18430804131245701</v>
      </c>
      <c r="X19">
        <v>6.8620693540744098</v>
      </c>
      <c r="AA19">
        <v>9.2604553725721406</v>
      </c>
      <c r="AB19">
        <v>3.2076559227318402</v>
      </c>
      <c r="AC19">
        <v>0.60141379628029401</v>
      </c>
      <c r="AD19">
        <v>0.16072256135989399</v>
      </c>
      <c r="AE19">
        <v>0.70036499869300906</v>
      </c>
    </row>
    <row r="20" spans="1:31" x14ac:dyDescent="0.3">
      <c r="A20">
        <v>19</v>
      </c>
      <c r="B20">
        <v>1178.5625</v>
      </c>
      <c r="C20">
        <v>400</v>
      </c>
      <c r="D20">
        <v>0</v>
      </c>
      <c r="E20">
        <v>67.401639917344298</v>
      </c>
      <c r="F20">
        <v>2.7213447193404599</v>
      </c>
      <c r="G20">
        <v>-1063.7833869303936</v>
      </c>
      <c r="H20">
        <v>-798.07798545201967</v>
      </c>
      <c r="I20">
        <v>183.02894097720699</v>
      </c>
      <c r="J20">
        <v>98.619327420153198</v>
      </c>
      <c r="K20">
        <v>24.767769933123201</v>
      </c>
      <c r="L20">
        <v>8.2579422331948855E-5</v>
      </c>
      <c r="M20">
        <v>5.6916585746546903E-6</v>
      </c>
      <c r="N20">
        <v>0</v>
      </c>
      <c r="O20" s="1">
        <v>3.33548582274558E-9</v>
      </c>
      <c r="P20" s="1">
        <v>9.2518264899546607E-9</v>
      </c>
      <c r="Q20">
        <v>47.2295767511877</v>
      </c>
      <c r="R20">
        <v>1.83406436576437</v>
      </c>
      <c r="S20">
        <v>17.7016057946214</v>
      </c>
      <c r="T20">
        <v>1.8981956208066999</v>
      </c>
      <c r="V20">
        <v>10.594452260136601</v>
      </c>
      <c r="W20">
        <v>0.18901778256369201</v>
      </c>
      <c r="X20">
        <v>6.6684534000985396</v>
      </c>
      <c r="AA20">
        <v>9.0656865085200096</v>
      </c>
      <c r="AB20">
        <v>3.2800547350669</v>
      </c>
      <c r="AC20">
        <v>0.63137238331668899</v>
      </c>
      <c r="AD20">
        <v>0.169389281190677</v>
      </c>
      <c r="AE20">
        <v>0.73813111672653797</v>
      </c>
    </row>
    <row r="21" spans="1:31" x14ac:dyDescent="0.3">
      <c r="A21">
        <v>20</v>
      </c>
      <c r="B21">
        <v>1173.59375</v>
      </c>
      <c r="C21">
        <v>400</v>
      </c>
      <c r="D21">
        <v>0</v>
      </c>
      <c r="E21">
        <v>63.939154163997102</v>
      </c>
      <c r="F21">
        <v>2.7207497685660398</v>
      </c>
      <c r="G21">
        <v>-1006.6245402958159</v>
      </c>
      <c r="H21">
        <v>-755.53645221834722</v>
      </c>
      <c r="I21">
        <v>173.553946977457</v>
      </c>
      <c r="J21">
        <v>93.4055937027032</v>
      </c>
      <c r="K21">
        <v>23.500564036690399</v>
      </c>
      <c r="L21">
        <v>8.3370536480715751E-5</v>
      </c>
      <c r="M21">
        <v>5.7334571114258858E-6</v>
      </c>
      <c r="N21">
        <v>0</v>
      </c>
      <c r="O21" s="1">
        <v>3.1793086578684301E-9</v>
      </c>
      <c r="P21" s="1">
        <v>8.4894788182645793E-9</v>
      </c>
      <c r="Q21">
        <v>47.167132926917802</v>
      </c>
      <c r="R21">
        <v>1.9109050030747401</v>
      </c>
      <c r="S21">
        <v>17.653381598225501</v>
      </c>
      <c r="T21">
        <v>1.9325499194692199</v>
      </c>
      <c r="V21">
        <v>10.7907047888023</v>
      </c>
      <c r="W21">
        <v>0.194452618039929</v>
      </c>
      <c r="X21">
        <v>6.4853477287228101</v>
      </c>
      <c r="AA21">
        <v>8.8883592252053205</v>
      </c>
      <c r="AB21">
        <v>3.35756714274337</v>
      </c>
      <c r="AC21">
        <v>0.662933858621785</v>
      </c>
      <c r="AD21">
        <v>0.178562189099122</v>
      </c>
      <c r="AE21">
        <v>0.77810300107790298</v>
      </c>
    </row>
    <row r="22" spans="1:31" x14ac:dyDescent="0.3">
      <c r="A22">
        <v>21</v>
      </c>
      <c r="B22">
        <v>1168.625</v>
      </c>
      <c r="C22">
        <v>400</v>
      </c>
      <c r="D22">
        <v>0</v>
      </c>
      <c r="E22">
        <v>60.7284425586137</v>
      </c>
      <c r="F22">
        <v>2.7198467492006402</v>
      </c>
      <c r="G22">
        <v>-953.83389877833827</v>
      </c>
      <c r="H22">
        <v>-716.26437758747545</v>
      </c>
      <c r="I22">
        <v>164.77572519350301</v>
      </c>
      <c r="J22">
        <v>88.582241912051501</v>
      </c>
      <c r="K22">
        <v>22.327891296251</v>
      </c>
      <c r="L22">
        <v>8.4162411661610804E-5</v>
      </c>
      <c r="M22">
        <v>5.7756663167873678E-6</v>
      </c>
      <c r="N22">
        <v>0</v>
      </c>
      <c r="O22" s="1">
        <v>3.0335233177707598E-9</v>
      </c>
      <c r="P22" s="1">
        <v>7.8136213428807896E-9</v>
      </c>
      <c r="Q22">
        <v>47.110356052303601</v>
      </c>
      <c r="R22">
        <v>1.98525761704427</v>
      </c>
      <c r="S22">
        <v>17.612512265663899</v>
      </c>
      <c r="T22">
        <v>1.9645215291279901</v>
      </c>
      <c r="V22">
        <v>10.9695210138643</v>
      </c>
      <c r="W22">
        <v>0.19961629773415801</v>
      </c>
      <c r="X22">
        <v>6.3061158380931497</v>
      </c>
      <c r="AA22">
        <v>8.7157697545546498</v>
      </c>
      <c r="AB22">
        <v>3.4338940989470599</v>
      </c>
      <c r="AC22">
        <v>0.69519147204356502</v>
      </c>
      <c r="AD22">
        <v>0.18800276864747001</v>
      </c>
      <c r="AE22">
        <v>0.81924129197566298</v>
      </c>
    </row>
    <row r="23" spans="1:31" x14ac:dyDescent="0.3">
      <c r="A23">
        <v>22</v>
      </c>
      <c r="B23">
        <v>1163.65625</v>
      </c>
      <c r="C23">
        <v>400</v>
      </c>
      <c r="D23">
        <v>0</v>
      </c>
      <c r="E23">
        <v>57.743922771744799</v>
      </c>
      <c r="F23">
        <v>2.71856416355529</v>
      </c>
      <c r="G23">
        <v>-904.97401650289873</v>
      </c>
      <c r="H23">
        <v>-679.93708895764121</v>
      </c>
      <c r="I23">
        <v>156.623015486783</v>
      </c>
      <c r="J23">
        <v>84.107763458701598</v>
      </c>
      <c r="K23">
        <v>21.240595879932499</v>
      </c>
      <c r="L23">
        <v>8.4947040988192209E-5</v>
      </c>
      <c r="M23">
        <v>5.818708620161388E-6</v>
      </c>
      <c r="N23">
        <v>0</v>
      </c>
      <c r="O23" s="1">
        <v>2.8971813879618401E-9</v>
      </c>
      <c r="P23" s="1">
        <v>7.2310701778091004E-9</v>
      </c>
      <c r="Q23">
        <v>47.064796944969899</v>
      </c>
      <c r="R23">
        <v>2.0562024191982702</v>
      </c>
      <c r="S23">
        <v>17.578829746419199</v>
      </c>
      <c r="T23">
        <v>1.9938424309082901</v>
      </c>
      <c r="V23">
        <v>11.1297669713092</v>
      </c>
      <c r="W23">
        <v>0.20441217403061601</v>
      </c>
      <c r="X23">
        <v>6.12972653573906</v>
      </c>
      <c r="AA23">
        <v>8.5461947389777002</v>
      </c>
      <c r="AB23">
        <v>3.5087585623200299</v>
      </c>
      <c r="AC23">
        <v>0.728165567734534</v>
      </c>
      <c r="AD23">
        <v>0.19771977359067899</v>
      </c>
      <c r="AE23">
        <v>0.86158413480236296</v>
      </c>
    </row>
    <row r="24" spans="1:31" x14ac:dyDescent="0.3">
      <c r="A24">
        <v>23</v>
      </c>
      <c r="B24">
        <v>1158.6875</v>
      </c>
      <c r="C24">
        <v>400</v>
      </c>
      <c r="D24">
        <v>0</v>
      </c>
      <c r="E24">
        <v>54.9541061072267</v>
      </c>
      <c r="F24">
        <v>2.71684864978215</v>
      </c>
      <c r="G24">
        <v>-859.5155621485618</v>
      </c>
      <c r="H24">
        <v>-646.15699324502566</v>
      </c>
      <c r="I24">
        <v>149.01032338064601</v>
      </c>
      <c r="J24">
        <v>79.933959584184393</v>
      </c>
      <c r="K24">
        <v>20.227150346278201</v>
      </c>
      <c r="L24">
        <v>8.5723099140231647E-5</v>
      </c>
      <c r="M24">
        <v>5.8628084999395455E-6</v>
      </c>
      <c r="N24">
        <v>0</v>
      </c>
      <c r="O24" s="1">
        <v>2.7689383198462401E-9</v>
      </c>
      <c r="P24" s="1">
        <v>6.7324668278466799E-9</v>
      </c>
      <c r="Q24">
        <v>47.032202364733202</v>
      </c>
      <c r="R24">
        <v>2.12272260637664</v>
      </c>
      <c r="S24">
        <v>17.552966763056599</v>
      </c>
      <c r="T24">
        <v>2.0204098624619902</v>
      </c>
      <c r="V24">
        <v>11.2704559097825</v>
      </c>
      <c r="W24">
        <v>0.20885012903890501</v>
      </c>
      <c r="X24">
        <v>5.9556678865530301</v>
      </c>
      <c r="AA24">
        <v>8.3789366956673508</v>
      </c>
      <c r="AB24">
        <v>3.5827000179270199</v>
      </c>
      <c r="AC24">
        <v>0.76200691547199495</v>
      </c>
      <c r="AD24">
        <v>0.20775727503215899</v>
      </c>
      <c r="AE24">
        <v>0.90532357389842799</v>
      </c>
    </row>
    <row r="25" spans="1:31" x14ac:dyDescent="0.3">
      <c r="A25">
        <v>24</v>
      </c>
      <c r="B25">
        <v>1153.71875</v>
      </c>
      <c r="C25">
        <v>400</v>
      </c>
      <c r="D25">
        <v>0</v>
      </c>
      <c r="E25">
        <v>52.331133672716398</v>
      </c>
      <c r="F25">
        <v>2.7146333352698702</v>
      </c>
      <c r="G25">
        <v>-816.99348660768817</v>
      </c>
      <c r="H25">
        <v>-614.57469118524079</v>
      </c>
      <c r="I25">
        <v>141.86223885164401</v>
      </c>
      <c r="J25">
        <v>76.018285074808801</v>
      </c>
      <c r="K25">
        <v>19.277422476473699</v>
      </c>
      <c r="L25">
        <v>8.6488718296154154E-5</v>
      </c>
      <c r="M25">
        <v>5.9082272804193697E-6</v>
      </c>
      <c r="N25">
        <v>0</v>
      </c>
      <c r="O25" s="1">
        <v>2.6475952628327601E-9</v>
      </c>
      <c r="P25" s="1">
        <v>6.3099044858942099E-9</v>
      </c>
      <c r="Q25">
        <v>47.014844853757801</v>
      </c>
      <c r="R25">
        <v>2.1834401301775599</v>
      </c>
      <c r="S25">
        <v>17.535605682004199</v>
      </c>
      <c r="T25">
        <v>2.0440916176181299</v>
      </c>
      <c r="V25">
        <v>11.390362333071</v>
      </c>
      <c r="W25">
        <v>0.212942976488802</v>
      </c>
      <c r="X25">
        <v>5.7833539158357503</v>
      </c>
      <c r="AA25">
        <v>8.2132053314719204</v>
      </c>
      <c r="AB25">
        <v>3.6563770576595198</v>
      </c>
      <c r="AC25">
        <v>0.79690474780682097</v>
      </c>
      <c r="AD25">
        <v>0.218170609642586</v>
      </c>
      <c r="AE25">
        <v>0.95070074446573904</v>
      </c>
    </row>
    <row r="26" spans="1:31" x14ac:dyDescent="0.3">
      <c r="A26">
        <v>25</v>
      </c>
      <c r="B26">
        <v>1148.75</v>
      </c>
      <c r="C26">
        <v>400</v>
      </c>
      <c r="D26">
        <v>0</v>
      </c>
      <c r="E26">
        <v>49.849620997341198</v>
      </c>
      <c r="F26">
        <v>2.7118329458939998</v>
      </c>
      <c r="G26">
        <v>-776.98805836756128</v>
      </c>
      <c r="H26">
        <v>-584.8746643352282</v>
      </c>
      <c r="I26">
        <v>135.110341115643</v>
      </c>
      <c r="J26">
        <v>72.322100195472899</v>
      </c>
      <c r="K26">
        <v>18.382260999084998</v>
      </c>
      <c r="L26">
        <v>8.7241311130509906E-5</v>
      </c>
      <c r="M26">
        <v>5.9552735317975164E-6</v>
      </c>
      <c r="N26">
        <v>0</v>
      </c>
      <c r="O26" s="1">
        <v>2.53204742216393E-9</v>
      </c>
      <c r="P26" s="1">
        <v>5.9565362998036201E-9</v>
      </c>
      <c r="Q26">
        <v>47.015726010864</v>
      </c>
      <c r="R26">
        <v>2.2364699763494702</v>
      </c>
      <c r="S26">
        <v>17.527449312618899</v>
      </c>
      <c r="T26">
        <v>2.0647223935924002</v>
      </c>
      <c r="V26">
        <v>11.4879566867014</v>
      </c>
      <c r="W26">
        <v>0.21670626290014999</v>
      </c>
      <c r="X26">
        <v>5.61209587410716</v>
      </c>
      <c r="AA26">
        <v>8.0480988400767401</v>
      </c>
      <c r="AB26">
        <v>3.7306156020771502</v>
      </c>
      <c r="AC26">
        <v>0.83310130478078104</v>
      </c>
      <c r="AD26">
        <v>0.229031136210081</v>
      </c>
      <c r="AE26">
        <v>0.99802659972160701</v>
      </c>
    </row>
    <row r="27" spans="1:31" x14ac:dyDescent="0.3">
      <c r="A27">
        <v>26</v>
      </c>
      <c r="B27">
        <v>1143.78125</v>
      </c>
      <c r="C27">
        <v>400</v>
      </c>
      <c r="D27">
        <v>0</v>
      </c>
      <c r="E27">
        <v>47.485576114020397</v>
      </c>
      <c r="F27">
        <v>2.7083367629828601</v>
      </c>
      <c r="G27">
        <v>-739.10741579232536</v>
      </c>
      <c r="H27">
        <v>-556.76207294578035</v>
      </c>
      <c r="I27">
        <v>128.690324845715</v>
      </c>
      <c r="J27">
        <v>68.809048319443406</v>
      </c>
      <c r="K27">
        <v>17.533113593200799</v>
      </c>
      <c r="L27">
        <v>8.7977328931873263E-5</v>
      </c>
      <c r="M27">
        <v>6.0043159015156078E-6</v>
      </c>
      <c r="N27">
        <v>0</v>
      </c>
      <c r="O27" s="1">
        <v>2.4212340788954499E-9</v>
      </c>
      <c r="P27" s="1">
        <v>5.6661541356379199E-9</v>
      </c>
      <c r="Q27">
        <v>47.038875010645398</v>
      </c>
      <c r="R27">
        <v>2.2792111668823001</v>
      </c>
      <c r="S27">
        <v>17.529153259024199</v>
      </c>
      <c r="T27">
        <v>2.0820995705501799</v>
      </c>
      <c r="V27">
        <v>11.56130678657</v>
      </c>
      <c r="W27">
        <v>0.22015758422555801</v>
      </c>
      <c r="X27">
        <v>5.4410655127402396</v>
      </c>
      <c r="AA27">
        <v>7.8825942717788102</v>
      </c>
      <c r="AB27">
        <v>3.8064769743470399</v>
      </c>
      <c r="AC27">
        <v>0.87091369162444199</v>
      </c>
      <c r="AD27">
        <v>0.24043333304511899</v>
      </c>
      <c r="AE27">
        <v>1.04771283856652</v>
      </c>
    </row>
    <row r="28" spans="1:31" x14ac:dyDescent="0.3">
      <c r="A28">
        <v>27</v>
      </c>
      <c r="B28">
        <v>1138.8125</v>
      </c>
      <c r="C28">
        <v>400</v>
      </c>
      <c r="D28">
        <v>0</v>
      </c>
      <c r="E28">
        <v>44.133345417198399</v>
      </c>
      <c r="F28">
        <v>2.6846004841102</v>
      </c>
      <c r="G28">
        <v>-690.10283788649099</v>
      </c>
      <c r="H28">
        <v>-520.80077081654827</v>
      </c>
      <c r="I28">
        <v>119.905498247965</v>
      </c>
      <c r="J28">
        <v>63.865537959771899</v>
      </c>
      <c r="K28">
        <v>16.439446270839099</v>
      </c>
      <c r="L28">
        <v>8.7918214311752787E-5</v>
      </c>
      <c r="M28">
        <v>6.1171411520138901E-6</v>
      </c>
      <c r="N28">
        <v>0</v>
      </c>
      <c r="O28" s="1">
        <v>2.2619803824835301E-9</v>
      </c>
      <c r="P28" s="1">
        <v>6.0436367620501101E-9</v>
      </c>
      <c r="Q28">
        <v>47.859516256735397</v>
      </c>
      <c r="R28">
        <v>2.1416670281124102</v>
      </c>
      <c r="S28">
        <v>17.6526389991763</v>
      </c>
      <c r="T28">
        <v>2.0131970368043999</v>
      </c>
      <c r="V28">
        <v>10.916681976073001</v>
      </c>
      <c r="W28">
        <v>0.250099248375455</v>
      </c>
      <c r="X28">
        <v>5.1385974902448499</v>
      </c>
      <c r="AA28">
        <v>7.58245094330164</v>
      </c>
      <c r="AB28">
        <v>4.1206975532332697</v>
      </c>
      <c r="AC28">
        <v>0.93846374747628203</v>
      </c>
      <c r="AD28">
        <v>0.25869589601085902</v>
      </c>
      <c r="AE28">
        <v>1.1272938244558799</v>
      </c>
    </row>
    <row r="29" spans="1:31" x14ac:dyDescent="0.3">
      <c r="A29">
        <v>28</v>
      </c>
      <c r="B29">
        <v>1133.84375</v>
      </c>
      <c r="C29">
        <v>400</v>
      </c>
      <c r="D29">
        <v>0</v>
      </c>
      <c r="E29">
        <v>41.547882420031797</v>
      </c>
      <c r="F29">
        <v>2.6704060875951998</v>
      </c>
      <c r="G29">
        <v>-650.87642404745475</v>
      </c>
      <c r="H29">
        <v>-491.8475771908806</v>
      </c>
      <c r="I29">
        <v>113.027401050341</v>
      </c>
      <c r="J29">
        <v>60.056835909516401</v>
      </c>
      <c r="K29">
        <v>15.558638295888199</v>
      </c>
      <c r="L29">
        <v>8.8263993856601717E-5</v>
      </c>
      <c r="M29">
        <v>6.1978646451526463E-6</v>
      </c>
      <c r="N29">
        <v>0</v>
      </c>
      <c r="O29" s="1">
        <v>2.1382007001247299E-9</v>
      </c>
      <c r="P29" s="1">
        <v>6.0577176857944499E-9</v>
      </c>
      <c r="Q29">
        <v>48.306500391446598</v>
      </c>
      <c r="R29">
        <v>2.0794237182540001</v>
      </c>
      <c r="S29">
        <v>17.7056598295767</v>
      </c>
      <c r="T29">
        <v>1.9826645911877101</v>
      </c>
      <c r="V29">
        <v>10.6052355699643</v>
      </c>
      <c r="W29">
        <v>0.26676386466498497</v>
      </c>
      <c r="X29">
        <v>4.9161668718005798</v>
      </c>
      <c r="AA29">
        <v>7.36395646477198</v>
      </c>
      <c r="AB29">
        <v>4.3066959307214097</v>
      </c>
      <c r="AC29">
        <v>0.99469496594312101</v>
      </c>
      <c r="AD29">
        <v>0.27479415728665402</v>
      </c>
      <c r="AE29">
        <v>1.19744364438171</v>
      </c>
    </row>
    <row r="30" spans="1:31" x14ac:dyDescent="0.3">
      <c r="A30">
        <v>29</v>
      </c>
      <c r="B30">
        <v>1128.875</v>
      </c>
      <c r="C30">
        <v>400</v>
      </c>
      <c r="D30">
        <v>0</v>
      </c>
      <c r="E30">
        <v>39.133140146074197</v>
      </c>
      <c r="F30">
        <v>2.65619470116616</v>
      </c>
      <c r="G30">
        <v>-614.22507685107666</v>
      </c>
      <c r="H30">
        <v>-464.77110131748174</v>
      </c>
      <c r="I30">
        <v>106.598652330447</v>
      </c>
      <c r="J30">
        <v>56.510622707608803</v>
      </c>
      <c r="K30">
        <v>14.7327830030281</v>
      </c>
      <c r="L30">
        <v>8.8639621643943938E-5</v>
      </c>
      <c r="M30">
        <v>6.2773473774057392E-6</v>
      </c>
      <c r="N30">
        <v>0</v>
      </c>
      <c r="O30" s="1">
        <v>2.0214677947381699E-9</v>
      </c>
      <c r="P30" s="1">
        <v>6.0469243540178298E-9</v>
      </c>
      <c r="Q30">
        <v>48.752734269496003</v>
      </c>
      <c r="R30">
        <v>2.0124499075891502</v>
      </c>
      <c r="S30">
        <v>17.751702929094801</v>
      </c>
      <c r="T30">
        <v>1.94999995821457</v>
      </c>
      <c r="V30">
        <v>10.2881234962938</v>
      </c>
      <c r="W30">
        <v>0.28216084724968798</v>
      </c>
      <c r="X30">
        <v>4.7070032855733803</v>
      </c>
      <c r="AA30">
        <v>7.1599577136431796</v>
      </c>
      <c r="AB30">
        <v>4.47974416223453</v>
      </c>
      <c r="AC30">
        <v>1.05303999673046</v>
      </c>
      <c r="AD30">
        <v>0.29175055449266502</v>
      </c>
      <c r="AE30">
        <v>1.27133287938756</v>
      </c>
    </row>
    <row r="31" spans="1:31" x14ac:dyDescent="0.3">
      <c r="A31">
        <v>30</v>
      </c>
      <c r="B31">
        <v>1123.90625</v>
      </c>
      <c r="C31">
        <v>400</v>
      </c>
      <c r="D31">
        <v>0</v>
      </c>
      <c r="E31">
        <v>36.400623787018397</v>
      </c>
      <c r="F31">
        <v>2.6394406081540498</v>
      </c>
      <c r="G31">
        <v>-572.9656432789202</v>
      </c>
      <c r="H31">
        <v>-434.19101352640723</v>
      </c>
      <c r="I31">
        <v>99.333602174223898</v>
      </c>
      <c r="J31">
        <v>52.542223547147799</v>
      </c>
      <c r="K31">
        <v>13.791037265459</v>
      </c>
      <c r="L31">
        <v>8.9111406881881521E-5</v>
      </c>
      <c r="M31">
        <v>6.3629862326699869E-6</v>
      </c>
      <c r="N31">
        <v>0</v>
      </c>
      <c r="O31" s="1">
        <v>1.8847988974731001E-9</v>
      </c>
      <c r="P31" s="1">
        <v>6.0720951868613496E-9</v>
      </c>
      <c r="Q31">
        <v>49.245055726680199</v>
      </c>
      <c r="R31">
        <v>1.90408045587911</v>
      </c>
      <c r="S31">
        <v>17.834641814264799</v>
      </c>
      <c r="T31">
        <v>1.9014528540036</v>
      </c>
      <c r="V31">
        <v>9.8881870451336091</v>
      </c>
      <c r="W31">
        <v>0.28756053997359698</v>
      </c>
      <c r="X31">
        <v>4.5215644142396503</v>
      </c>
      <c r="AA31">
        <v>7.0011135116055696</v>
      </c>
      <c r="AB31">
        <v>4.6111305567610401</v>
      </c>
      <c r="AC31">
        <v>1.1247923437280101</v>
      </c>
      <c r="AD31">
        <v>0.31365163969321203</v>
      </c>
      <c r="AE31">
        <v>1.36676909803748</v>
      </c>
    </row>
    <row r="32" spans="1:31" x14ac:dyDescent="0.3">
      <c r="A32">
        <v>31</v>
      </c>
      <c r="B32">
        <v>1118.9375</v>
      </c>
      <c r="C32">
        <v>400</v>
      </c>
      <c r="D32">
        <v>0</v>
      </c>
      <c r="E32">
        <v>33.772673782617197</v>
      </c>
      <c r="F32">
        <v>2.62205202520938</v>
      </c>
      <c r="G32">
        <v>-533.28784412908578</v>
      </c>
      <c r="H32">
        <v>-404.73645899669799</v>
      </c>
      <c r="I32">
        <v>92.344328307227599</v>
      </c>
      <c r="J32">
        <v>48.743657056995097</v>
      </c>
      <c r="K32">
        <v>12.8802454939544</v>
      </c>
      <c r="L32">
        <v>8.9673563874060475E-5</v>
      </c>
      <c r="M32">
        <v>6.4497159835189147E-6</v>
      </c>
      <c r="N32">
        <v>0</v>
      </c>
      <c r="O32" s="1">
        <v>1.75156801038644E-9</v>
      </c>
      <c r="P32" s="1">
        <v>6.0821356356494401E-9</v>
      </c>
      <c r="Q32">
        <v>49.737041026992998</v>
      </c>
      <c r="R32">
        <v>1.787266024025</v>
      </c>
      <c r="S32">
        <v>17.9271547316939</v>
      </c>
      <c r="T32">
        <v>1.8457659071319801</v>
      </c>
      <c r="V32">
        <v>9.4609596223292307</v>
      </c>
      <c r="W32">
        <v>0.28726721975270603</v>
      </c>
      <c r="X32">
        <v>4.3555702106141503</v>
      </c>
      <c r="AA32">
        <v>6.8698026848952898</v>
      </c>
      <c r="AB32">
        <v>4.7152187535039598</v>
      </c>
      <c r="AC32">
        <v>1.2027746547528699</v>
      </c>
      <c r="AD32">
        <v>0.33805778630797301</v>
      </c>
      <c r="AE32">
        <v>1.4731213779997301</v>
      </c>
    </row>
    <row r="33" spans="1:31" x14ac:dyDescent="0.3">
      <c r="A33">
        <v>32</v>
      </c>
      <c r="B33">
        <v>1113.96875</v>
      </c>
      <c r="C33">
        <v>400</v>
      </c>
      <c r="D33">
        <v>0</v>
      </c>
      <c r="E33">
        <v>31.4876374200397</v>
      </c>
      <c r="F33">
        <v>2.6055191938581101</v>
      </c>
      <c r="G33">
        <v>-498.68966044692195</v>
      </c>
      <c r="H33">
        <v>-379.03822338889506</v>
      </c>
      <c r="I33">
        <v>86.258971741263494</v>
      </c>
      <c r="J33">
        <v>45.443809048127399</v>
      </c>
      <c r="K33">
        <v>12.0849761898758</v>
      </c>
      <c r="L33">
        <v>9.0289116822301374E-5</v>
      </c>
      <c r="M33">
        <v>6.5333827437047142E-6</v>
      </c>
      <c r="N33">
        <v>0</v>
      </c>
      <c r="O33" s="1">
        <v>1.6354595880152499E-9</v>
      </c>
      <c r="P33" s="1">
        <v>6.0527823153070696E-9</v>
      </c>
      <c r="Q33">
        <v>50.199350648797797</v>
      </c>
      <c r="R33">
        <v>1.6839634463908699</v>
      </c>
      <c r="S33">
        <v>18.0052869953387</v>
      </c>
      <c r="T33">
        <v>1.79108065134769</v>
      </c>
      <c r="V33">
        <v>9.0528698194583708</v>
      </c>
      <c r="W33">
        <v>0.28635066421598598</v>
      </c>
      <c r="X33">
        <v>4.2019130014411799</v>
      </c>
      <c r="AA33">
        <v>6.7473568127341599</v>
      </c>
      <c r="AB33">
        <v>4.80886680003041</v>
      </c>
      <c r="AC33">
        <v>1.2803459598070801</v>
      </c>
      <c r="AD33">
        <v>0.36259040919295799</v>
      </c>
      <c r="AE33">
        <v>1.5800247912446199</v>
      </c>
    </row>
    <row r="34" spans="1:31" x14ac:dyDescent="0.3">
      <c r="A34">
        <v>33</v>
      </c>
      <c r="B34">
        <v>1109</v>
      </c>
      <c r="C34">
        <v>400</v>
      </c>
      <c r="D34">
        <v>0</v>
      </c>
      <c r="E34">
        <v>29.483478632379398</v>
      </c>
      <c r="F34">
        <v>2.5897769245597302</v>
      </c>
      <c r="G34">
        <v>-468.25605250955573</v>
      </c>
      <c r="H34">
        <v>-356.41996640584205</v>
      </c>
      <c r="I34">
        <v>80.914579534575594</v>
      </c>
      <c r="J34">
        <v>42.551934171828698</v>
      </c>
      <c r="K34">
        <v>11.384563030420701</v>
      </c>
      <c r="L34">
        <v>9.0951221060727439E-5</v>
      </c>
      <c r="M34">
        <v>6.6142314815185454E-6</v>
      </c>
      <c r="N34">
        <v>0</v>
      </c>
      <c r="O34" s="1">
        <v>1.5334144051711199E-9</v>
      </c>
      <c r="P34" s="1">
        <v>5.9944202599578804E-9</v>
      </c>
      <c r="Q34">
        <v>50.634297675968</v>
      </c>
      <c r="R34">
        <v>1.5919231286839799</v>
      </c>
      <c r="S34">
        <v>18.070402875338001</v>
      </c>
      <c r="T34">
        <v>1.7375476593255601</v>
      </c>
      <c r="V34">
        <v>8.6637377983812094</v>
      </c>
      <c r="W34">
        <v>0.28507559339523902</v>
      </c>
      <c r="X34">
        <v>4.0591422023452397</v>
      </c>
      <c r="AA34">
        <v>6.6327311135536302</v>
      </c>
      <c r="AB34">
        <v>4.8929593120786699</v>
      </c>
      <c r="AC34">
        <v>1.3575168987795101</v>
      </c>
      <c r="AD34">
        <v>0.387237729950624</v>
      </c>
      <c r="AE34">
        <v>1.6874280122002401</v>
      </c>
    </row>
    <row r="35" spans="1:31" x14ac:dyDescent="0.3">
      <c r="A35">
        <v>34</v>
      </c>
      <c r="B35">
        <v>1104.03125</v>
      </c>
      <c r="C35">
        <v>400</v>
      </c>
      <c r="D35">
        <v>0</v>
      </c>
      <c r="E35">
        <v>27.711988622897699</v>
      </c>
      <c r="F35">
        <v>2.5747631623606</v>
      </c>
      <c r="G35">
        <v>-441.27624665837214</v>
      </c>
      <c r="H35">
        <v>-336.35641349863232</v>
      </c>
      <c r="I35">
        <v>76.184476923237</v>
      </c>
      <c r="J35">
        <v>39.997613257637703</v>
      </c>
      <c r="K35">
        <v>10.7629272579349</v>
      </c>
      <c r="L35">
        <v>9.1654196743920973E-5</v>
      </c>
      <c r="M35">
        <v>6.6924950664131043E-6</v>
      </c>
      <c r="N35">
        <v>0</v>
      </c>
      <c r="O35" s="1">
        <v>1.4430482526916401E-9</v>
      </c>
      <c r="P35" s="1">
        <v>5.9147235209773201E-9</v>
      </c>
      <c r="Q35">
        <v>51.044034858468301</v>
      </c>
      <c r="R35">
        <v>1.50932214059134</v>
      </c>
      <c r="S35">
        <v>18.1237148919902</v>
      </c>
      <c r="T35">
        <v>1.6852716629604101</v>
      </c>
      <c r="V35">
        <v>8.2930860363106707</v>
      </c>
      <c r="W35">
        <v>0.28363242576480302</v>
      </c>
      <c r="X35">
        <v>3.9259921542987102</v>
      </c>
      <c r="AA35">
        <v>6.5250194646794597</v>
      </c>
      <c r="AB35">
        <v>4.9683311443219402</v>
      </c>
      <c r="AC35">
        <v>1.4343063857920999</v>
      </c>
      <c r="AD35">
        <v>0.411991917722412</v>
      </c>
      <c r="AE35">
        <v>1.7952969170994699</v>
      </c>
    </row>
    <row r="36" spans="1:31" x14ac:dyDescent="0.3">
      <c r="A36">
        <v>35</v>
      </c>
      <c r="B36">
        <v>1099.0625</v>
      </c>
      <c r="C36">
        <v>400</v>
      </c>
      <c r="D36">
        <v>0</v>
      </c>
      <c r="E36">
        <v>26.1375322301968</v>
      </c>
      <c r="F36">
        <v>2.5604228435157399</v>
      </c>
      <c r="G36">
        <v>-417.22679554019976</v>
      </c>
      <c r="H36">
        <v>-318.4616119257808</v>
      </c>
      <c r="I36">
        <v>71.975137680511594</v>
      </c>
      <c r="J36">
        <v>37.7286353240588</v>
      </c>
      <c r="K36">
        <v>10.208287391432201</v>
      </c>
      <c r="L36">
        <v>9.2391272402757865E-5</v>
      </c>
      <c r="M36">
        <v>6.7683664464350089E-6</v>
      </c>
      <c r="N36">
        <v>0</v>
      </c>
      <c r="O36" s="1">
        <v>1.3626175389879199E-9</v>
      </c>
      <c r="P36" s="1">
        <v>5.8191661007979603E-9</v>
      </c>
      <c r="Q36">
        <v>51.4311843794354</v>
      </c>
      <c r="R36">
        <v>1.4347477046202599</v>
      </c>
      <c r="S36">
        <v>18.165762713396902</v>
      </c>
      <c r="T36">
        <v>1.6343636373974599</v>
      </c>
      <c r="V36">
        <v>7.9402526653413599</v>
      </c>
      <c r="W36">
        <v>0.28228468436815901</v>
      </c>
      <c r="X36">
        <v>3.8011258561495498</v>
      </c>
      <c r="AA36">
        <v>6.4229687379699101</v>
      </c>
      <c r="AB36">
        <v>5.0364071949192901</v>
      </c>
      <c r="AC36">
        <v>1.51065230105264</v>
      </c>
      <c r="AD36">
        <v>0.43680923034719699</v>
      </c>
      <c r="AE36">
        <v>1.9034408950017601</v>
      </c>
    </row>
    <row r="37" spans="1:31" x14ac:dyDescent="0.3">
      <c r="A37">
        <v>36</v>
      </c>
      <c r="B37">
        <v>1094.09375</v>
      </c>
      <c r="C37">
        <v>400</v>
      </c>
      <c r="D37">
        <v>0</v>
      </c>
      <c r="E37">
        <v>24.840489574401399</v>
      </c>
      <c r="F37">
        <v>2.5486625886243601</v>
      </c>
      <c r="G37">
        <v>-396.95928521710232</v>
      </c>
      <c r="H37">
        <v>-303.31297417253478</v>
      </c>
      <c r="I37">
        <v>68.492769518651997</v>
      </c>
      <c r="J37">
        <v>35.841963574609103</v>
      </c>
      <c r="K37">
        <v>9.7464802462569509</v>
      </c>
      <c r="L37">
        <v>9.3084733321735196E-5</v>
      </c>
      <c r="M37">
        <v>6.8331271762735105E-6</v>
      </c>
      <c r="N37">
        <v>0</v>
      </c>
      <c r="O37" s="1">
        <v>1.29779455349799E-9</v>
      </c>
      <c r="P37" s="1">
        <v>5.5884668634356896E-9</v>
      </c>
      <c r="Q37">
        <v>51.765529406500598</v>
      </c>
      <c r="R37">
        <v>1.3255741822752101</v>
      </c>
      <c r="S37">
        <v>18.1281104829615</v>
      </c>
      <c r="T37">
        <v>1.6118886365934999</v>
      </c>
      <c r="V37">
        <v>7.74123642746454</v>
      </c>
      <c r="W37">
        <v>0.290376226830863</v>
      </c>
      <c r="X37">
        <v>3.6629621434955002</v>
      </c>
      <c r="AA37">
        <v>6.3070547472328604</v>
      </c>
      <c r="AB37">
        <v>5.1247595025788302</v>
      </c>
      <c r="AC37">
        <v>1.58006228885219</v>
      </c>
      <c r="AD37">
        <v>0.45961716263479602</v>
      </c>
      <c r="AE37">
        <v>2.0028287925795301</v>
      </c>
    </row>
    <row r="38" spans="1:31" x14ac:dyDescent="0.3">
      <c r="A38">
        <v>37</v>
      </c>
      <c r="B38">
        <v>1089.125</v>
      </c>
      <c r="C38">
        <v>400</v>
      </c>
      <c r="D38">
        <v>0</v>
      </c>
      <c r="E38">
        <v>23.587861275118499</v>
      </c>
      <c r="F38">
        <v>2.5354126830766601</v>
      </c>
      <c r="G38">
        <v>-377.73430682569904</v>
      </c>
      <c r="H38">
        <v>-288.98869791829878</v>
      </c>
      <c r="I38">
        <v>65.145149773283904</v>
      </c>
      <c r="J38">
        <v>34.038868336540602</v>
      </c>
      <c r="K38">
        <v>9.3033617101320196</v>
      </c>
      <c r="L38">
        <v>9.3879927029920615E-5</v>
      </c>
      <c r="M38">
        <v>6.9033459363657389E-6</v>
      </c>
      <c r="N38">
        <v>0</v>
      </c>
      <c r="O38" s="1">
        <v>1.2339971519223901E-9</v>
      </c>
      <c r="P38" s="1">
        <v>5.4142251716632096E-9</v>
      </c>
      <c r="Q38">
        <v>52.104721168060898</v>
      </c>
      <c r="R38">
        <v>1.2597575172637101</v>
      </c>
      <c r="S38">
        <v>18.1475177560602</v>
      </c>
      <c r="T38">
        <v>1.5657829827685401</v>
      </c>
      <c r="V38">
        <v>7.4166602605382401</v>
      </c>
      <c r="W38">
        <v>0.29441502071592202</v>
      </c>
      <c r="X38">
        <v>3.54533586834506</v>
      </c>
      <c r="AA38">
        <v>6.2032267880621301</v>
      </c>
      <c r="AB38">
        <v>5.2141792461013097</v>
      </c>
      <c r="AC38">
        <v>1.65518977408826</v>
      </c>
      <c r="AD38">
        <v>0.48402503319316498</v>
      </c>
      <c r="AE38">
        <v>2.1091885848024101</v>
      </c>
    </row>
    <row r="39" spans="1:31" x14ac:dyDescent="0.3">
      <c r="A39">
        <v>38</v>
      </c>
      <c r="B39">
        <v>1084.15625</v>
      </c>
      <c r="C39">
        <v>400</v>
      </c>
      <c r="D39">
        <v>0</v>
      </c>
      <c r="E39">
        <v>22.444374799200801</v>
      </c>
      <c r="F39">
        <v>2.5226949738773001</v>
      </c>
      <c r="G39">
        <v>-360.12919025987497</v>
      </c>
      <c r="H39">
        <v>-275.86013300497234</v>
      </c>
      <c r="I39">
        <v>62.085514787029503</v>
      </c>
      <c r="J39">
        <v>32.394442426093498</v>
      </c>
      <c r="K39">
        <v>8.8969831991636106</v>
      </c>
      <c r="L39">
        <v>9.4712228689207881E-5</v>
      </c>
      <c r="M39">
        <v>6.9716071087721148E-6</v>
      </c>
      <c r="N39">
        <v>0</v>
      </c>
      <c r="O39" s="1">
        <v>1.17560611612751E-9</v>
      </c>
      <c r="P39" s="1">
        <v>5.2372550369217603E-9</v>
      </c>
      <c r="Q39">
        <v>52.421130639808403</v>
      </c>
      <c r="R39">
        <v>1.19883186315955</v>
      </c>
      <c r="S39">
        <v>18.160676100616801</v>
      </c>
      <c r="T39">
        <v>1.52089951387315</v>
      </c>
      <c r="V39">
        <v>7.1080432080683096</v>
      </c>
      <c r="W39">
        <v>0.29799233843784301</v>
      </c>
      <c r="X39">
        <v>3.4350928597943802</v>
      </c>
      <c r="AA39">
        <v>6.1059614895166199</v>
      </c>
      <c r="AB39">
        <v>5.2956239006764703</v>
      </c>
      <c r="AC39">
        <v>1.7304165218915499</v>
      </c>
      <c r="AD39">
        <v>0.50868493503553103</v>
      </c>
      <c r="AE39">
        <v>2.2166466291212599</v>
      </c>
    </row>
    <row r="40" spans="1:31" x14ac:dyDescent="0.3">
      <c r="A40">
        <v>39</v>
      </c>
      <c r="B40">
        <v>1079.1875</v>
      </c>
      <c r="C40">
        <v>400</v>
      </c>
      <c r="D40">
        <v>0</v>
      </c>
      <c r="E40">
        <v>21.396214005434501</v>
      </c>
      <c r="F40">
        <v>2.5104634157791099</v>
      </c>
      <c r="G40">
        <v>-343.94240162080536</v>
      </c>
      <c r="H40">
        <v>-263.77891437177158</v>
      </c>
      <c r="I40">
        <v>59.277722646184003</v>
      </c>
      <c r="J40">
        <v>30.8884475392239</v>
      </c>
      <c r="K40">
        <v>8.5228145014789192</v>
      </c>
      <c r="L40">
        <v>9.5579346262316943E-5</v>
      </c>
      <c r="M40">
        <v>7.0381031243129265E-6</v>
      </c>
      <c r="N40">
        <v>0</v>
      </c>
      <c r="O40" s="1">
        <v>1.12194996699304E-9</v>
      </c>
      <c r="P40" s="1">
        <v>5.0594011352088804E-9</v>
      </c>
      <c r="Q40">
        <v>52.716292071942398</v>
      </c>
      <c r="R40">
        <v>1.1421831397881601</v>
      </c>
      <c r="S40">
        <v>18.1682978730373</v>
      </c>
      <c r="T40">
        <v>1.47721489473929</v>
      </c>
      <c r="V40">
        <v>6.8143713236668404</v>
      </c>
      <c r="W40">
        <v>0.30117741765926598</v>
      </c>
      <c r="X40">
        <v>3.3314787356805802</v>
      </c>
      <c r="AA40">
        <v>6.0146591759404</v>
      </c>
      <c r="AB40">
        <v>5.3697047599160097</v>
      </c>
      <c r="AC40">
        <v>1.80578011077866</v>
      </c>
      <c r="AD40">
        <v>0.53360446543223905</v>
      </c>
      <c r="AE40">
        <v>2.3252360314187301</v>
      </c>
    </row>
    <row r="41" spans="1:31" x14ac:dyDescent="0.3">
      <c r="A41">
        <v>40</v>
      </c>
      <c r="B41">
        <v>1074.21875</v>
      </c>
      <c r="C41">
        <v>400</v>
      </c>
      <c r="D41">
        <v>0</v>
      </c>
      <c r="E41">
        <v>20.431812367226399</v>
      </c>
      <c r="F41">
        <v>2.49867738532352</v>
      </c>
      <c r="G41">
        <v>-329.00490823094475</v>
      </c>
      <c r="H41">
        <v>-252.62057470027062</v>
      </c>
      <c r="I41">
        <v>56.691483701602898</v>
      </c>
      <c r="J41">
        <v>29.503960801493601</v>
      </c>
      <c r="K41">
        <v>8.1770509819461701</v>
      </c>
      <c r="L41">
        <v>9.647935466243154E-5</v>
      </c>
      <c r="M41">
        <v>7.1030025893562718E-6</v>
      </c>
      <c r="N41">
        <v>0</v>
      </c>
      <c r="O41" s="1">
        <v>1.0724649980372999E-9</v>
      </c>
      <c r="P41" s="1">
        <v>4.8820150398816903E-9</v>
      </c>
      <c r="Q41">
        <v>52.9915621831666</v>
      </c>
      <c r="R41">
        <v>1.0892963089007299</v>
      </c>
      <c r="S41">
        <v>18.170983557306901</v>
      </c>
      <c r="T41">
        <v>1.43470694770037</v>
      </c>
      <c r="V41">
        <v>6.5347186592848896</v>
      </c>
      <c r="W41">
        <v>0.30403053555238602</v>
      </c>
      <c r="X41">
        <v>3.2338383807549702</v>
      </c>
      <c r="AA41">
        <v>5.9287996432768999</v>
      </c>
      <c r="AB41">
        <v>5.43696688002857</v>
      </c>
      <c r="AC41">
        <v>1.8813163240853701</v>
      </c>
      <c r="AD41">
        <v>0.55879112099506301</v>
      </c>
      <c r="AE41">
        <v>2.4349894589471499</v>
      </c>
    </row>
    <row r="42" spans="1:31" x14ac:dyDescent="0.3">
      <c r="A42">
        <v>41</v>
      </c>
      <c r="B42">
        <v>1069.25</v>
      </c>
      <c r="C42">
        <v>400</v>
      </c>
      <c r="D42">
        <v>0</v>
      </c>
      <c r="E42">
        <v>19.550405045420799</v>
      </c>
      <c r="F42">
        <v>2.4873455137062601</v>
      </c>
      <c r="G42">
        <v>-315.31093264597064</v>
      </c>
      <c r="H42">
        <v>-242.38483225013272</v>
      </c>
      <c r="I42">
        <v>54.325164180451303</v>
      </c>
      <c r="J42">
        <v>28.238736035664299</v>
      </c>
      <c r="K42">
        <v>7.8599474571145702</v>
      </c>
      <c r="L42">
        <v>9.7396589403344775E-5</v>
      </c>
      <c r="M42">
        <v>7.1661500235472271E-6</v>
      </c>
      <c r="N42">
        <v>0</v>
      </c>
      <c r="O42" s="1">
        <v>1.0272252668309999E-9</v>
      </c>
      <c r="P42" s="1">
        <v>4.70451346552342E-9</v>
      </c>
      <c r="Q42">
        <v>53.251846831682499</v>
      </c>
      <c r="R42">
        <v>1.0397216928620401</v>
      </c>
      <c r="S42">
        <v>18.165163941359399</v>
      </c>
      <c r="T42">
        <v>1.3938345354707</v>
      </c>
      <c r="V42">
        <v>6.2696468049115497</v>
      </c>
      <c r="W42">
        <v>0.30742789323865199</v>
      </c>
      <c r="X42">
        <v>3.1403198871512701</v>
      </c>
      <c r="AA42">
        <v>5.8455823213142502</v>
      </c>
      <c r="AB42">
        <v>5.5012788909906796</v>
      </c>
      <c r="AC42">
        <v>1.9564254981301401</v>
      </c>
      <c r="AD42">
        <v>0.58398357016733404</v>
      </c>
      <c r="AE42">
        <v>2.5447681327213698</v>
      </c>
    </row>
    <row r="43" spans="1:31" x14ac:dyDescent="0.3">
      <c r="A43">
        <v>42</v>
      </c>
      <c r="B43">
        <v>1064.28125</v>
      </c>
      <c r="C43">
        <v>400</v>
      </c>
      <c r="D43">
        <v>0</v>
      </c>
      <c r="E43">
        <v>18.749711870248099</v>
      </c>
      <c r="F43">
        <v>2.4764792051157798</v>
      </c>
      <c r="G43">
        <v>-302.83069642878684</v>
      </c>
      <c r="H43">
        <v>-233.0529821218976</v>
      </c>
      <c r="I43">
        <v>52.172935473796699</v>
      </c>
      <c r="J43">
        <v>27.088619450987299</v>
      </c>
      <c r="K43">
        <v>7.5711162167305597</v>
      </c>
      <c r="L43">
        <v>9.8315703195203343E-5</v>
      </c>
      <c r="M43">
        <v>7.2273494387485495E-6</v>
      </c>
      <c r="N43">
        <v>0</v>
      </c>
      <c r="O43" s="1">
        <v>9.8619862870276104E-10</v>
      </c>
      <c r="P43" s="1">
        <v>4.5263936716894797E-9</v>
      </c>
      <c r="Q43">
        <v>53.501893600250099</v>
      </c>
      <c r="R43">
        <v>0.99306612571338604</v>
      </c>
      <c r="S43">
        <v>18.147302894238599</v>
      </c>
      <c r="T43">
        <v>1.3549970156428099</v>
      </c>
      <c r="V43">
        <v>6.0195795664217604</v>
      </c>
      <c r="W43">
        <v>0.31219576448269598</v>
      </c>
      <c r="X43">
        <v>3.04936445316301</v>
      </c>
      <c r="AA43">
        <v>5.7626739924473798</v>
      </c>
      <c r="AB43">
        <v>5.56606187666977</v>
      </c>
      <c r="AC43">
        <v>2.03050188100684</v>
      </c>
      <c r="AD43">
        <v>0.60892217521262204</v>
      </c>
      <c r="AE43">
        <v>2.6534406547509</v>
      </c>
    </row>
    <row r="44" spans="1:31" x14ac:dyDescent="0.3">
      <c r="A44">
        <v>43</v>
      </c>
      <c r="B44">
        <v>1059.3125</v>
      </c>
      <c r="C44">
        <v>400</v>
      </c>
      <c r="D44">
        <v>0</v>
      </c>
      <c r="E44">
        <v>18.0084089329501</v>
      </c>
      <c r="F44">
        <v>2.4659864390144199</v>
      </c>
      <c r="G44">
        <v>-291.24313901322961</v>
      </c>
      <c r="H44">
        <v>-224.38252890924281</v>
      </c>
      <c r="I44">
        <v>50.178230234612002</v>
      </c>
      <c r="J44">
        <v>26.0242181786587</v>
      </c>
      <c r="K44">
        <v>7.3027201804676096</v>
      </c>
      <c r="L44">
        <v>9.9255042237153727E-5</v>
      </c>
      <c r="M44">
        <v>7.2871252494510515E-6</v>
      </c>
      <c r="N44">
        <v>0</v>
      </c>
      <c r="O44" s="1">
        <v>9.4816747494145491E-10</v>
      </c>
      <c r="P44" s="1">
        <v>4.3505666847762599E-9</v>
      </c>
      <c r="Q44">
        <v>53.737539698722699</v>
      </c>
      <c r="R44">
        <v>0.94903726314099501</v>
      </c>
      <c r="S44">
        <v>18.1235060081403</v>
      </c>
      <c r="T44">
        <v>1.3174592364531099</v>
      </c>
      <c r="V44">
        <v>5.7816736380852403</v>
      </c>
      <c r="W44">
        <v>0.317206970964301</v>
      </c>
      <c r="X44">
        <v>2.9624575800439499</v>
      </c>
      <c r="AA44">
        <v>5.6832624720871197</v>
      </c>
      <c r="AB44">
        <v>5.6267516239726403</v>
      </c>
      <c r="AC44">
        <v>2.1044499067887701</v>
      </c>
      <c r="AD44">
        <v>0.63398800966533497</v>
      </c>
      <c r="AE44">
        <v>2.76266759193543</v>
      </c>
    </row>
    <row r="45" spans="1:31" x14ac:dyDescent="0.3">
      <c r="A45">
        <v>44</v>
      </c>
      <c r="B45">
        <v>1054.34375</v>
      </c>
      <c r="C45">
        <v>400</v>
      </c>
      <c r="D45">
        <v>0</v>
      </c>
      <c r="E45">
        <v>17.319770328715101</v>
      </c>
      <c r="F45">
        <v>2.45583922410191</v>
      </c>
      <c r="G45">
        <v>-280.44891427543234</v>
      </c>
      <c r="H45">
        <v>-216.29998623364338</v>
      </c>
      <c r="I45">
        <v>48.323337147002697</v>
      </c>
      <c r="J45">
        <v>25.0358112034986</v>
      </c>
      <c r="K45">
        <v>7.0524854227983402</v>
      </c>
      <c r="L45">
        <v>1.0021398859582602E-4</v>
      </c>
      <c r="M45">
        <v>7.3455864914502097E-6</v>
      </c>
      <c r="N45">
        <v>0</v>
      </c>
      <c r="O45" s="1">
        <v>9.1279274282632397E-10</v>
      </c>
      <c r="P45" s="1">
        <v>4.1775017877595999E-9</v>
      </c>
      <c r="Q45">
        <v>53.959581291432201</v>
      </c>
      <c r="R45">
        <v>0.90737433618895003</v>
      </c>
      <c r="S45">
        <v>18.094232837076401</v>
      </c>
      <c r="T45">
        <v>1.28116248344376</v>
      </c>
      <c r="V45">
        <v>5.5551387410587099</v>
      </c>
      <c r="W45">
        <v>0.32247200560746297</v>
      </c>
      <c r="X45">
        <v>2.8792983735990898</v>
      </c>
      <c r="AA45">
        <v>5.6072071498233402</v>
      </c>
      <c r="AB45">
        <v>5.6835148157655597</v>
      </c>
      <c r="AC45">
        <v>2.1783104481160902</v>
      </c>
      <c r="AD45">
        <v>0.65919553896802896</v>
      </c>
      <c r="AE45">
        <v>2.8725119789202398</v>
      </c>
    </row>
    <row r="46" spans="1:31" x14ac:dyDescent="0.3">
      <c r="A46">
        <v>45</v>
      </c>
      <c r="B46">
        <v>1049.375</v>
      </c>
      <c r="C46">
        <v>400</v>
      </c>
      <c r="D46">
        <v>0</v>
      </c>
      <c r="E46">
        <v>16.6780440726316</v>
      </c>
      <c r="F46">
        <v>2.4460120760843802</v>
      </c>
      <c r="G46">
        <v>-270.36293847571909</v>
      </c>
      <c r="H46">
        <v>-208.74239564235594</v>
      </c>
      <c r="I46">
        <v>46.593102461853697</v>
      </c>
      <c r="J46">
        <v>24.115089256115599</v>
      </c>
      <c r="K46">
        <v>6.8184635046161199</v>
      </c>
      <c r="L46">
        <v>1.0119209684652512E-4</v>
      </c>
      <c r="M46">
        <v>7.4028332159485604E-6</v>
      </c>
      <c r="N46">
        <v>0</v>
      </c>
      <c r="O46" s="1">
        <v>8.7978427400545702E-10</v>
      </c>
      <c r="P46" s="1">
        <v>4.0075345092553304E-9</v>
      </c>
      <c r="Q46">
        <v>54.168726400017903</v>
      </c>
      <c r="R46">
        <v>0.86785482792246404</v>
      </c>
      <c r="S46">
        <v>18.059898336776602</v>
      </c>
      <c r="T46">
        <v>1.2460498672537701</v>
      </c>
      <c r="V46">
        <v>5.3392435481434699</v>
      </c>
      <c r="W46">
        <v>0.32800035755835699</v>
      </c>
      <c r="X46">
        <v>2.79962024735672</v>
      </c>
      <c r="AA46">
        <v>5.53438482125945</v>
      </c>
      <c r="AB46">
        <v>5.7364997207675703</v>
      </c>
      <c r="AC46">
        <v>2.2521237534256602</v>
      </c>
      <c r="AD46">
        <v>0.68455960944332195</v>
      </c>
      <c r="AE46">
        <v>2.9830385100745902</v>
      </c>
    </row>
    <row r="47" spans="1:31" x14ac:dyDescent="0.3">
      <c r="A47">
        <v>46</v>
      </c>
      <c r="B47">
        <v>1044.40625</v>
      </c>
      <c r="C47">
        <v>400</v>
      </c>
      <c r="D47">
        <v>0</v>
      </c>
      <c r="E47">
        <v>16.078283512822601</v>
      </c>
      <c r="F47">
        <v>2.4364817305936999</v>
      </c>
      <c r="G47">
        <v>-260.91193290183003</v>
      </c>
      <c r="H47">
        <v>-201.65551495940738</v>
      </c>
      <c r="I47">
        <v>44.974488142288102</v>
      </c>
      <c r="J47">
        <v>23.254909621545</v>
      </c>
      <c r="K47">
        <v>6.5989756093532499</v>
      </c>
      <c r="L47">
        <v>1.021890690088686E-4</v>
      </c>
      <c r="M47">
        <v>7.4589575473073784E-6</v>
      </c>
      <c r="N47">
        <v>0</v>
      </c>
      <c r="O47" s="1">
        <v>8.4889240103937104E-10</v>
      </c>
      <c r="P47" s="1">
        <v>3.8408976030041999E-9</v>
      </c>
      <c r="Q47">
        <v>54.365605008597903</v>
      </c>
      <c r="R47">
        <v>0.83028782962748304</v>
      </c>
      <c r="S47">
        <v>18.0208783455152</v>
      </c>
      <c r="T47">
        <v>1.2120665470627501</v>
      </c>
      <c r="V47">
        <v>5.1333116439089697</v>
      </c>
      <c r="W47">
        <v>0.33380096031154899</v>
      </c>
      <c r="X47">
        <v>2.7231858959691602</v>
      </c>
      <c r="AA47">
        <v>5.4646866851284903</v>
      </c>
      <c r="AB47">
        <v>5.78583884247581</v>
      </c>
      <c r="AC47">
        <v>2.3259294542807201</v>
      </c>
      <c r="AD47">
        <v>0.71009541083990901</v>
      </c>
      <c r="AE47">
        <v>3.0943133762819901</v>
      </c>
    </row>
    <row r="48" spans="1:31" x14ac:dyDescent="0.3">
      <c r="A48">
        <v>47</v>
      </c>
      <c r="B48">
        <v>1039.4375</v>
      </c>
      <c r="C48">
        <v>400</v>
      </c>
      <c r="D48">
        <v>0</v>
      </c>
      <c r="E48">
        <v>15.5162123467003</v>
      </c>
      <c r="F48">
        <v>2.42722689321397</v>
      </c>
      <c r="G48">
        <v>-252.0324552203316</v>
      </c>
      <c r="H48">
        <v>-194.992366744582</v>
      </c>
      <c r="I48">
        <v>43.456217947946001</v>
      </c>
      <c r="J48">
        <v>22.449099986788401</v>
      </c>
      <c r="K48">
        <v>6.3925677447297797</v>
      </c>
      <c r="L48">
        <v>1.0320473406235365E-4</v>
      </c>
      <c r="M48">
        <v>7.5140445994809064E-6</v>
      </c>
      <c r="N48">
        <v>0</v>
      </c>
      <c r="O48" s="1">
        <v>8.1990119953310204E-10</v>
      </c>
      <c r="P48" s="1">
        <v>3.6777447061815402E-9</v>
      </c>
      <c r="Q48">
        <v>54.550777746093203</v>
      </c>
      <c r="R48">
        <v>0.79450870890145897</v>
      </c>
      <c r="S48">
        <v>17.977514275365198</v>
      </c>
      <c r="T48">
        <v>1.17915985921961</v>
      </c>
      <c r="V48">
        <v>4.9367174841922097</v>
      </c>
      <c r="W48">
        <v>0.33988254093166598</v>
      </c>
      <c r="X48">
        <v>2.6497831198727901</v>
      </c>
      <c r="AA48">
        <v>5.3980159315265901</v>
      </c>
      <c r="AB48">
        <v>5.8316511430242004</v>
      </c>
      <c r="AC48">
        <v>2.3997665845274998</v>
      </c>
      <c r="AD48">
        <v>0.735818451148332</v>
      </c>
      <c r="AE48">
        <v>3.2064041551971298</v>
      </c>
    </row>
    <row r="49" spans="1:31" x14ac:dyDescent="0.3">
      <c r="A49">
        <v>48</v>
      </c>
      <c r="B49">
        <v>1034.46875</v>
      </c>
      <c r="C49">
        <v>400</v>
      </c>
      <c r="D49">
        <v>0</v>
      </c>
      <c r="E49">
        <v>14.9881157259933</v>
      </c>
      <c r="F49">
        <v>2.41822802173475</v>
      </c>
      <c r="G49">
        <v>-243.66931031252687</v>
      </c>
      <c r="H49">
        <v>-188.71206638278781</v>
      </c>
      <c r="I49">
        <v>42.028491813641402</v>
      </c>
      <c r="J49">
        <v>21.692300325082599</v>
      </c>
      <c r="K49">
        <v>6.1979745463545504</v>
      </c>
      <c r="L49">
        <v>1.0423903114802585E-4</v>
      </c>
      <c r="M49">
        <v>7.5681732711513681E-6</v>
      </c>
      <c r="N49">
        <v>0</v>
      </c>
      <c r="O49" s="1">
        <v>7.9262303587367E-10</v>
      </c>
      <c r="P49" s="1">
        <v>3.51816851588101E-9</v>
      </c>
      <c r="Q49">
        <v>54.724743351970403</v>
      </c>
      <c r="R49">
        <v>0.76037480624848097</v>
      </c>
      <c r="S49">
        <v>17.9301171456868</v>
      </c>
      <c r="T49">
        <v>1.1472793765011899</v>
      </c>
      <c r="V49">
        <v>4.7488824762809596</v>
      </c>
      <c r="W49">
        <v>0.34625389969241799</v>
      </c>
      <c r="X49">
        <v>2.5792213450256298</v>
      </c>
      <c r="AA49">
        <v>5.3342858010016601</v>
      </c>
      <c r="AB49">
        <v>5.8740439061504901</v>
      </c>
      <c r="AC49">
        <v>2.47367360628995</v>
      </c>
      <c r="AD49">
        <v>0.76174454116580503</v>
      </c>
      <c r="AE49">
        <v>3.31937974398604</v>
      </c>
    </row>
    <row r="50" spans="1:31" x14ac:dyDescent="0.3">
      <c r="A50">
        <v>49</v>
      </c>
      <c r="B50">
        <v>1029.5</v>
      </c>
      <c r="C50">
        <v>400</v>
      </c>
      <c r="D50">
        <v>0</v>
      </c>
      <c r="E50">
        <v>14.4691507035811</v>
      </c>
      <c r="F50">
        <v>2.40899220660053</v>
      </c>
      <c r="G50">
        <v>-235.44448990871402</v>
      </c>
      <c r="H50">
        <v>-182.51770230225762</v>
      </c>
      <c r="I50">
        <v>40.630090666300497</v>
      </c>
      <c r="J50">
        <v>20.942960895967801</v>
      </c>
      <c r="K50">
        <v>6.0063086397441303</v>
      </c>
      <c r="L50">
        <v>1.0536423518970228E-4</v>
      </c>
      <c r="M50">
        <v>7.6276301692913168E-6</v>
      </c>
      <c r="N50">
        <v>0</v>
      </c>
      <c r="O50" s="1">
        <v>7.6646741046213804E-10</v>
      </c>
      <c r="P50" s="1">
        <v>3.3612582408072001E-9</v>
      </c>
      <c r="Q50">
        <v>54.938210808831599</v>
      </c>
      <c r="R50">
        <v>0.72713649925504897</v>
      </c>
      <c r="S50">
        <v>17.898339961746199</v>
      </c>
      <c r="T50">
        <v>1.1155927602573099</v>
      </c>
      <c r="V50">
        <v>4.5719637087609799</v>
      </c>
      <c r="W50">
        <v>0.35283963564448301</v>
      </c>
      <c r="X50">
        <v>2.5080765381197301</v>
      </c>
      <c r="AA50">
        <v>5.2288256000362301</v>
      </c>
      <c r="AB50">
        <v>5.9209883558941101</v>
      </c>
      <c r="AC50">
        <v>2.55097308709888</v>
      </c>
      <c r="AD50">
        <v>0.750258873650684</v>
      </c>
      <c r="AE50">
        <v>3.4367941707045699</v>
      </c>
    </row>
    <row r="51" spans="1:31" x14ac:dyDescent="0.3">
      <c r="A51">
        <v>50</v>
      </c>
      <c r="B51">
        <v>1024.53125</v>
      </c>
      <c r="C51">
        <v>400</v>
      </c>
      <c r="D51">
        <v>0</v>
      </c>
      <c r="E51">
        <v>13.983326535943</v>
      </c>
      <c r="F51">
        <v>2.4000494900636502</v>
      </c>
      <c r="G51">
        <v>-227.72593004251098</v>
      </c>
      <c r="H51">
        <v>-176.70200361624424</v>
      </c>
      <c r="I51">
        <v>39.319306205793403</v>
      </c>
      <c r="J51">
        <v>20.242546299663999</v>
      </c>
      <c r="K51">
        <v>5.8262659140300403</v>
      </c>
      <c r="L51">
        <v>1.0649894134779958E-4</v>
      </c>
      <c r="M51">
        <v>7.6854030040979429E-6</v>
      </c>
      <c r="N51">
        <v>0</v>
      </c>
      <c r="O51" s="1">
        <v>7.4185327718417205E-10</v>
      </c>
      <c r="P51" s="1">
        <v>3.2084280690934598E-9</v>
      </c>
      <c r="Q51">
        <v>55.134640416489802</v>
      </c>
      <c r="R51">
        <v>0.69546815068187695</v>
      </c>
      <c r="S51">
        <v>17.860269136059401</v>
      </c>
      <c r="T51">
        <v>1.08503765730803</v>
      </c>
      <c r="V51">
        <v>4.4024611939766602</v>
      </c>
      <c r="W51">
        <v>0.35973240467453299</v>
      </c>
      <c r="X51">
        <v>2.4400964746618001</v>
      </c>
      <c r="AA51">
        <v>5.13202218567179</v>
      </c>
      <c r="AB51">
        <v>5.9635769910244001</v>
      </c>
      <c r="AC51">
        <v>2.6279743788797201</v>
      </c>
      <c r="AD51">
        <v>0.74389396941467101</v>
      </c>
      <c r="AE51">
        <v>3.5548270411571901</v>
      </c>
    </row>
    <row r="52" spans="1:31" x14ac:dyDescent="0.3">
      <c r="A52">
        <v>51</v>
      </c>
      <c r="B52">
        <v>1019.5625</v>
      </c>
      <c r="C52">
        <v>400</v>
      </c>
      <c r="D52">
        <v>0</v>
      </c>
      <c r="E52">
        <v>13.522908019333</v>
      </c>
      <c r="F52">
        <v>2.3914196143056898</v>
      </c>
      <c r="G52">
        <v>-220.36894543001699</v>
      </c>
      <c r="H52">
        <v>-171.14803747487247</v>
      </c>
      <c r="I52">
        <v>38.075680366009102</v>
      </c>
      <c r="J52">
        <v>19.5783364783554</v>
      </c>
      <c r="K52">
        <v>5.6547616898505701</v>
      </c>
      <c r="L52">
        <v>1.0765675317614413E-4</v>
      </c>
      <c r="M52">
        <v>7.7416933863691728E-6</v>
      </c>
      <c r="N52">
        <v>0</v>
      </c>
      <c r="O52" s="1">
        <v>7.1850928004414097E-10</v>
      </c>
      <c r="P52" s="1">
        <v>3.0516408167507799E-9</v>
      </c>
      <c r="Q52">
        <v>55.319236896098502</v>
      </c>
      <c r="R52">
        <v>0.65878059218245699</v>
      </c>
      <c r="S52">
        <v>17.8091234177265</v>
      </c>
      <c r="T52">
        <v>1.0593810703841799</v>
      </c>
      <c r="V52">
        <v>4.2565470707403099</v>
      </c>
      <c r="W52">
        <v>0.36413896965793602</v>
      </c>
      <c r="X52">
        <v>2.3725991373528501</v>
      </c>
      <c r="AA52">
        <v>5.0397702624719098</v>
      </c>
      <c r="AB52">
        <v>6.0031254964872298</v>
      </c>
      <c r="AC52">
        <v>2.7048701409494398</v>
      </c>
      <c r="AD52">
        <v>0.73789301591867396</v>
      </c>
      <c r="AE52">
        <v>3.67453393002994</v>
      </c>
    </row>
    <row r="53" spans="1:31" x14ac:dyDescent="0.3">
      <c r="A53">
        <v>52</v>
      </c>
      <c r="B53">
        <v>1014.59375</v>
      </c>
      <c r="C53">
        <v>400</v>
      </c>
      <c r="D53">
        <v>0</v>
      </c>
      <c r="E53">
        <v>13.087549713739101</v>
      </c>
      <c r="F53">
        <v>2.3829698011462899</v>
      </c>
      <c r="G53">
        <v>-213.40085694810338</v>
      </c>
      <c r="H53">
        <v>-165.88432549983401</v>
      </c>
      <c r="I53">
        <v>36.899058099306899</v>
      </c>
      <c r="J53">
        <v>18.950835407327201</v>
      </c>
      <c r="K53">
        <v>5.4921173182486802</v>
      </c>
      <c r="L53">
        <v>1.0883384493940901E-4</v>
      </c>
      <c r="M53">
        <v>7.7972164920034641E-6</v>
      </c>
      <c r="N53">
        <v>0</v>
      </c>
      <c r="O53" s="1">
        <v>6.9637492594608096E-10</v>
      </c>
      <c r="P53" s="1">
        <v>2.8993618963114399E-9</v>
      </c>
      <c r="Q53">
        <v>55.493529184021398</v>
      </c>
      <c r="R53">
        <v>0.62395109197340104</v>
      </c>
      <c r="S53">
        <v>17.754898919107401</v>
      </c>
      <c r="T53">
        <v>1.0343336607456399</v>
      </c>
      <c r="V53">
        <v>4.1155886208622103</v>
      </c>
      <c r="W53">
        <v>0.36874041868657098</v>
      </c>
      <c r="X53">
        <v>2.30772057627598</v>
      </c>
      <c r="AA53">
        <v>4.9511745061973604</v>
      </c>
      <c r="AB53">
        <v>6.03965889569014</v>
      </c>
      <c r="AC53">
        <v>2.7819869424716401</v>
      </c>
      <c r="AD53">
        <v>0.73289931347063597</v>
      </c>
      <c r="AE53">
        <v>3.7955178704974899</v>
      </c>
    </row>
    <row r="54" spans="1:31" x14ac:dyDescent="0.3">
      <c r="A54">
        <v>53</v>
      </c>
      <c r="B54">
        <v>1009.625</v>
      </c>
      <c r="C54">
        <v>400</v>
      </c>
      <c r="D54">
        <v>0</v>
      </c>
      <c r="E54">
        <v>12.675136809327901</v>
      </c>
      <c r="F54">
        <v>2.3746860533542198</v>
      </c>
      <c r="G54">
        <v>-206.7899479626175</v>
      </c>
      <c r="H54">
        <v>-160.88731470544141</v>
      </c>
      <c r="I54">
        <v>35.783853955039703</v>
      </c>
      <c r="J54">
        <v>18.356949068664299</v>
      </c>
      <c r="K54">
        <v>5.3376052768846796</v>
      </c>
      <c r="L54">
        <v>1.1003038447360209E-4</v>
      </c>
      <c r="M54">
        <v>7.8520459105553735E-6</v>
      </c>
      <c r="N54">
        <v>0</v>
      </c>
      <c r="O54" s="1">
        <v>6.7534885033249403E-10</v>
      </c>
      <c r="P54" s="1">
        <v>2.7515855837278501E-9</v>
      </c>
      <c r="Q54">
        <v>55.657842809776099</v>
      </c>
      <c r="R54">
        <v>0.59100311941099404</v>
      </c>
      <c r="S54">
        <v>17.698021646549599</v>
      </c>
      <c r="T54">
        <v>1.00977523460441</v>
      </c>
      <c r="V54">
        <v>3.97896711097051</v>
      </c>
      <c r="W54">
        <v>0.37361826224594602</v>
      </c>
      <c r="X54">
        <v>2.2453622242154601</v>
      </c>
      <c r="AA54">
        <v>4.8660547212233096</v>
      </c>
      <c r="AB54">
        <v>6.0732634280645099</v>
      </c>
      <c r="AC54">
        <v>2.8593682739262598</v>
      </c>
      <c r="AD54">
        <v>0.72888846501244298</v>
      </c>
      <c r="AE54">
        <v>3.9178347040003398</v>
      </c>
    </row>
    <row r="55" spans="1:31" x14ac:dyDescent="0.3">
      <c r="A55">
        <v>54</v>
      </c>
      <c r="B55">
        <v>1004.65625</v>
      </c>
      <c r="C55">
        <v>400</v>
      </c>
      <c r="D55">
        <v>0</v>
      </c>
      <c r="E55">
        <v>12.2837490518337</v>
      </c>
      <c r="F55">
        <v>2.36655774124119</v>
      </c>
      <c r="G55">
        <v>-200.50675076913777</v>
      </c>
      <c r="H55">
        <v>-156.13495457498001</v>
      </c>
      <c r="I55">
        <v>34.724979780117501</v>
      </c>
      <c r="J55">
        <v>17.793850745368498</v>
      </c>
      <c r="K55">
        <v>5.1905553951923702</v>
      </c>
      <c r="L55">
        <v>1.1124669835089369E-4</v>
      </c>
      <c r="M55">
        <v>7.9062366299241345E-6</v>
      </c>
      <c r="N55">
        <v>0</v>
      </c>
      <c r="O55" s="1">
        <v>6.5533964651982402E-10</v>
      </c>
      <c r="P55" s="1">
        <v>2.6081203282993298E-9</v>
      </c>
      <c r="Q55">
        <v>55.812438855358401</v>
      </c>
      <c r="R55">
        <v>0.55981492407558697</v>
      </c>
      <c r="S55">
        <v>17.6386750930787</v>
      </c>
      <c r="T55">
        <v>0.98568436931092396</v>
      </c>
      <c r="V55">
        <v>3.8464902231203699</v>
      </c>
      <c r="W55">
        <v>0.37879042040587302</v>
      </c>
      <c r="X55">
        <v>2.18538579377956</v>
      </c>
      <c r="AA55">
        <v>4.78426758428719</v>
      </c>
      <c r="AB55">
        <v>6.1040205190321899</v>
      </c>
      <c r="AC55">
        <v>2.9370503154944299</v>
      </c>
      <c r="AD55">
        <v>0.72582818580882003</v>
      </c>
      <c r="AE55">
        <v>4.0415537162478703</v>
      </c>
    </row>
    <row r="56" spans="1:31" x14ac:dyDescent="0.3">
      <c r="A56">
        <v>55</v>
      </c>
      <c r="B56">
        <v>999.6875</v>
      </c>
      <c r="C56">
        <v>400</v>
      </c>
      <c r="D56">
        <v>0</v>
      </c>
      <c r="E56">
        <v>11.9116783232598</v>
      </c>
      <c r="F56">
        <v>2.35857505082063</v>
      </c>
      <c r="G56">
        <v>-194.52502241440519</v>
      </c>
      <c r="H56">
        <v>-151.60760621495444</v>
      </c>
      <c r="I56">
        <v>33.717906802282798</v>
      </c>
      <c r="J56">
        <v>17.2590276099947</v>
      </c>
      <c r="K56">
        <v>5.0503706969660804</v>
      </c>
      <c r="L56">
        <v>1.124831568907315E-4</v>
      </c>
      <c r="M56">
        <v>7.9598397204397123E-6</v>
      </c>
      <c r="N56">
        <v>0</v>
      </c>
      <c r="O56" s="1">
        <v>6.3626585506057698E-10</v>
      </c>
      <c r="P56" s="1">
        <v>2.4687828307523301E-9</v>
      </c>
      <c r="Q56">
        <v>55.957539945059303</v>
      </c>
      <c r="R56">
        <v>0.53027534044209002</v>
      </c>
      <c r="S56">
        <v>17.577024818158201</v>
      </c>
      <c r="T56">
        <v>0.962042264082415</v>
      </c>
      <c r="V56">
        <v>3.7179830312387798</v>
      </c>
      <c r="W56">
        <v>0.38427549545691803</v>
      </c>
      <c r="X56">
        <v>2.1276639645186401</v>
      </c>
      <c r="AA56">
        <v>4.7056862282324801</v>
      </c>
      <c r="AB56">
        <v>6.1320023687347804</v>
      </c>
      <c r="AC56">
        <v>3.01506793601818</v>
      </c>
      <c r="AD56">
        <v>0.72369322217085397</v>
      </c>
      <c r="AE56">
        <v>4.1667453858872898</v>
      </c>
    </row>
    <row r="57" spans="1:31" x14ac:dyDescent="0.3">
      <c r="A57">
        <v>56</v>
      </c>
      <c r="B57">
        <v>994.71875</v>
      </c>
      <c r="C57">
        <v>400</v>
      </c>
      <c r="D57">
        <v>0</v>
      </c>
      <c r="E57">
        <v>11.5573995831567</v>
      </c>
      <c r="F57">
        <v>2.3507288840795302</v>
      </c>
      <c r="G57">
        <v>-188.82130629093169</v>
      </c>
      <c r="H57">
        <v>-147.28771467527466</v>
      </c>
      <c r="I57">
        <v>32.7585892590672</v>
      </c>
      <c r="J57">
        <v>16.7502376165999</v>
      </c>
      <c r="K57">
        <v>4.9165174518550403</v>
      </c>
      <c r="L57">
        <v>1.1374017251818273E-4</v>
      </c>
      <c r="M57">
        <v>8.0129028437941453E-6</v>
      </c>
      <c r="N57">
        <v>0</v>
      </c>
      <c r="O57" s="1">
        <v>6.1805461049773795E-10</v>
      </c>
      <c r="P57" s="1">
        <v>2.3333985241528398E-9</v>
      </c>
      <c r="Q57">
        <v>56.0933338162016</v>
      </c>
      <c r="R57">
        <v>0.50228257792196995</v>
      </c>
      <c r="S57">
        <v>17.513220577168902</v>
      </c>
      <c r="T57">
        <v>0.93883237815050402</v>
      </c>
      <c r="V57">
        <v>3.59328578500799</v>
      </c>
      <c r="W57">
        <v>0.39009293977130599</v>
      </c>
      <c r="X57">
        <v>2.0720791815410902</v>
      </c>
      <c r="AA57">
        <v>4.6301987976663304</v>
      </c>
      <c r="AB57">
        <v>6.1572726418601604</v>
      </c>
      <c r="AC57">
        <v>3.0934548600669798</v>
      </c>
      <c r="AD57">
        <v>0.72246476992090403</v>
      </c>
      <c r="AE57">
        <v>4.29348167472215</v>
      </c>
    </row>
    <row r="58" spans="1:31" x14ac:dyDescent="0.3">
      <c r="A58">
        <v>57</v>
      </c>
      <c r="B58">
        <v>989.75</v>
      </c>
      <c r="C58">
        <v>400</v>
      </c>
      <c r="D58">
        <v>0</v>
      </c>
      <c r="E58">
        <v>11.219546514373899</v>
      </c>
      <c r="F58">
        <v>2.3430107731149201</v>
      </c>
      <c r="G58">
        <v>-183.37456428121925</v>
      </c>
      <c r="H58">
        <v>-143.15953396727639</v>
      </c>
      <c r="I58">
        <v>31.843400359444701</v>
      </c>
      <c r="J58">
        <v>16.265473388805201</v>
      </c>
      <c r="K58">
        <v>4.7885168276277801</v>
      </c>
      <c r="L58">
        <v>1.1501819863425262E-4</v>
      </c>
      <c r="M58">
        <v>8.0654706921609389E-6</v>
      </c>
      <c r="N58">
        <v>0</v>
      </c>
      <c r="O58" s="1">
        <v>6.0064050573496505E-10</v>
      </c>
      <c r="P58" s="1">
        <v>2.2018017763707402E-9</v>
      </c>
      <c r="Q58">
        <v>56.219976280693999</v>
      </c>
      <c r="R58">
        <v>0.47574317940925198</v>
      </c>
      <c r="S58">
        <v>17.447398130681702</v>
      </c>
      <c r="T58">
        <v>0.91604012189821404</v>
      </c>
      <c r="V58">
        <v>3.4722520148081402</v>
      </c>
      <c r="W58">
        <v>0.39626321197424702</v>
      </c>
      <c r="X58">
        <v>2.0185226208829299</v>
      </c>
      <c r="AA58">
        <v>4.5577072451985901</v>
      </c>
      <c r="AB58">
        <v>6.1798870542800097</v>
      </c>
      <c r="AC58">
        <v>3.1722438097901402</v>
      </c>
      <c r="AD58">
        <v>0.722130020972232</v>
      </c>
      <c r="AE58">
        <v>4.42183630941045</v>
      </c>
    </row>
    <row r="59" spans="1:31" x14ac:dyDescent="0.3">
      <c r="A59">
        <v>58</v>
      </c>
      <c r="B59">
        <v>984.78125</v>
      </c>
      <c r="C59">
        <v>400</v>
      </c>
      <c r="D59">
        <v>0</v>
      </c>
      <c r="E59">
        <v>10.896891003673099</v>
      </c>
      <c r="F59">
        <v>2.3354128059035002</v>
      </c>
      <c r="G59">
        <v>-178.16586647396727</v>
      </c>
      <c r="H59">
        <v>-139.20889509321671</v>
      </c>
      <c r="I59">
        <v>30.969078302769301</v>
      </c>
      <c r="J59">
        <v>15.8029318083204</v>
      </c>
      <c r="K59">
        <v>4.6659378488153003</v>
      </c>
      <c r="L59">
        <v>1.1631772892113133E-4</v>
      </c>
      <c r="M59">
        <v>8.1175853686516973E-6</v>
      </c>
      <c r="N59">
        <v>0</v>
      </c>
      <c r="O59" s="1">
        <v>5.8396463401370105E-10</v>
      </c>
      <c r="P59" s="1">
        <v>2.0738358938664399E-9</v>
      </c>
      <c r="Q59">
        <v>56.337593667184002</v>
      </c>
      <c r="R59">
        <v>0.45057112096033902</v>
      </c>
      <c r="S59">
        <v>17.3796807871698</v>
      </c>
      <c r="T59">
        <v>0.89365259222579996</v>
      </c>
      <c r="V59">
        <v>3.3547469047771599</v>
      </c>
      <c r="W59">
        <v>0.40280792528638798</v>
      </c>
      <c r="X59">
        <v>1.9668932943503099</v>
      </c>
      <c r="AA59">
        <v>4.4881263329647298</v>
      </c>
      <c r="AB59">
        <v>6.19989387425111</v>
      </c>
      <c r="AC59">
        <v>3.2514666241174099</v>
      </c>
      <c r="AD59">
        <v>0.72268181953825195</v>
      </c>
      <c r="AE59">
        <v>4.5518850571745304</v>
      </c>
    </row>
    <row r="60" spans="1:31" x14ac:dyDescent="0.3">
      <c r="A60">
        <v>59</v>
      </c>
      <c r="B60">
        <v>979.8125</v>
      </c>
      <c r="C60">
        <v>400</v>
      </c>
      <c r="D60">
        <v>0</v>
      </c>
      <c r="E60">
        <v>10.5883257675879</v>
      </c>
      <c r="F60">
        <v>2.3279275619017601</v>
      </c>
      <c r="G60">
        <v>-173.17812814939836</v>
      </c>
      <c r="H60">
        <v>-135.42300939603791</v>
      </c>
      <c r="I60">
        <v>30.132680549785299</v>
      </c>
      <c r="J60">
        <v>15.360988276991399</v>
      </c>
      <c r="K60">
        <v>4.54839142801245</v>
      </c>
      <c r="L60">
        <v>1.1763929702055816E-4</v>
      </c>
      <c r="M60">
        <v>8.1692867179640301E-6</v>
      </c>
      <c r="N60">
        <v>0</v>
      </c>
      <c r="O60" s="1">
        <v>5.6797377672404304E-10</v>
      </c>
      <c r="P60" s="1">
        <v>1.9493529844923899E-9</v>
      </c>
      <c r="Q60">
        <v>56.446284814864697</v>
      </c>
      <c r="R60">
        <v>0.42668703031796301</v>
      </c>
      <c r="S60">
        <v>17.310180721782</v>
      </c>
      <c r="T60">
        <v>0.87165834513879203</v>
      </c>
      <c r="V60">
        <v>3.2406458912137501</v>
      </c>
      <c r="W60">
        <v>0.40974999120892702</v>
      </c>
      <c r="X60">
        <v>1.91709727186964</v>
      </c>
      <c r="AA60">
        <v>4.4213828117118101</v>
      </c>
      <c r="AB60">
        <v>6.2173343531305303</v>
      </c>
      <c r="AC60">
        <v>3.3311543571183799</v>
      </c>
      <c r="AD60">
        <v>0.72411841401117005</v>
      </c>
      <c r="AE60">
        <v>4.68370599763211</v>
      </c>
    </row>
    <row r="61" spans="1:31" x14ac:dyDescent="0.3">
      <c r="A61">
        <v>60</v>
      </c>
      <c r="B61">
        <v>974.84375</v>
      </c>
      <c r="C61">
        <v>400</v>
      </c>
      <c r="D61">
        <v>0</v>
      </c>
      <c r="E61">
        <v>10.292849572895401</v>
      </c>
      <c r="F61">
        <v>2.32054805597165</v>
      </c>
      <c r="G61">
        <v>-168.3958858010802</v>
      </c>
      <c r="H61">
        <v>-131.79030108342971</v>
      </c>
      <c r="I61">
        <v>29.331544903690801</v>
      </c>
      <c r="J61">
        <v>14.938174832588601</v>
      </c>
      <c r="K61">
        <v>4.4355252830933702</v>
      </c>
      <c r="L61">
        <v>1.1898347653111103E-4</v>
      </c>
      <c r="M61">
        <v>8.2206126145660695E-6</v>
      </c>
      <c r="N61">
        <v>0</v>
      </c>
      <c r="O61" s="1">
        <v>5.5261971165771105E-10</v>
      </c>
      <c r="P61" s="1">
        <v>1.82821372274766E-9</v>
      </c>
      <c r="Q61">
        <v>56.546122679152901</v>
      </c>
      <c r="R61">
        <v>0.40401750596890001</v>
      </c>
      <c r="S61">
        <v>17.239000105733101</v>
      </c>
      <c r="T61">
        <v>0.850047199497457</v>
      </c>
      <c r="V61">
        <v>3.1298334500335101</v>
      </c>
      <c r="W61">
        <v>0.41711376098914299</v>
      </c>
      <c r="X61">
        <v>1.8690470028219199</v>
      </c>
      <c r="AA61">
        <v>4.3574147546512503</v>
      </c>
      <c r="AB61">
        <v>6.2322430982494899</v>
      </c>
      <c r="AC61">
        <v>3.4113373569001899</v>
      </c>
      <c r="AD61">
        <v>0.72644329352409198</v>
      </c>
      <c r="AE61">
        <v>4.8173797924779498</v>
      </c>
    </row>
    <row r="62" spans="1:31" x14ac:dyDescent="0.3">
      <c r="A62">
        <v>61</v>
      </c>
      <c r="B62">
        <v>969.875</v>
      </c>
      <c r="C62">
        <v>400</v>
      </c>
      <c r="D62">
        <v>0</v>
      </c>
      <c r="E62">
        <v>10.0095546095</v>
      </c>
      <c r="F62">
        <v>2.3132676894654001</v>
      </c>
      <c r="G62">
        <v>-163.80510557228115</v>
      </c>
      <c r="H62">
        <v>-128.30026398122374</v>
      </c>
      <c r="I62">
        <v>28.563256242680001</v>
      </c>
      <c r="J62">
        <v>14.533161460489</v>
      </c>
      <c r="K62">
        <v>4.3270195901163699</v>
      </c>
      <c r="L62">
        <v>1.2035088128349499E-4</v>
      </c>
      <c r="M62">
        <v>8.2715992138883903E-6</v>
      </c>
      <c r="N62">
        <v>0</v>
      </c>
      <c r="O62" s="1">
        <v>5.3785862127277805E-10</v>
      </c>
      <c r="P62" s="1">
        <v>1.7102870471536299E-9</v>
      </c>
      <c r="Q62">
        <v>56.637155592341799</v>
      </c>
      <c r="R62">
        <v>0.38249452170286302</v>
      </c>
      <c r="S62">
        <v>17.1662320735254</v>
      </c>
      <c r="T62">
        <v>0.82881006759019105</v>
      </c>
      <c r="V62">
        <v>3.0222020457995198</v>
      </c>
      <c r="W62">
        <v>0.42492516720818102</v>
      </c>
      <c r="X62">
        <v>1.82266072190435</v>
      </c>
      <c r="AA62">
        <v>4.2961710294909201</v>
      </c>
      <c r="AB62">
        <v>6.2446483989265502</v>
      </c>
      <c r="AC62">
        <v>3.49204532551293</v>
      </c>
      <c r="AD62">
        <v>0.72966510167981502</v>
      </c>
      <c r="AE62">
        <v>4.9529899543173803</v>
      </c>
    </row>
    <row r="63" spans="1:31" x14ac:dyDescent="0.3">
      <c r="A63">
        <v>62</v>
      </c>
      <c r="B63">
        <v>964.90625</v>
      </c>
      <c r="C63">
        <v>400</v>
      </c>
      <c r="D63">
        <v>0</v>
      </c>
      <c r="E63">
        <v>9.7376156576336399</v>
      </c>
      <c r="F63">
        <v>2.3060802074387601</v>
      </c>
      <c r="G63">
        <v>-159.39301874298434</v>
      </c>
      <c r="H63">
        <v>-124.94333851084262</v>
      </c>
      <c r="I63">
        <v>27.825617965372501</v>
      </c>
      <c r="J63">
        <v>14.144740068595</v>
      </c>
      <c r="K63">
        <v>4.2225832502368403</v>
      </c>
      <c r="L63">
        <v>1.2174216585563859E-4</v>
      </c>
      <c r="M63">
        <v>8.3222811713345479E-6</v>
      </c>
      <c r="N63">
        <v>0</v>
      </c>
      <c r="O63" s="1">
        <v>5.2365058441252802E-10</v>
      </c>
      <c r="P63" s="1">
        <v>1.5954498134239399E-9</v>
      </c>
      <c r="Q63">
        <v>56.719408218831802</v>
      </c>
      <c r="R63">
        <v>0.36205490413112201</v>
      </c>
      <c r="S63">
        <v>17.091961550415299</v>
      </c>
      <c r="T63">
        <v>0.80793880825088604</v>
      </c>
      <c r="V63">
        <v>2.9176512169589301</v>
      </c>
      <c r="W63">
        <v>0.43321186713362803</v>
      </c>
      <c r="X63">
        <v>1.7778619268224001</v>
      </c>
      <c r="AA63">
        <v>4.2376108947010298</v>
      </c>
      <c r="AB63">
        <v>6.2545725149073004</v>
      </c>
      <c r="AC63">
        <v>3.57330736028146</v>
      </c>
      <c r="AD63">
        <v>0.73379762165023099</v>
      </c>
      <c r="AE63">
        <v>5.0906231159158004</v>
      </c>
    </row>
    <row r="64" spans="1:31" x14ac:dyDescent="0.3">
      <c r="A64">
        <v>63</v>
      </c>
      <c r="B64">
        <v>959.9375</v>
      </c>
      <c r="C64">
        <v>400</v>
      </c>
      <c r="D64">
        <v>0</v>
      </c>
      <c r="E64">
        <v>9.4762807583870501</v>
      </c>
      <c r="F64">
        <v>2.2989796612030702</v>
      </c>
      <c r="G64">
        <v>-155.1479799008124</v>
      </c>
      <c r="H64">
        <v>-121.71080562880938</v>
      </c>
      <c r="I64">
        <v>27.116627386136798</v>
      </c>
      <c r="J64">
        <v>13.7718106930114</v>
      </c>
      <c r="K64">
        <v>4.1219506715548899</v>
      </c>
      <c r="L64">
        <v>1.2315802630023082E-4</v>
      </c>
      <c r="M64">
        <v>8.3726918325557166E-6</v>
      </c>
      <c r="N64">
        <v>0</v>
      </c>
      <c r="O64" s="1">
        <v>5.0995913799841695E-10</v>
      </c>
      <c r="P64" s="1">
        <v>1.48358641846899E-9</v>
      </c>
      <c r="Q64">
        <v>56.792882231295899</v>
      </c>
      <c r="R64">
        <v>0.342639872800717</v>
      </c>
      <c r="S64">
        <v>17.016265957663801</v>
      </c>
      <c r="T64">
        <v>0.78742609958315901</v>
      </c>
      <c r="V64">
        <v>2.8160867784708401</v>
      </c>
      <c r="W64">
        <v>0.44200338972716102</v>
      </c>
      <c r="X64">
        <v>1.7345789178617601</v>
      </c>
      <c r="AA64">
        <v>4.1817037103800798</v>
      </c>
      <c r="AB64">
        <v>6.2620319359094401</v>
      </c>
      <c r="AC64">
        <v>3.6551519761875899</v>
      </c>
      <c r="AD64">
        <v>0.73885982929649596</v>
      </c>
      <c r="AE64">
        <v>5.2303693008228898</v>
      </c>
    </row>
    <row r="65" spans="1:31" x14ac:dyDescent="0.3">
      <c r="A65">
        <v>64</v>
      </c>
      <c r="B65">
        <v>954.96875</v>
      </c>
      <c r="C65">
        <v>400</v>
      </c>
      <c r="D65">
        <v>0</v>
      </c>
      <c r="E65">
        <v>9.2248631499128901</v>
      </c>
      <c r="F65">
        <v>2.2919603755443099</v>
      </c>
      <c r="G65">
        <v>-151.05934422844473</v>
      </c>
      <c r="H65">
        <v>-118.59469506414091</v>
      </c>
      <c r="I65">
        <v>26.434454456707702</v>
      </c>
      <c r="J65">
        <v>13.413369581273701</v>
      </c>
      <c r="K65">
        <v>4.0248789849702602</v>
      </c>
      <c r="L65">
        <v>1.245992010548466E-4</v>
      </c>
      <c r="M65">
        <v>8.4228633978678238E-6</v>
      </c>
      <c r="N65">
        <v>0</v>
      </c>
      <c r="O65" s="1">
        <v>4.9675089767685502E-10</v>
      </c>
      <c r="P65" s="1">
        <v>1.3745884080967001E-9</v>
      </c>
      <c r="Q65">
        <v>56.857556731405197</v>
      </c>
      <c r="R65">
        <v>0.324194634176737</v>
      </c>
      <c r="S65">
        <v>16.9392158096258</v>
      </c>
      <c r="T65">
        <v>0.76726532853677998</v>
      </c>
      <c r="V65">
        <v>2.7174201250665999</v>
      </c>
      <c r="W65">
        <v>0.45133128761435898</v>
      </c>
      <c r="X65">
        <v>1.69274439076903</v>
      </c>
      <c r="AA65">
        <v>4.1284287566048601</v>
      </c>
      <c r="AB65">
        <v>6.2670376191418598</v>
      </c>
      <c r="AC65">
        <v>3.7376071085729201</v>
      </c>
      <c r="AD65">
        <v>0.74487601252643898</v>
      </c>
      <c r="AE65">
        <v>5.3723221959593097</v>
      </c>
    </row>
    <row r="66" spans="1:31" x14ac:dyDescent="0.3">
      <c r="A66">
        <v>65</v>
      </c>
      <c r="B66">
        <v>950</v>
      </c>
      <c r="C66">
        <v>400</v>
      </c>
      <c r="D66">
        <v>0</v>
      </c>
      <c r="E66">
        <v>8.9827342729701503</v>
      </c>
      <c r="F66">
        <v>2.2850169200395598</v>
      </c>
      <c r="G66">
        <v>-147.11736095625366</v>
      </c>
      <c r="H66">
        <v>-115.58770564813612</v>
      </c>
      <c r="I66">
        <v>25.7774232989556</v>
      </c>
      <c r="J66">
        <v>13.0684988616729</v>
      </c>
      <c r="K66">
        <v>3.9311456270593501</v>
      </c>
      <c r="L66">
        <v>1.2606647201665727E-4</v>
      </c>
      <c r="M66">
        <v>8.4728270630052601E-6</v>
      </c>
      <c r="N66">
        <v>0</v>
      </c>
      <c r="O66" s="1">
        <v>4.8399522829299703E-10</v>
      </c>
      <c r="P66" s="1">
        <v>1.2683540759248199E-9</v>
      </c>
      <c r="Q66">
        <v>56.913388430942902</v>
      </c>
      <c r="R66">
        <v>0.306668022177081</v>
      </c>
      <c r="S66">
        <v>16.860875213894801</v>
      </c>
      <c r="T66">
        <v>0.74745049499439098</v>
      </c>
      <c r="V66">
        <v>2.6215676208189902</v>
      </c>
      <c r="W66">
        <v>0.46122929558383802</v>
      </c>
      <c r="X66">
        <v>1.65229507580268</v>
      </c>
      <c r="AA66">
        <v>4.0777751549383998</v>
      </c>
      <c r="AB66">
        <v>6.2695952118558802</v>
      </c>
      <c r="AC66">
        <v>3.8207000951636099</v>
      </c>
      <c r="AD66">
        <v>0.75187595669769403</v>
      </c>
      <c r="AE66">
        <v>5.5165794271296802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0B450-33E1-4E48-BE1C-4FF21C1CC817}">
  <dimension ref="A1:P65"/>
  <sheetViews>
    <sheetView workbookViewId="0"/>
  </sheetViews>
  <sheetFormatPr defaultRowHeight="14.4" x14ac:dyDescent="0.3"/>
  <sheetData>
    <row r="1" spans="1:16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</row>
    <row r="2" spans="1:16" x14ac:dyDescent="0.3">
      <c r="A2">
        <v>2</v>
      </c>
      <c r="B2">
        <v>1263.03125</v>
      </c>
      <c r="C2">
        <v>400</v>
      </c>
      <c r="D2">
        <v>0</v>
      </c>
      <c r="E2">
        <v>0.497908482025398</v>
      </c>
      <c r="F2">
        <v>3.2457758654321802</v>
      </c>
      <c r="G2">
        <v>-8.0282277436715912</v>
      </c>
      <c r="H2">
        <v>-6.1296317796183981</v>
      </c>
      <c r="I2">
        <v>1.23591924068412</v>
      </c>
      <c r="J2">
        <v>0.62696355820232097</v>
      </c>
      <c r="K2">
        <v>0.153401991594111</v>
      </c>
      <c r="L2">
        <v>4.8284544922709021E-5</v>
      </c>
      <c r="M2">
        <v>7.3901464795938543E-7</v>
      </c>
      <c r="N2" s="1">
        <v>2.5510983756955198E-9</v>
      </c>
      <c r="O2" s="1">
        <v>3.3771470190770298E-13</v>
      </c>
      <c r="P2" s="1">
        <v>9.5538325337142995E-16</v>
      </c>
    </row>
    <row r="3" spans="1:16" x14ac:dyDescent="0.3">
      <c r="A3">
        <v>3</v>
      </c>
      <c r="B3">
        <v>1258.0625</v>
      </c>
      <c r="C3">
        <v>400</v>
      </c>
      <c r="D3">
        <v>0</v>
      </c>
      <c r="E3">
        <v>0.99421377203204198</v>
      </c>
      <c r="F3">
        <v>3.2491411231042999</v>
      </c>
      <c r="G3">
        <v>-15.995097397278496</v>
      </c>
      <c r="H3">
        <v>-12.22354334573336</v>
      </c>
      <c r="I3">
        <v>2.4631160283403699</v>
      </c>
      <c r="J3">
        <v>1.2503686670616601</v>
      </c>
      <c r="K3">
        <v>0.30599279451492301</v>
      </c>
      <c r="L3">
        <v>4.8201529650633364E-5</v>
      </c>
      <c r="M3">
        <v>7.3909503611109212E-7</v>
      </c>
      <c r="N3" s="1">
        <v>5.0885902603842502E-9</v>
      </c>
      <c r="O3" s="1">
        <v>6.7201706002549103E-13</v>
      </c>
      <c r="P3" s="1">
        <v>1.9813516185838099E-15</v>
      </c>
    </row>
    <row r="4" spans="1:16" x14ac:dyDescent="0.3">
      <c r="A4">
        <v>4</v>
      </c>
      <c r="B4">
        <v>1253.09375</v>
      </c>
      <c r="C4">
        <v>400</v>
      </c>
      <c r="D4">
        <v>0</v>
      </c>
      <c r="E4">
        <v>1.4841389682305099</v>
      </c>
      <c r="F4">
        <v>3.25254279573748</v>
      </c>
      <c r="G4">
        <v>-23.823704245296874</v>
      </c>
      <c r="H4">
        <v>-18.222733643135921</v>
      </c>
      <c r="I4">
        <v>3.6697746360376202</v>
      </c>
      <c r="J4">
        <v>1.86420191830559</v>
      </c>
      <c r="K4">
        <v>0.45630113466162597</v>
      </c>
      <c r="L4">
        <v>4.811833484772482E-5</v>
      </c>
      <c r="M4">
        <v>7.3917372193497923E-7</v>
      </c>
      <c r="N4" s="1">
        <v>7.5879798460078701E-9</v>
      </c>
      <c r="O4" s="1">
        <v>9.9965755777124493E-13</v>
      </c>
      <c r="P4" s="1">
        <v>3.07168789080649E-15</v>
      </c>
    </row>
    <row r="5" spans="1:16" x14ac:dyDescent="0.3">
      <c r="A5">
        <v>5</v>
      </c>
      <c r="B5">
        <v>1248.125</v>
      </c>
      <c r="C5">
        <v>400</v>
      </c>
      <c r="D5">
        <v>0</v>
      </c>
      <c r="E5">
        <v>1.96788557235409</v>
      </c>
      <c r="F5">
        <v>3.2559813288357402</v>
      </c>
      <c r="G5">
        <v>-31.51756814731236</v>
      </c>
      <c r="H5">
        <v>-24.129561345341884</v>
      </c>
      <c r="I5">
        <v>4.85645711785868</v>
      </c>
      <c r="J5">
        <v>2.4687254142540498</v>
      </c>
      <c r="K5">
        <v>0.60439092660822002</v>
      </c>
      <c r="L5">
        <v>4.8034959424397589E-5</v>
      </c>
      <c r="M5">
        <v>7.3925068894550583E-7</v>
      </c>
      <c r="N5" s="1">
        <v>1.0050302561017201E-8</v>
      </c>
      <c r="O5" s="1">
        <v>1.320773626683E-12</v>
      </c>
      <c r="P5" s="1">
        <v>4.2295244652231902E-15</v>
      </c>
    </row>
    <row r="6" spans="1:16" x14ac:dyDescent="0.3">
      <c r="A6">
        <v>6</v>
      </c>
      <c r="B6">
        <v>1243.15625</v>
      </c>
      <c r="C6">
        <v>400</v>
      </c>
      <c r="D6">
        <v>0</v>
      </c>
      <c r="E6">
        <v>2.44565100498891</v>
      </c>
      <c r="F6">
        <v>3.25945715208079</v>
      </c>
      <c r="G6">
        <v>-39.080120593961524</v>
      </c>
      <c r="H6">
        <v>-29.946328321606224</v>
      </c>
      <c r="I6">
        <v>6.02371207818691</v>
      </c>
      <c r="J6">
        <v>3.0641952329360298</v>
      </c>
      <c r="K6">
        <v>0.75032463716469999</v>
      </c>
      <c r="L6">
        <v>4.7951402374059055E-5</v>
      </c>
      <c r="M6">
        <v>7.3932592136196488E-7</v>
      </c>
      <c r="N6" s="1">
        <v>1.24765700858852E-8</v>
      </c>
      <c r="O6" s="1">
        <v>1.6354987353211799E-12</v>
      </c>
      <c r="P6" s="1">
        <v>5.4581457324418997E-15</v>
      </c>
    </row>
    <row r="7" spans="1:16" x14ac:dyDescent="0.3">
      <c r="A7">
        <v>7</v>
      </c>
      <c r="B7">
        <v>1238.1875</v>
      </c>
      <c r="C7">
        <v>400</v>
      </c>
      <c r="D7">
        <v>0</v>
      </c>
      <c r="E7">
        <v>2.9176286939937199</v>
      </c>
      <c r="F7">
        <v>3.2629706765982198</v>
      </c>
      <c r="G7">
        <v>-46.514706962931292</v>
      </c>
      <c r="H7">
        <v>-35.675281105159023</v>
      </c>
      <c r="I7">
        <v>7.17207497185258</v>
      </c>
      <c r="J7">
        <v>3.6508615707478702</v>
      </c>
      <c r="K7">
        <v>0.89416332022801404</v>
      </c>
      <c r="L7">
        <v>4.7867662784793683E-5</v>
      </c>
      <c r="M7">
        <v>7.393994042163081E-7</v>
      </c>
      <c r="N7" s="1">
        <v>1.48677709318153E-8</v>
      </c>
      <c r="O7" s="1">
        <v>1.9439625042083399E-12</v>
      </c>
      <c r="P7" s="1">
        <v>6.76099498895064E-15</v>
      </c>
    </row>
    <row r="8" spans="1:16" x14ac:dyDescent="0.3">
      <c r="A8">
        <v>8</v>
      </c>
      <c r="B8">
        <v>1233.21875</v>
      </c>
      <c r="C8">
        <v>400</v>
      </c>
      <c r="D8">
        <v>0</v>
      </c>
      <c r="E8">
        <v>3.3840081438728702</v>
      </c>
      <c r="F8">
        <v>3.2665222920360701</v>
      </c>
      <c r="G8">
        <v>-53.824588515332842</v>
      </c>
      <c r="H8">
        <v>-41.318612181283683</v>
      </c>
      <c r="I8">
        <v>8.3020683574650302</v>
      </c>
      <c r="J8">
        <v>4.2289688632191904</v>
      </c>
      <c r="K8">
        <v>1.03596664627798</v>
      </c>
      <c r="L8">
        <v>4.7783739851753992E-5</v>
      </c>
      <c r="M8">
        <v>7.3947112346802037E-7</v>
      </c>
      <c r="N8" s="1">
        <v>1.72248709341635E-8</v>
      </c>
      <c r="O8" s="1">
        <v>2.24629081322134E-12</v>
      </c>
      <c r="P8" s="1">
        <v>8.1416814345587395E-15</v>
      </c>
    </row>
    <row r="9" spans="1:16" x14ac:dyDescent="0.3">
      <c r="A9">
        <v>9</v>
      </c>
      <c r="B9">
        <v>1228.25</v>
      </c>
      <c r="C9">
        <v>400</v>
      </c>
      <c r="D9">
        <v>0</v>
      </c>
      <c r="E9">
        <v>3.8449749866148202</v>
      </c>
      <c r="F9">
        <v>3.27011236336415</v>
      </c>
      <c r="G9">
        <v>-61.012944151356294</v>
      </c>
      <c r="H9">
        <v>-46.878461109384446</v>
      </c>
      <c r="I9">
        <v>9.41420210601561</v>
      </c>
      <c r="J9">
        <v>4.798755884977</v>
      </c>
      <c r="K9">
        <v>1.1757929267786</v>
      </c>
      <c r="L9">
        <v>4.7699632890689182E-5</v>
      </c>
      <c r="M9">
        <v>7.3954106612932962E-7</v>
      </c>
      <c r="N9" s="1">
        <v>1.9548813665278601E-8</v>
      </c>
      <c r="O9" s="1">
        <v>2.5426059026737101E-12</v>
      </c>
      <c r="P9" s="1">
        <v>9.6039872046965905E-15</v>
      </c>
    </row>
    <row r="10" spans="1:16" x14ac:dyDescent="0.3">
      <c r="A10">
        <v>10</v>
      </c>
      <c r="B10">
        <v>1223.28125</v>
      </c>
      <c r="C10">
        <v>400</v>
      </c>
      <c r="D10">
        <v>0</v>
      </c>
      <c r="E10">
        <v>4.3007110122644203</v>
      </c>
      <c r="F10">
        <v>3.2737412273834399</v>
      </c>
      <c r="G10">
        <v>-68.082871908224121</v>
      </c>
      <c r="H10">
        <v>-52.356915465618755</v>
      </c>
      <c r="I10">
        <v>10.5089735613349</v>
      </c>
      <c r="J10">
        <v>5.3604558271858496</v>
      </c>
      <c r="K10">
        <v>1.3136991330563299</v>
      </c>
      <c r="L10">
        <v>4.7615341352635141E-5</v>
      </c>
      <c r="M10">
        <v>7.3960922040112819E-7</v>
      </c>
      <c r="N10" s="1">
        <v>2.1840520760000801E-8</v>
      </c>
      <c r="O10" s="1">
        <v>2.8330264678218398E-12</v>
      </c>
      <c r="P10" s="1">
        <v>1.11518743750226E-14</v>
      </c>
    </row>
    <row r="11" spans="1:16" x14ac:dyDescent="0.3">
      <c r="A11">
        <v>11</v>
      </c>
      <c r="B11">
        <v>1218.3125</v>
      </c>
      <c r="C11">
        <v>400</v>
      </c>
      <c r="D11">
        <v>0</v>
      </c>
      <c r="E11">
        <v>4.7513941806237998</v>
      </c>
      <c r="F11">
        <v>3.2774091889838202</v>
      </c>
      <c r="G11">
        <v>-75.037390231500865</v>
      </c>
      <c r="H11">
        <v>-57.756011629172107</v>
      </c>
      <c r="I11">
        <v>11.5868676566314</v>
      </c>
      <c r="J11">
        <v>5.9142963545763498</v>
      </c>
      <c r="K11">
        <v>1.4497409101659899</v>
      </c>
      <c r="L11">
        <v>4.7530864839576588E-5</v>
      </c>
      <c r="M11">
        <v>7.3967557581811546E-7</v>
      </c>
      <c r="N11" s="1">
        <v>2.4100892162576199E-8</v>
      </c>
      <c r="O11" s="1">
        <v>3.1176677484296799E-12</v>
      </c>
      <c r="P11" s="1">
        <v>1.2789491878698301E-14</v>
      </c>
    </row>
    <row r="12" spans="1:16" x14ac:dyDescent="0.3">
      <c r="A12">
        <v>12</v>
      </c>
      <c r="B12">
        <v>1213.34375</v>
      </c>
      <c r="C12">
        <v>400</v>
      </c>
      <c r="D12">
        <v>0</v>
      </c>
      <c r="E12">
        <v>5.1971986068362499</v>
      </c>
      <c r="F12">
        <v>3.2811165170054499</v>
      </c>
      <c r="G12">
        <v>-81.879438921443196</v>
      </c>
      <c r="H12">
        <v>-63.077735337053696</v>
      </c>
      <c r="I12">
        <v>12.6483569704813</v>
      </c>
      <c r="J12">
        <v>6.46049963372361</v>
      </c>
      <c r="K12">
        <v>1.5839725836921801</v>
      </c>
      <c r="L12">
        <v>4.7446203121729397E-5</v>
      </c>
      <c r="M12">
        <v>7.3974012340845184E-7</v>
      </c>
      <c r="N12" s="1">
        <v>2.6330806261558901E-8</v>
      </c>
      <c r="O12" s="1">
        <v>3.396641610063E-12</v>
      </c>
      <c r="P12" s="1">
        <v>1.4521182216315199E-14</v>
      </c>
    </row>
    <row r="13" spans="1:16" x14ac:dyDescent="0.3">
      <c r="A13">
        <v>13</v>
      </c>
      <c r="B13">
        <v>1208.375</v>
      </c>
      <c r="C13">
        <v>400</v>
      </c>
      <c r="D13">
        <v>0</v>
      </c>
      <c r="E13">
        <v>7.1488901193422798</v>
      </c>
      <c r="F13">
        <v>3.1656825926618799</v>
      </c>
      <c r="G13">
        <v>-114.18539273346202</v>
      </c>
      <c r="H13">
        <v>-88.427502337858499</v>
      </c>
      <c r="I13">
        <v>17.386065301364098</v>
      </c>
      <c r="J13">
        <v>8.8608025825947703</v>
      </c>
      <c r="K13">
        <v>2.2582460212257298</v>
      </c>
      <c r="L13">
        <v>4.2550825912184175E-5</v>
      </c>
      <c r="M13">
        <v>8.6415752966749914E-7</v>
      </c>
      <c r="N13" s="1">
        <v>3.3593884020785202E-8</v>
      </c>
      <c r="O13" s="1">
        <v>6.9915902438169996E-12</v>
      </c>
      <c r="P13" s="1">
        <v>1.7228648199289299E-14</v>
      </c>
    </row>
    <row r="14" spans="1:16" x14ac:dyDescent="0.3">
      <c r="A14">
        <v>14</v>
      </c>
      <c r="B14">
        <v>1203.40625</v>
      </c>
      <c r="C14">
        <v>400</v>
      </c>
      <c r="D14">
        <v>0</v>
      </c>
      <c r="E14">
        <v>11.962502033081099</v>
      </c>
      <c r="F14">
        <v>3.02122088991191</v>
      </c>
      <c r="G14">
        <v>-194.76980230777087</v>
      </c>
      <c r="H14">
        <v>-151.811269642453</v>
      </c>
      <c r="I14">
        <v>29.0937325722049</v>
      </c>
      <c r="J14">
        <v>14.779393832913099</v>
      </c>
      <c r="K14">
        <v>3.95949269152245</v>
      </c>
      <c r="L14">
        <v>3.6604981187238097E-5</v>
      </c>
      <c r="M14">
        <v>1.0192100908233079E-6</v>
      </c>
      <c r="N14" s="1">
        <v>5.0367600087766797E-8</v>
      </c>
      <c r="O14" s="1">
        <v>1.6947912549573099E-11</v>
      </c>
      <c r="P14" s="1">
        <v>2.1787983713510901E-14</v>
      </c>
    </row>
    <row r="15" spans="1:16" x14ac:dyDescent="0.3">
      <c r="A15">
        <v>15</v>
      </c>
      <c r="B15">
        <v>1198.4375</v>
      </c>
      <c r="C15">
        <v>400</v>
      </c>
      <c r="D15">
        <v>0</v>
      </c>
      <c r="E15">
        <v>16.380914211303001</v>
      </c>
      <c r="F15">
        <v>2.9677615502324901</v>
      </c>
      <c r="G15">
        <v>-268.44208263894797</v>
      </c>
      <c r="H15">
        <v>-209.86903707683959</v>
      </c>
      <c r="I15">
        <v>39.802625098479297</v>
      </c>
      <c r="J15">
        <v>20.200133298186699</v>
      </c>
      <c r="K15">
        <v>5.5196193946308698</v>
      </c>
      <c r="L15">
        <v>3.4380286622015082E-5</v>
      </c>
      <c r="M15">
        <v>1.0793858690334536E-6</v>
      </c>
      <c r="N15" s="1">
        <v>6.5715246136592807E-8</v>
      </c>
      <c r="O15" s="1">
        <v>2.61226662234663E-11</v>
      </c>
      <c r="P15" s="1">
        <v>2.6348417934747701E-14</v>
      </c>
    </row>
    <row r="16" spans="1:16" x14ac:dyDescent="0.3">
      <c r="A16">
        <v>16</v>
      </c>
      <c r="B16">
        <v>1193.46875</v>
      </c>
      <c r="C16">
        <v>400</v>
      </c>
      <c r="D16">
        <v>0</v>
      </c>
      <c r="E16">
        <v>20.874284781487599</v>
      </c>
      <c r="F16">
        <v>2.95465925864388</v>
      </c>
      <c r="G16">
        <v>-342.57601315467315</v>
      </c>
      <c r="H16">
        <v>-268.37496329473822</v>
      </c>
      <c r="I16">
        <v>50.5932778098841</v>
      </c>
      <c r="J16">
        <v>25.663942499262301</v>
      </c>
      <c r="K16">
        <v>7.0648704145561698</v>
      </c>
      <c r="L16">
        <v>3.3632433031217444E-5</v>
      </c>
      <c r="M16">
        <v>1.0992126353925866E-6</v>
      </c>
      <c r="N16" s="1">
        <v>8.2027683031441704E-8</v>
      </c>
      <c r="O16" s="1">
        <v>3.4424205916130297E-11</v>
      </c>
      <c r="P16" s="1">
        <v>-1.6820783553807201E-14</v>
      </c>
    </row>
    <row r="17" spans="1:16" x14ac:dyDescent="0.3">
      <c r="A17">
        <v>17</v>
      </c>
      <c r="B17">
        <v>1188.5</v>
      </c>
      <c r="C17">
        <v>400</v>
      </c>
      <c r="D17">
        <v>0</v>
      </c>
      <c r="E17">
        <v>25.164620853035899</v>
      </c>
      <c r="F17">
        <v>2.9524591092988199</v>
      </c>
      <c r="G17">
        <v>-412.85746627545728</v>
      </c>
      <c r="H17">
        <v>-323.93959962842274</v>
      </c>
      <c r="I17">
        <v>60.833897750510999</v>
      </c>
      <c r="J17">
        <v>30.854717422903001</v>
      </c>
      <c r="K17">
        <v>8.5232749790774296</v>
      </c>
      <c r="L17">
        <v>3.3322263670296504E-5</v>
      </c>
      <c r="M17">
        <v>1.1075803797039401E-6</v>
      </c>
      <c r="N17" s="1">
        <v>9.7815688115737801E-8</v>
      </c>
      <c r="O17" s="1">
        <v>4.19715265732787E-11</v>
      </c>
      <c r="P17" s="1">
        <v>-8.0058346757651898E-14</v>
      </c>
    </row>
    <row r="18" spans="1:16" x14ac:dyDescent="0.3">
      <c r="A18">
        <v>18</v>
      </c>
      <c r="B18">
        <v>1183.53125</v>
      </c>
      <c r="C18">
        <v>400</v>
      </c>
      <c r="D18">
        <v>0</v>
      </c>
      <c r="E18">
        <v>29.103799713056102</v>
      </c>
      <c r="F18">
        <v>2.9516685208353199</v>
      </c>
      <c r="G18">
        <v>-477.0660212955994</v>
      </c>
      <c r="H18">
        <v>-374.8125673451313</v>
      </c>
      <c r="I18">
        <v>70.196176377274</v>
      </c>
      <c r="J18">
        <v>35.608119881491199</v>
      </c>
      <c r="K18">
        <v>9.8601179324905104</v>
      </c>
      <c r="L18">
        <v>3.3110910723924036E-5</v>
      </c>
      <c r="M18">
        <v>1.1139216872485157E-6</v>
      </c>
      <c r="N18" s="1">
        <v>1.1224051986185E-7</v>
      </c>
      <c r="O18" s="1">
        <v>4.8919602619311301E-11</v>
      </c>
      <c r="P18" s="1">
        <v>-1.41349613412047E-13</v>
      </c>
    </row>
    <row r="19" spans="1:16" x14ac:dyDescent="0.3">
      <c r="A19">
        <v>19</v>
      </c>
      <c r="B19">
        <v>1178.5625</v>
      </c>
      <c r="C19">
        <v>400</v>
      </c>
      <c r="D19">
        <v>0</v>
      </c>
      <c r="E19">
        <v>32.736459218583903</v>
      </c>
      <c r="F19">
        <v>2.9517198699234202</v>
      </c>
      <c r="G19">
        <v>-535.96820919886068</v>
      </c>
      <c r="H19">
        <v>-421.58734225640507</v>
      </c>
      <c r="I19">
        <v>78.790302447940405</v>
      </c>
      <c r="J19">
        <v>39.9792309395581</v>
      </c>
      <c r="K19">
        <v>11.0906389024759</v>
      </c>
      <c r="L19">
        <v>3.2955652895237839E-5</v>
      </c>
      <c r="M19">
        <v>1.1190700033910348E-6</v>
      </c>
      <c r="N19" s="1">
        <v>1.2547824758864499E-7</v>
      </c>
      <c r="O19" s="1">
        <v>5.5342771456695202E-11</v>
      </c>
      <c r="P19" s="1">
        <v>-1.99640705205951E-13</v>
      </c>
    </row>
    <row r="20" spans="1:16" x14ac:dyDescent="0.3">
      <c r="A20">
        <v>20</v>
      </c>
      <c r="B20">
        <v>1173.59375</v>
      </c>
      <c r="C20">
        <v>400</v>
      </c>
      <c r="D20">
        <v>0</v>
      </c>
      <c r="E20">
        <v>36.197499460648203</v>
      </c>
      <c r="F20">
        <v>2.9532056998960901</v>
      </c>
      <c r="G20">
        <v>-591.8040238409651</v>
      </c>
      <c r="H20">
        <v>-466.0108626808659</v>
      </c>
      <c r="I20">
        <v>86.949165088910306</v>
      </c>
      <c r="J20">
        <v>44.139116065687503</v>
      </c>
      <c r="K20">
        <v>12.257019367774401</v>
      </c>
      <c r="L20">
        <v>3.2832547937580278E-5</v>
      </c>
      <c r="M20">
        <v>1.1222556605998365E-6</v>
      </c>
      <c r="N20" s="1">
        <v>1.37977605681443E-7</v>
      </c>
      <c r="O20" s="1">
        <v>6.1215955651796203E-11</v>
      </c>
      <c r="P20" s="1">
        <v>-2.3661107233785602E-13</v>
      </c>
    </row>
    <row r="21" spans="1:16" x14ac:dyDescent="0.3">
      <c r="A21">
        <v>21</v>
      </c>
      <c r="B21">
        <v>1168.625</v>
      </c>
      <c r="C21">
        <v>400</v>
      </c>
      <c r="D21">
        <v>0</v>
      </c>
      <c r="E21">
        <v>39.406862166210402</v>
      </c>
      <c r="F21">
        <v>2.9550618797950801</v>
      </c>
      <c r="G21">
        <v>-643.27974486504479</v>
      </c>
      <c r="H21">
        <v>-507.07026657141893</v>
      </c>
      <c r="I21">
        <v>94.473463816216693</v>
      </c>
      <c r="J21">
        <v>47.983493204916101</v>
      </c>
      <c r="K21">
        <v>13.335376303166599</v>
      </c>
      <c r="L21">
        <v>3.2736767870575975E-5</v>
      </c>
      <c r="M21">
        <v>1.124965186954619E-6</v>
      </c>
      <c r="N21" s="1">
        <v>1.4951736695686099E-7</v>
      </c>
      <c r="O21" s="1">
        <v>6.6654853347471796E-11</v>
      </c>
      <c r="P21" s="1">
        <v>-2.6773260299350999E-13</v>
      </c>
    </row>
    <row r="22" spans="1:16" x14ac:dyDescent="0.3">
      <c r="A22">
        <v>22</v>
      </c>
      <c r="B22">
        <v>1163.65625</v>
      </c>
      <c r="C22">
        <v>400</v>
      </c>
      <c r="D22">
        <v>0</v>
      </c>
      <c r="E22">
        <v>42.390095403196497</v>
      </c>
      <c r="F22">
        <v>2.9571760667388101</v>
      </c>
      <c r="G22">
        <v>-690.83192209201491</v>
      </c>
      <c r="H22">
        <v>-545.10199403069544</v>
      </c>
      <c r="I22">
        <v>101.426290469796</v>
      </c>
      <c r="J22">
        <v>51.543427392593003</v>
      </c>
      <c r="K22">
        <v>14.3346538882091</v>
      </c>
      <c r="L22">
        <v>3.2660236993698757E-5</v>
      </c>
      <c r="M22">
        <v>1.1273837781525792E-6</v>
      </c>
      <c r="N22" s="1">
        <v>1.60198719424783E-7</v>
      </c>
      <c r="O22" s="1">
        <v>7.1719182243040998E-11</v>
      </c>
      <c r="P22" s="1">
        <v>-2.9374938943345899E-13</v>
      </c>
    </row>
    <row r="23" spans="1:16" x14ac:dyDescent="0.3">
      <c r="A23">
        <v>23</v>
      </c>
      <c r="B23">
        <v>1158.6875</v>
      </c>
      <c r="C23">
        <v>400</v>
      </c>
      <c r="D23">
        <v>0</v>
      </c>
      <c r="E23">
        <v>45.178691718560202</v>
      </c>
      <c r="F23">
        <v>2.9595476700007102</v>
      </c>
      <c r="G23">
        <v>-734.98970318929764</v>
      </c>
      <c r="H23">
        <v>-580.51560437825026</v>
      </c>
      <c r="I23">
        <v>107.885216591301</v>
      </c>
      <c r="J23">
        <v>54.858917506226298</v>
      </c>
      <c r="K23">
        <v>15.2654042969172</v>
      </c>
      <c r="L23">
        <v>3.2599436728267134E-5</v>
      </c>
      <c r="M23">
        <v>1.1295426361857414E-6</v>
      </c>
      <c r="N23" s="1">
        <v>1.6999816146500601E-7</v>
      </c>
      <c r="O23" s="1">
        <v>7.6453254932369303E-11</v>
      </c>
      <c r="P23" s="1">
        <v>-3.1370585149461501E-13</v>
      </c>
    </row>
    <row r="24" spans="1:16" x14ac:dyDescent="0.3">
      <c r="A24">
        <v>24</v>
      </c>
      <c r="B24">
        <v>1153.71875</v>
      </c>
      <c r="C24">
        <v>400</v>
      </c>
      <c r="D24">
        <v>0</v>
      </c>
      <c r="E24">
        <v>47.800516454100503</v>
      </c>
      <c r="F24">
        <v>2.9621896216125498</v>
      </c>
      <c r="G24">
        <v>-776.21803598503243</v>
      </c>
      <c r="H24">
        <v>-613.67113996024068</v>
      </c>
      <c r="I24">
        <v>113.91860395344101</v>
      </c>
      <c r="J24">
        <v>57.961854276330001</v>
      </c>
      <c r="K24">
        <v>16.136886074186801</v>
      </c>
      <c r="L24">
        <v>3.2547375733888845E-5</v>
      </c>
      <c r="M24">
        <v>1.1314562479098719E-6</v>
      </c>
      <c r="N24" s="1">
        <v>1.7927899821044501E-7</v>
      </c>
      <c r="O24" s="1">
        <v>8.0895265447445594E-11</v>
      </c>
      <c r="P24" s="1">
        <v>-3.2663490969053098E-13</v>
      </c>
    </row>
    <row r="25" spans="1:16" x14ac:dyDescent="0.3">
      <c r="A25">
        <v>25</v>
      </c>
      <c r="B25">
        <v>1148.75</v>
      </c>
      <c r="C25">
        <v>400</v>
      </c>
      <c r="D25">
        <v>0</v>
      </c>
      <c r="E25">
        <v>50.280963208365698</v>
      </c>
      <c r="F25">
        <v>2.9651259549376299</v>
      </c>
      <c r="G25">
        <v>-814.93663097191074</v>
      </c>
      <c r="H25">
        <v>-644.89398287520419</v>
      </c>
      <c r="I25">
        <v>119.588331174278</v>
      </c>
      <c r="J25">
        <v>60.884262670783002</v>
      </c>
      <c r="K25">
        <v>16.957445981219099</v>
      </c>
      <c r="L25">
        <v>3.250331957410751E-5</v>
      </c>
      <c r="M25">
        <v>1.1331284361589481E-6</v>
      </c>
      <c r="N25" s="1">
        <v>1.8800700467103399E-7</v>
      </c>
      <c r="O25" s="1">
        <v>8.5078947201941695E-11</v>
      </c>
      <c r="P25" s="1">
        <v>-3.31534761639899E-13</v>
      </c>
    </row>
    <row r="26" spans="1:16" x14ac:dyDescent="0.3">
      <c r="A26">
        <v>26</v>
      </c>
      <c r="B26">
        <v>1143.78125</v>
      </c>
      <c r="C26">
        <v>400</v>
      </c>
      <c r="D26">
        <v>0</v>
      </c>
      <c r="E26">
        <v>52.644035492373703</v>
      </c>
      <c r="F26">
        <v>2.96839063878478</v>
      </c>
      <c r="G26">
        <v>-851.53740231036181</v>
      </c>
      <c r="H26">
        <v>-674.48841693500685</v>
      </c>
      <c r="I26">
        <v>124.952417681065</v>
      </c>
      <c r="J26">
        <v>63.655195555713398</v>
      </c>
      <c r="K26">
        <v>17.734874515682101</v>
      </c>
      <c r="L26">
        <v>3.246543754918259E-5</v>
      </c>
      <c r="M26">
        <v>1.1345562227681862E-6</v>
      </c>
      <c r="N26" s="1">
        <v>1.96264300979695E-7</v>
      </c>
      <c r="O26" s="1">
        <v>8.9035169062217702E-11</v>
      </c>
      <c r="P26" s="1">
        <v>-3.27360668433087E-13</v>
      </c>
    </row>
    <row r="27" spans="1:16" x14ac:dyDescent="0.3">
      <c r="A27">
        <v>27</v>
      </c>
      <c r="B27">
        <v>1138.8125</v>
      </c>
      <c r="C27">
        <v>400</v>
      </c>
      <c r="D27">
        <v>0</v>
      </c>
      <c r="E27">
        <v>56.028494659833498</v>
      </c>
      <c r="F27">
        <v>3.0214743973510698</v>
      </c>
      <c r="G27">
        <v>-899.84934480567699</v>
      </c>
      <c r="H27">
        <v>-712.83118337482699</v>
      </c>
      <c r="I27">
        <v>132.45264051336301</v>
      </c>
      <c r="J27">
        <v>67.520080830438303</v>
      </c>
      <c r="K27">
        <v>18.5434285688317</v>
      </c>
      <c r="L27">
        <v>3.313491277659757E-5</v>
      </c>
      <c r="M27">
        <v>1.0927754437287534E-6</v>
      </c>
      <c r="N27" s="1">
        <v>2.08680837136546E-7</v>
      </c>
      <c r="O27" s="1">
        <v>8.6328350435930598E-11</v>
      </c>
      <c r="P27" s="1">
        <v>-4.6294098131243801E-13</v>
      </c>
    </row>
    <row r="28" spans="1:16" x14ac:dyDescent="0.3">
      <c r="A28">
        <v>28</v>
      </c>
      <c r="B28">
        <v>1133.84375</v>
      </c>
      <c r="C28">
        <v>400</v>
      </c>
      <c r="D28">
        <v>0</v>
      </c>
      <c r="E28">
        <v>58.627300023442302</v>
      </c>
      <c r="F28">
        <v>3.0405629955111801</v>
      </c>
      <c r="G28">
        <v>-938.05773654120708</v>
      </c>
      <c r="H28">
        <v>-743.56845453766016</v>
      </c>
      <c r="I28">
        <v>138.23038091217299</v>
      </c>
      <c r="J28">
        <v>70.5089049111116</v>
      </c>
      <c r="K28">
        <v>19.281725164054901</v>
      </c>
      <c r="L28">
        <v>3.3308874573925176E-5</v>
      </c>
      <c r="M28">
        <v>1.0806385392962519E-6</v>
      </c>
      <c r="N28" s="1">
        <v>2.1783483992410301E-7</v>
      </c>
      <c r="O28" s="1">
        <v>8.7649425536397404E-11</v>
      </c>
      <c r="P28" s="1">
        <v>-5.0434312421866504E-13</v>
      </c>
    </row>
    <row r="29" spans="1:16" x14ac:dyDescent="0.3">
      <c r="A29">
        <v>29</v>
      </c>
      <c r="B29">
        <v>1128.875</v>
      </c>
      <c r="C29">
        <v>400</v>
      </c>
      <c r="D29">
        <v>0</v>
      </c>
      <c r="E29">
        <v>61.053525063061997</v>
      </c>
      <c r="F29">
        <v>3.0541954358762999</v>
      </c>
      <c r="G29">
        <v>-973.66374777361216</v>
      </c>
      <c r="H29">
        <v>-772.32876493753292</v>
      </c>
      <c r="I29">
        <v>143.60299055728601</v>
      </c>
      <c r="J29">
        <v>73.292889563739095</v>
      </c>
      <c r="K29">
        <v>19.990051830309401</v>
      </c>
      <c r="L29">
        <v>3.3401429384906179E-5</v>
      </c>
      <c r="M29">
        <v>1.0733383415726019E-6</v>
      </c>
      <c r="N29" s="1">
        <v>2.2625839845130199E-7</v>
      </c>
      <c r="O29" s="1">
        <v>8.9525350463000199E-11</v>
      </c>
      <c r="P29" s="1">
        <v>-5.3080471954001203E-13</v>
      </c>
    </row>
    <row r="30" spans="1:16" x14ac:dyDescent="0.3">
      <c r="A30">
        <v>30</v>
      </c>
      <c r="B30">
        <v>1123.90625</v>
      </c>
      <c r="C30">
        <v>400</v>
      </c>
      <c r="D30">
        <v>0</v>
      </c>
      <c r="E30">
        <v>63.795498802744</v>
      </c>
      <c r="F30">
        <v>3.0534622281758499</v>
      </c>
      <c r="G30">
        <v>-1013.8476570538649</v>
      </c>
      <c r="H30">
        <v>-804.63541412115569</v>
      </c>
      <c r="I30">
        <v>149.75219711640699</v>
      </c>
      <c r="J30">
        <v>76.423051404004596</v>
      </c>
      <c r="K30">
        <v>20.892840335167801</v>
      </c>
      <c r="L30">
        <v>3.3231473025434266E-5</v>
      </c>
      <c r="M30">
        <v>1.0803461013553177E-6</v>
      </c>
      <c r="N30" s="1">
        <v>2.35517756655753E-7</v>
      </c>
      <c r="O30" s="1">
        <v>9.4882611114257994E-11</v>
      </c>
      <c r="P30" s="1">
        <v>-5.4130777517513204E-13</v>
      </c>
    </row>
    <row r="31" spans="1:16" x14ac:dyDescent="0.3">
      <c r="A31">
        <v>31</v>
      </c>
      <c r="B31">
        <v>1118.9375</v>
      </c>
      <c r="C31">
        <v>400</v>
      </c>
      <c r="D31">
        <v>0</v>
      </c>
      <c r="E31">
        <v>66.431096284244205</v>
      </c>
      <c r="F31">
        <v>3.0472834079836901</v>
      </c>
      <c r="G31">
        <v>-1052.423807489977</v>
      </c>
      <c r="H31">
        <v>-835.73485335340069</v>
      </c>
      <c r="I31">
        <v>155.657567600151</v>
      </c>
      <c r="J31">
        <v>79.423396901266401</v>
      </c>
      <c r="K31">
        <v>21.8001043520267</v>
      </c>
      <c r="L31">
        <v>3.2981307481573963E-5</v>
      </c>
      <c r="M31">
        <v>1.0920332208012901E-6</v>
      </c>
      <c r="N31" s="1">
        <v>2.4431759365914099E-7</v>
      </c>
      <c r="O31" s="1">
        <v>1.0128387408153299E-10</v>
      </c>
      <c r="P31" s="1">
        <v>-5.4478740503268404E-13</v>
      </c>
    </row>
    <row r="32" spans="1:16" x14ac:dyDescent="0.3">
      <c r="A32">
        <v>32</v>
      </c>
      <c r="B32">
        <v>1113.96875</v>
      </c>
      <c r="C32">
        <v>400</v>
      </c>
      <c r="D32">
        <v>0</v>
      </c>
      <c r="E32">
        <v>68.722503470151594</v>
      </c>
      <c r="F32">
        <v>3.04195571824267</v>
      </c>
      <c r="G32">
        <v>-1085.9031696555689</v>
      </c>
      <c r="H32">
        <v>-862.9374095401671</v>
      </c>
      <c r="I32">
        <v>160.740210681603</v>
      </c>
      <c r="J32">
        <v>82.027479590632595</v>
      </c>
      <c r="K32">
        <v>22.591552880938099</v>
      </c>
      <c r="L32">
        <v>3.2769500332621116E-5</v>
      </c>
      <c r="M32">
        <v>1.1020223395005702E-6</v>
      </c>
      <c r="N32" s="1">
        <v>2.5193649571373602E-7</v>
      </c>
      <c r="O32" s="1">
        <v>1.06951515355018E-10</v>
      </c>
      <c r="P32" s="1">
        <v>-5.4565179057264905E-13</v>
      </c>
    </row>
    <row r="33" spans="1:16" x14ac:dyDescent="0.3">
      <c r="A33">
        <v>33</v>
      </c>
      <c r="B33">
        <v>1109</v>
      </c>
      <c r="C33">
        <v>400</v>
      </c>
      <c r="D33">
        <v>0</v>
      </c>
      <c r="E33">
        <v>70.732010987565303</v>
      </c>
      <c r="F33">
        <v>3.0373552973244098</v>
      </c>
      <c r="G33">
        <v>-1115.2048865943686</v>
      </c>
      <c r="H33">
        <v>-886.9452427352586</v>
      </c>
      <c r="I33">
        <v>165.148242852881</v>
      </c>
      <c r="J33">
        <v>84.306922356190896</v>
      </c>
      <c r="K33">
        <v>23.2873681422363</v>
      </c>
      <c r="L33">
        <v>3.2587327774679155E-5</v>
      </c>
      <c r="M33">
        <v>1.1106594709011848E-6</v>
      </c>
      <c r="N33" s="1">
        <v>2.58588849379604E-7</v>
      </c>
      <c r="O33" s="1">
        <v>1.11994414909319E-10</v>
      </c>
      <c r="P33" s="1">
        <v>-5.4460525004567499E-13</v>
      </c>
    </row>
    <row r="34" spans="1:16" x14ac:dyDescent="0.3">
      <c r="A34">
        <v>34</v>
      </c>
      <c r="B34">
        <v>1104.03125</v>
      </c>
      <c r="C34">
        <v>400</v>
      </c>
      <c r="D34">
        <v>0</v>
      </c>
      <c r="E34">
        <v>72.508024520345501</v>
      </c>
      <c r="F34">
        <v>3.03338788811695</v>
      </c>
      <c r="G34">
        <v>-1141.0428862123722</v>
      </c>
      <c r="H34">
        <v>-908.30369763974659</v>
      </c>
      <c r="I34">
        <v>168.996774079392</v>
      </c>
      <c r="J34">
        <v>86.3173592657174</v>
      </c>
      <c r="K34">
        <v>23.903314444021301</v>
      </c>
      <c r="L34">
        <v>3.2428719633945921E-5</v>
      </c>
      <c r="M34">
        <v>1.1181904863459642E-6</v>
      </c>
      <c r="N34" s="1">
        <v>2.6444137050878299E-7</v>
      </c>
      <c r="O34" s="1">
        <v>1.1649979118533E-10</v>
      </c>
      <c r="P34" s="1">
        <v>-5.4217677803120404E-13</v>
      </c>
    </row>
    <row r="35" spans="1:16" x14ac:dyDescent="0.3">
      <c r="A35">
        <v>35</v>
      </c>
      <c r="B35">
        <v>1099.0625</v>
      </c>
      <c r="C35">
        <v>400</v>
      </c>
      <c r="D35">
        <v>0</v>
      </c>
      <c r="E35">
        <v>74.086365311866302</v>
      </c>
      <c r="F35">
        <v>3.0300948437377002</v>
      </c>
      <c r="G35">
        <v>-1163.9436241710241</v>
      </c>
      <c r="H35">
        <v>-927.41461122431997</v>
      </c>
      <c r="I35">
        <v>172.370542424517</v>
      </c>
      <c r="J35">
        <v>88.100045684308895</v>
      </c>
      <c r="K35">
        <v>24.4501803186063</v>
      </c>
      <c r="L35">
        <v>3.2291349933679215E-5</v>
      </c>
      <c r="M35">
        <v>1.1246859621733928E-6</v>
      </c>
      <c r="N35" s="1">
        <v>2.6961841467577E-7</v>
      </c>
      <c r="O35" s="1">
        <v>1.2050539480275999E-10</v>
      </c>
      <c r="P35" s="1">
        <v>-5.3912046648297905E-13</v>
      </c>
    </row>
    <row r="36" spans="1:16" x14ac:dyDescent="0.3">
      <c r="A36">
        <v>36</v>
      </c>
      <c r="B36">
        <v>1094.09375</v>
      </c>
      <c r="C36">
        <v>400</v>
      </c>
      <c r="D36">
        <v>0</v>
      </c>
      <c r="E36">
        <v>75.3985084231348</v>
      </c>
      <c r="F36">
        <v>3.0324183258668098</v>
      </c>
      <c r="G36">
        <v>-1183.2611907531673</v>
      </c>
      <c r="H36">
        <v>-944.01262359127907</v>
      </c>
      <c r="I36">
        <v>174.986038269977</v>
      </c>
      <c r="J36">
        <v>89.6194996183726</v>
      </c>
      <c r="K36">
        <v>24.8641514199997</v>
      </c>
      <c r="L36">
        <v>3.2306441469587082E-5</v>
      </c>
      <c r="M36">
        <v>1.1278247127950307E-6</v>
      </c>
      <c r="N36" s="1">
        <v>2.6998789113663798E-7</v>
      </c>
      <c r="O36" s="1">
        <v>1.2315647184503699E-10</v>
      </c>
      <c r="P36" s="1">
        <v>2.2827977208522399E-11</v>
      </c>
    </row>
    <row r="37" spans="1:16" x14ac:dyDescent="0.3">
      <c r="A37">
        <v>37</v>
      </c>
      <c r="B37">
        <v>1089.125</v>
      </c>
      <c r="C37">
        <v>400</v>
      </c>
      <c r="D37">
        <v>0</v>
      </c>
      <c r="E37">
        <v>76.656256504402705</v>
      </c>
      <c r="F37">
        <v>3.0331795597657698</v>
      </c>
      <c r="G37">
        <v>-1201.3670231230317</v>
      </c>
      <c r="H37">
        <v>-959.46643424991453</v>
      </c>
      <c r="I37">
        <v>177.57104026214699</v>
      </c>
      <c r="J37">
        <v>91.038973197153396</v>
      </c>
      <c r="K37">
        <v>25.272574535719901</v>
      </c>
      <c r="L37">
        <v>3.2252928777088613E-5</v>
      </c>
      <c r="M37">
        <v>1.1299254676330234E-6</v>
      </c>
      <c r="N37" s="1">
        <v>2.7386834116337801E-7</v>
      </c>
      <c r="O37" s="1">
        <v>1.2551609278842701E-10</v>
      </c>
      <c r="P37" s="1">
        <v>2.3956019023941001E-11</v>
      </c>
    </row>
    <row r="38" spans="1:16" x14ac:dyDescent="0.3">
      <c r="A38">
        <v>38</v>
      </c>
      <c r="B38">
        <v>1084.15625</v>
      </c>
      <c r="C38">
        <v>400</v>
      </c>
      <c r="D38">
        <v>0</v>
      </c>
      <c r="E38">
        <v>77.804246892927395</v>
      </c>
      <c r="F38">
        <v>3.0336547057062302</v>
      </c>
      <c r="G38">
        <v>-1217.8459716243699</v>
      </c>
      <c r="H38">
        <v>-973.6747733010443</v>
      </c>
      <c r="I38">
        <v>179.89396153102899</v>
      </c>
      <c r="J38">
        <v>92.331027245140604</v>
      </c>
      <c r="K38">
        <v>25.647034498217401</v>
      </c>
      <c r="L38">
        <v>3.2199131349656583E-5</v>
      </c>
      <c r="M38">
        <v>1.1321044395144377E-6</v>
      </c>
      <c r="N38" s="1">
        <v>2.7738168592921498E-7</v>
      </c>
      <c r="O38" s="1">
        <v>1.2773477185657701E-10</v>
      </c>
      <c r="P38" s="1">
        <v>2.49921705104382E-11</v>
      </c>
    </row>
    <row r="39" spans="1:16" x14ac:dyDescent="0.3">
      <c r="A39">
        <v>39</v>
      </c>
      <c r="B39">
        <v>1079.1875</v>
      </c>
      <c r="C39">
        <v>400</v>
      </c>
      <c r="D39">
        <v>0</v>
      </c>
      <c r="E39">
        <v>78.856396247476496</v>
      </c>
      <c r="F39">
        <v>3.0339180052369499</v>
      </c>
      <c r="G39">
        <v>-1232.9012086351322</v>
      </c>
      <c r="H39">
        <v>-986.79267450125269</v>
      </c>
      <c r="I39">
        <v>181.98750987374001</v>
      </c>
      <c r="J39">
        <v>93.5116659648141</v>
      </c>
      <c r="K39">
        <v>25.991604292324201</v>
      </c>
      <c r="L39">
        <v>3.2145435690620366E-5</v>
      </c>
      <c r="M39">
        <v>1.1343207947565291E-6</v>
      </c>
      <c r="N39" s="1">
        <v>2.8057532654926802E-7</v>
      </c>
      <c r="O39" s="1">
        <v>1.2982377556566E-10</v>
      </c>
      <c r="P39" s="1">
        <v>2.59523401399861E-11</v>
      </c>
    </row>
    <row r="40" spans="1:16" x14ac:dyDescent="0.3">
      <c r="A40">
        <v>40</v>
      </c>
      <c r="B40">
        <v>1074.21875</v>
      </c>
      <c r="C40">
        <v>400</v>
      </c>
      <c r="D40">
        <v>0</v>
      </c>
      <c r="E40">
        <v>79.824352657529204</v>
      </c>
      <c r="F40">
        <v>3.03402504229651</v>
      </c>
      <c r="G40">
        <v>-1246.7030886237321</v>
      </c>
      <c r="H40">
        <v>-998.95015128473085</v>
      </c>
      <c r="I40">
        <v>183.87908828893401</v>
      </c>
      <c r="J40">
        <v>94.594294458810296</v>
      </c>
      <c r="K40">
        <v>26.309721094822699</v>
      </c>
      <c r="L40">
        <v>3.2092101783419038E-5</v>
      </c>
      <c r="M40">
        <v>1.1365455827634353E-6</v>
      </c>
      <c r="N40" s="1">
        <v>2.8348876215744698E-7</v>
      </c>
      <c r="O40" s="1">
        <v>1.3179334464750301E-10</v>
      </c>
      <c r="P40" s="1">
        <v>2.68493102645337E-11</v>
      </c>
    </row>
    <row r="41" spans="1:16" x14ac:dyDescent="0.3">
      <c r="A41">
        <v>41</v>
      </c>
      <c r="B41">
        <v>1069.25</v>
      </c>
      <c r="C41">
        <v>400</v>
      </c>
      <c r="D41">
        <v>0</v>
      </c>
      <c r="E41">
        <v>80.709154795311704</v>
      </c>
      <c r="F41">
        <v>3.0345362056685601</v>
      </c>
      <c r="G41">
        <v>-1259.2620410793525</v>
      </c>
      <c r="H41">
        <v>-1010.1557668369318</v>
      </c>
      <c r="I41">
        <v>185.56784434030101</v>
      </c>
      <c r="J41">
        <v>95.581042080321794</v>
      </c>
      <c r="K41">
        <v>26.596866646226001</v>
      </c>
      <c r="L41">
        <v>3.2048973445746017E-5</v>
      </c>
      <c r="M41">
        <v>1.1382944651421695E-6</v>
      </c>
      <c r="N41" s="1">
        <v>2.8608967305727702E-7</v>
      </c>
      <c r="O41" s="1">
        <v>1.3350247240988599E-10</v>
      </c>
      <c r="P41" s="1">
        <v>2.78869016077197E-11</v>
      </c>
    </row>
    <row r="42" spans="1:16" x14ac:dyDescent="0.3">
      <c r="A42">
        <v>42</v>
      </c>
      <c r="B42">
        <v>1064.28125</v>
      </c>
      <c r="C42">
        <v>400</v>
      </c>
      <c r="D42">
        <v>0</v>
      </c>
      <c r="E42">
        <v>81.5132917810365</v>
      </c>
      <c r="F42">
        <v>3.0358921611504499</v>
      </c>
      <c r="G42">
        <v>-1270.611379769156</v>
      </c>
      <c r="H42">
        <v>-1020.4356227162963</v>
      </c>
      <c r="I42">
        <v>187.05691006760901</v>
      </c>
      <c r="J42">
        <v>96.475621261062798</v>
      </c>
      <c r="K42">
        <v>26.849864044626301</v>
      </c>
      <c r="L42">
        <v>3.202387352347085E-5</v>
      </c>
      <c r="M42">
        <v>1.1391950420854204E-6</v>
      </c>
      <c r="N42" s="1">
        <v>2.8835299686031397E-7</v>
      </c>
      <c r="O42" s="1">
        <v>1.34838925127719E-10</v>
      </c>
      <c r="P42" s="1">
        <v>2.9234678040363297E-11</v>
      </c>
    </row>
    <row r="43" spans="1:16" x14ac:dyDescent="0.3">
      <c r="A43">
        <v>43</v>
      </c>
      <c r="B43">
        <v>1059.3125</v>
      </c>
      <c r="C43">
        <v>400</v>
      </c>
      <c r="D43">
        <v>0</v>
      </c>
      <c r="E43">
        <v>82.257811144979001</v>
      </c>
      <c r="F43">
        <v>3.03733190577353</v>
      </c>
      <c r="G43">
        <v>-1281.067330575391</v>
      </c>
      <c r="H43">
        <v>-1030.0303423081659</v>
      </c>
      <c r="I43">
        <v>188.400790466692</v>
      </c>
      <c r="J43">
        <v>97.300931702164306</v>
      </c>
      <c r="K43">
        <v>27.082259593895099</v>
      </c>
      <c r="L43">
        <v>3.2002279731053828E-5</v>
      </c>
      <c r="M43">
        <v>1.1399443173542739E-6</v>
      </c>
      <c r="N43" s="1">
        <v>2.90400861599986E-7</v>
      </c>
      <c r="O43" s="1">
        <v>1.3603730912993601E-10</v>
      </c>
      <c r="P43" s="1">
        <v>3.0610198511567998E-11</v>
      </c>
    </row>
    <row r="44" spans="1:16" x14ac:dyDescent="0.3">
      <c r="A44">
        <v>44</v>
      </c>
      <c r="B44">
        <v>1054.34375</v>
      </c>
      <c r="C44">
        <v>400</v>
      </c>
      <c r="D44">
        <v>0</v>
      </c>
      <c r="E44">
        <v>82.949459810819903</v>
      </c>
      <c r="F44">
        <v>3.03884357987106</v>
      </c>
      <c r="G44">
        <v>-1290.7295515553094</v>
      </c>
      <c r="H44">
        <v>-1039.0160438759201</v>
      </c>
      <c r="I44">
        <v>189.615587779143</v>
      </c>
      <c r="J44">
        <v>98.064719725295106</v>
      </c>
      <c r="K44">
        <v>27.296390100585299</v>
      </c>
      <c r="L44">
        <v>3.1983684007310138E-5</v>
      </c>
      <c r="M44">
        <v>1.1405634363153589E-6</v>
      </c>
      <c r="N44" s="1">
        <v>2.9225720683750798E-7</v>
      </c>
      <c r="O44" s="1">
        <v>1.3711376324013701E-10</v>
      </c>
      <c r="P44" s="1">
        <v>3.2007087646703503E-11</v>
      </c>
    </row>
    <row r="45" spans="1:16" x14ac:dyDescent="0.3">
      <c r="A45">
        <v>45</v>
      </c>
      <c r="B45">
        <v>1049.375</v>
      </c>
      <c r="C45">
        <v>400</v>
      </c>
      <c r="D45">
        <v>0</v>
      </c>
      <c r="E45">
        <v>83.594007099437405</v>
      </c>
      <c r="F45">
        <v>3.0404162536478099</v>
      </c>
      <c r="G45">
        <v>-1299.6833813939238</v>
      </c>
      <c r="H45">
        <v>-1047.4579183976439</v>
      </c>
      <c r="I45">
        <v>190.71508137561</v>
      </c>
      <c r="J45">
        <v>98.773612828756796</v>
      </c>
      <c r="K45">
        <v>27.4942639841315</v>
      </c>
      <c r="L45">
        <v>3.1967649156026094E-5</v>
      </c>
      <c r="M45">
        <v>1.14107081549626E-6</v>
      </c>
      <c r="N45" s="1">
        <v>2.9394252679223299E-7</v>
      </c>
      <c r="O45" s="1">
        <v>1.3808234643952901E-10</v>
      </c>
      <c r="P45" s="1">
        <v>3.3419318787866198E-11</v>
      </c>
    </row>
    <row r="46" spans="1:16" x14ac:dyDescent="0.3">
      <c r="A46">
        <v>46</v>
      </c>
      <c r="B46">
        <v>1044.40625</v>
      </c>
      <c r="C46">
        <v>400</v>
      </c>
      <c r="D46">
        <v>0</v>
      </c>
      <c r="E46">
        <v>84.196414072843098</v>
      </c>
      <c r="F46">
        <v>3.0420399298238499</v>
      </c>
      <c r="G46">
        <v>-1308.0023089474694</v>
      </c>
      <c r="H46">
        <v>-1055.4121127224346</v>
      </c>
      <c r="I46">
        <v>191.71112901254401</v>
      </c>
      <c r="J46">
        <v>99.433313214258703</v>
      </c>
      <c r="K46">
        <v>27.6776163413865</v>
      </c>
      <c r="L46">
        <v>3.1953797277308278E-5</v>
      </c>
      <c r="M46">
        <v>1.1414825254179576E-6</v>
      </c>
      <c r="N46" s="1">
        <v>2.9547446374262801E-7</v>
      </c>
      <c r="O46" s="1">
        <v>1.38955346732451E-10</v>
      </c>
      <c r="P46" s="1">
        <v>3.4841190327858698E-11</v>
      </c>
    </row>
    <row r="47" spans="1:16" x14ac:dyDescent="0.3">
      <c r="A47">
        <v>47</v>
      </c>
      <c r="B47">
        <v>1039.4375</v>
      </c>
      <c r="C47">
        <v>400</v>
      </c>
      <c r="D47">
        <v>0</v>
      </c>
      <c r="E47">
        <v>84.760969111907897</v>
      </c>
      <c r="F47">
        <v>3.0437055183438901</v>
      </c>
      <c r="G47">
        <v>-1315.7499513989235</v>
      </c>
      <c r="H47">
        <v>-1062.927238152975</v>
      </c>
      <c r="I47">
        <v>192.613988207223</v>
      </c>
      <c r="J47">
        <v>100.048752739489</v>
      </c>
      <c r="K47">
        <v>27.847953292809699</v>
      </c>
      <c r="L47">
        <v>3.1941800518592635E-5</v>
      </c>
      <c r="M47">
        <v>1.1418126087735353E-6</v>
      </c>
      <c r="N47" s="1">
        <v>2.9686828382558798E-7</v>
      </c>
      <c r="O47" s="1">
        <v>1.39743536014601E-10</v>
      </c>
      <c r="P47" s="1">
        <v>3.6267303351890202E-11</v>
      </c>
    </row>
    <row r="48" spans="1:16" x14ac:dyDescent="0.3">
      <c r="A48">
        <v>48</v>
      </c>
      <c r="B48">
        <v>1034.46875</v>
      </c>
      <c r="C48">
        <v>400</v>
      </c>
      <c r="D48">
        <v>0</v>
      </c>
      <c r="E48">
        <v>85.2913972802328</v>
      </c>
      <c r="F48">
        <v>3.0454047946404099</v>
      </c>
      <c r="G48">
        <v>-1322.9816508814667</v>
      </c>
      <c r="H48">
        <v>-1070.0455881856976</v>
      </c>
      <c r="I48">
        <v>193.43257558502299</v>
      </c>
      <c r="J48">
        <v>100.624217925217</v>
      </c>
      <c r="K48">
        <v>28.006587968317501</v>
      </c>
      <c r="L48">
        <v>3.1931373586049035E-5</v>
      </c>
      <c r="M48">
        <v>1.1420733469452209E-6</v>
      </c>
      <c r="N48" s="1">
        <v>2.9813726146979498E-7</v>
      </c>
      <c r="O48" s="1">
        <v>1.40456381848665E-10</v>
      </c>
      <c r="P48" s="1">
        <v>3.7692540454903998E-11</v>
      </c>
    </row>
    <row r="49" spans="1:16" x14ac:dyDescent="0.3">
      <c r="A49">
        <v>49</v>
      </c>
      <c r="B49">
        <v>1029.5</v>
      </c>
      <c r="C49">
        <v>400</v>
      </c>
      <c r="D49">
        <v>0</v>
      </c>
      <c r="E49">
        <v>85.812513827220201</v>
      </c>
      <c r="F49">
        <v>3.0471095870803402</v>
      </c>
      <c r="G49">
        <v>-1330.0749264518597</v>
      </c>
      <c r="H49">
        <v>-1077.0698055960529</v>
      </c>
      <c r="I49">
        <v>194.22340679062401</v>
      </c>
      <c r="J49">
        <v>101.421841709075</v>
      </c>
      <c r="K49">
        <v>28.1619388390436</v>
      </c>
      <c r="L49">
        <v>3.2162444066350824E-5</v>
      </c>
      <c r="M49">
        <v>1.1430723306845351E-6</v>
      </c>
      <c r="N49" s="1">
        <v>2.9367738795586299E-7</v>
      </c>
      <c r="O49" s="1">
        <v>1.41054436401854E-10</v>
      </c>
      <c r="P49" s="1">
        <v>5.25193692812206E-11</v>
      </c>
    </row>
    <row r="50" spans="1:16" x14ac:dyDescent="0.3">
      <c r="A50">
        <v>50</v>
      </c>
      <c r="B50">
        <v>1024.53125</v>
      </c>
      <c r="C50">
        <v>400</v>
      </c>
      <c r="D50">
        <v>0</v>
      </c>
      <c r="E50">
        <v>86.300357437046401</v>
      </c>
      <c r="F50">
        <v>3.0488417004655202</v>
      </c>
      <c r="G50">
        <v>-1336.662650777384</v>
      </c>
      <c r="H50">
        <v>-1083.7031581098297</v>
      </c>
      <c r="I50">
        <v>194.93191619093901</v>
      </c>
      <c r="J50">
        <v>101.950899918234</v>
      </c>
      <c r="K50">
        <v>28.305948919508999</v>
      </c>
      <c r="L50">
        <v>3.21528113287249E-5</v>
      </c>
      <c r="M50">
        <v>1.1431106504955035E-6</v>
      </c>
      <c r="N50" s="1">
        <v>2.9448613640554598E-7</v>
      </c>
      <c r="O50" s="1">
        <v>1.4164673858710399E-10</v>
      </c>
      <c r="P50" s="1">
        <v>5.4844455291489098E-11</v>
      </c>
    </row>
    <row r="51" spans="1:16" x14ac:dyDescent="0.3">
      <c r="A51">
        <v>51</v>
      </c>
      <c r="B51">
        <v>1019.5625</v>
      </c>
      <c r="C51">
        <v>400</v>
      </c>
      <c r="D51">
        <v>0</v>
      </c>
      <c r="E51">
        <v>86.761345992334299</v>
      </c>
      <c r="F51">
        <v>3.0503224126838901</v>
      </c>
      <c r="G51">
        <v>-1342.8669528770699</v>
      </c>
      <c r="H51">
        <v>-1090.0558565222989</v>
      </c>
      <c r="I51">
        <v>195.56637408145301</v>
      </c>
      <c r="J51">
        <v>102.447320970926</v>
      </c>
      <c r="K51">
        <v>28.4433362294955</v>
      </c>
      <c r="L51">
        <v>3.2142029850836299E-5</v>
      </c>
      <c r="M51">
        <v>1.1435679969457812E-6</v>
      </c>
      <c r="N51" s="1">
        <v>2.9516265065360999E-7</v>
      </c>
      <c r="O51" s="1">
        <v>1.4228398504711899E-10</v>
      </c>
      <c r="P51" s="1">
        <v>5.7021450557479302E-11</v>
      </c>
    </row>
    <row r="52" spans="1:16" x14ac:dyDescent="0.3">
      <c r="A52">
        <v>52</v>
      </c>
      <c r="B52">
        <v>1014.59375</v>
      </c>
      <c r="C52">
        <v>400</v>
      </c>
      <c r="D52">
        <v>0</v>
      </c>
      <c r="E52">
        <v>87.197180772529094</v>
      </c>
      <c r="F52">
        <v>3.0518302992421802</v>
      </c>
      <c r="G52">
        <v>-1348.6837655338695</v>
      </c>
      <c r="H52">
        <v>-1096.1079133486185</v>
      </c>
      <c r="I52">
        <v>196.13828619649701</v>
      </c>
      <c r="J52">
        <v>102.91397177352999</v>
      </c>
      <c r="K52">
        <v>28.572093538156899</v>
      </c>
      <c r="L52">
        <v>3.2132721391328797E-5</v>
      </c>
      <c r="M52">
        <v>1.1439769683759141E-6</v>
      </c>
      <c r="N52" s="1">
        <v>2.9572701135110402E-7</v>
      </c>
      <c r="O52" s="1">
        <v>1.42865964347848E-10</v>
      </c>
      <c r="P52" s="1">
        <v>5.92674799306925E-11</v>
      </c>
    </row>
    <row r="53" spans="1:16" x14ac:dyDescent="0.3">
      <c r="A53">
        <v>53</v>
      </c>
      <c r="B53">
        <v>1009.625</v>
      </c>
      <c r="C53">
        <v>400</v>
      </c>
      <c r="D53">
        <v>0</v>
      </c>
      <c r="E53">
        <v>87.610012440357394</v>
      </c>
      <c r="F53">
        <v>3.0533669813323998</v>
      </c>
      <c r="G53">
        <v>-1354.1453992817046</v>
      </c>
      <c r="H53">
        <v>-1101.8838665932381</v>
      </c>
      <c r="I53">
        <v>196.65298488703499</v>
      </c>
      <c r="J53">
        <v>103.35338914984899</v>
      </c>
      <c r="K53">
        <v>28.692919316932802</v>
      </c>
      <c r="L53">
        <v>3.2124743072342467E-5</v>
      </c>
      <c r="M53">
        <v>1.1443318881898856E-6</v>
      </c>
      <c r="N53" s="1">
        <v>2.9618428695259499E-7</v>
      </c>
      <c r="O53" s="1">
        <v>1.4339540902179199E-10</v>
      </c>
      <c r="P53" s="1">
        <v>6.1591645552307297E-11</v>
      </c>
    </row>
    <row r="54" spans="1:16" x14ac:dyDescent="0.3">
      <c r="A54">
        <v>54</v>
      </c>
      <c r="B54">
        <v>1004.65625</v>
      </c>
      <c r="C54">
        <v>400</v>
      </c>
      <c r="D54">
        <v>0</v>
      </c>
      <c r="E54">
        <v>88.001765408803706</v>
      </c>
      <c r="F54">
        <v>3.05492806692014</v>
      </c>
      <c r="G54">
        <v>-1359.2813748873332</v>
      </c>
      <c r="H54">
        <v>-1107.4064855794247</v>
      </c>
      <c r="I54">
        <v>197.11508635046101</v>
      </c>
      <c r="J54">
        <v>103.767824901523</v>
      </c>
      <c r="K54">
        <v>28.806493469263099</v>
      </c>
      <c r="L54">
        <v>3.2117915637672444E-5</v>
      </c>
      <c r="M54">
        <v>1.1446374731852138E-6</v>
      </c>
      <c r="N54" s="1">
        <v>2.9653835154525701E-7</v>
      </c>
      <c r="O54" s="1">
        <v>1.4387695383641401E-10</v>
      </c>
      <c r="P54" s="1">
        <v>6.3998431742428699E-11</v>
      </c>
    </row>
    <row r="55" spans="1:16" x14ac:dyDescent="0.3">
      <c r="A55">
        <v>55</v>
      </c>
      <c r="B55">
        <v>999.6875</v>
      </c>
      <c r="C55">
        <v>400</v>
      </c>
      <c r="D55">
        <v>0</v>
      </c>
      <c r="E55">
        <v>88.374151642356097</v>
      </c>
      <c r="F55">
        <v>3.0565095577065602</v>
      </c>
      <c r="G55">
        <v>-1364.117985068219</v>
      </c>
      <c r="H55">
        <v>-1112.6960528048228</v>
      </c>
      <c r="I55">
        <v>197.52869652520101</v>
      </c>
      <c r="J55">
        <v>104.15928315668199</v>
      </c>
      <c r="K55">
        <v>28.913422311908899</v>
      </c>
      <c r="L55">
        <v>3.2112082526599371E-5</v>
      </c>
      <c r="M55">
        <v>1.1448980776518727E-6</v>
      </c>
      <c r="N55" s="1">
        <v>2.9679225804202701E-7</v>
      </c>
      <c r="O55" s="1">
        <v>1.4431477555923201E-10</v>
      </c>
      <c r="P55" s="1">
        <v>6.6492781532535897E-11</v>
      </c>
    </row>
    <row r="56" spans="1:16" x14ac:dyDescent="0.3">
      <c r="A56">
        <v>56</v>
      </c>
      <c r="B56">
        <v>994.71875</v>
      </c>
      <c r="C56">
        <v>400</v>
      </c>
      <c r="D56">
        <v>0</v>
      </c>
      <c r="E56">
        <v>88.7286997618599</v>
      </c>
      <c r="F56">
        <v>3.05810780080862</v>
      </c>
      <c r="G56">
        <v>-1368.6787334772062</v>
      </c>
      <c r="H56">
        <v>-1117.7707020596783</v>
      </c>
      <c r="I56">
        <v>197.89748064815601</v>
      </c>
      <c r="J56">
        <v>104.529554307552</v>
      </c>
      <c r="K56">
        <v>29.014248529237001</v>
      </c>
      <c r="L56">
        <v>3.2107106824851004E-5</v>
      </c>
      <c r="M56">
        <v>1.1451177418179744E-6</v>
      </c>
      <c r="N56" s="1">
        <v>2.9694831129827999E-7</v>
      </c>
      <c r="O56" s="1">
        <v>1.4471265229206299E-10</v>
      </c>
      <c r="P56" s="1">
        <v>6.9080146842483896E-11</v>
      </c>
    </row>
    <row r="57" spans="1:16" x14ac:dyDescent="0.3">
      <c r="A57">
        <v>57</v>
      </c>
      <c r="B57">
        <v>989.75</v>
      </c>
      <c r="C57">
        <v>400</v>
      </c>
      <c r="D57">
        <v>0</v>
      </c>
      <c r="E57">
        <v>89.066779431053902</v>
      </c>
      <c r="F57">
        <v>3.05971944648465</v>
      </c>
      <c r="G57">
        <v>-1372.9847029292052</v>
      </c>
      <c r="H57">
        <v>-1122.6467020360217</v>
      </c>
      <c r="I57">
        <v>198.224721587761</v>
      </c>
      <c r="J57">
        <v>104.880243460321</v>
      </c>
      <c r="K57">
        <v>29.109459539953502</v>
      </c>
      <c r="L57">
        <v>3.2102868713359533E-5</v>
      </c>
      <c r="M57">
        <v>1.1453002336078181E-6</v>
      </c>
      <c r="N57" s="1">
        <v>2.9700812406423602E-7</v>
      </c>
      <c r="O57" s="1">
        <v>1.45074013741801E-10</v>
      </c>
      <c r="P57" s="1">
        <v>7.1766545144078801E-11</v>
      </c>
    </row>
    <row r="58" spans="1:16" x14ac:dyDescent="0.3">
      <c r="A58">
        <v>58</v>
      </c>
      <c r="B58">
        <v>984.78125</v>
      </c>
      <c r="C58">
        <v>400</v>
      </c>
      <c r="D58">
        <v>0</v>
      </c>
      <c r="E58">
        <v>89.389621897290198</v>
      </c>
      <c r="F58">
        <v>3.0613414111819499</v>
      </c>
      <c r="G58">
        <v>-1377.0548658928997</v>
      </c>
      <c r="H58">
        <v>-1127.338695454433</v>
      </c>
      <c r="I58">
        <v>198.51336902431399</v>
      </c>
      <c r="J58">
        <v>105.21279440999</v>
      </c>
      <c r="K58">
        <v>29.199494564958499</v>
      </c>
      <c r="L58">
        <v>3.2099263320657548E-5</v>
      </c>
      <c r="M58">
        <v>1.1454490845828688E-6</v>
      </c>
      <c r="N58" s="1">
        <v>2.9697265822391602E-7</v>
      </c>
      <c r="O58" s="1">
        <v>1.4540198396708601E-10</v>
      </c>
      <c r="P58" s="1">
        <v>7.4558623574767701E-11</v>
      </c>
    </row>
    <row r="59" spans="1:16" x14ac:dyDescent="0.3">
      <c r="A59">
        <v>59</v>
      </c>
      <c r="B59">
        <v>979.8125</v>
      </c>
      <c r="C59">
        <v>400</v>
      </c>
      <c r="D59">
        <v>0</v>
      </c>
      <c r="E59">
        <v>89.698337378359199</v>
      </c>
      <c r="F59">
        <v>3.0629708452902298</v>
      </c>
      <c r="G59">
        <v>-1380.9063475865498</v>
      </c>
      <c r="H59">
        <v>-1131.8599016700391</v>
      </c>
      <c r="I59">
        <v>198.76608112095099</v>
      </c>
      <c r="J59">
        <v>105.528509944169</v>
      </c>
      <c r="K59">
        <v>29.284750625779999</v>
      </c>
      <c r="L59">
        <v>3.2096198905901663E-5</v>
      </c>
      <c r="M59">
        <v>1.1455676208013914E-6</v>
      </c>
      <c r="N59" s="1">
        <v>2.9684225315590999E-7</v>
      </c>
      <c r="O59" s="1">
        <v>1.4569941783491901E-10</v>
      </c>
      <c r="P59" s="1">
        <v>7.7463731582629303E-11</v>
      </c>
    </row>
    <row r="60" spans="1:16" x14ac:dyDescent="0.3">
      <c r="A60">
        <v>60</v>
      </c>
      <c r="B60">
        <v>974.84375</v>
      </c>
      <c r="C60">
        <v>400</v>
      </c>
      <c r="D60">
        <v>0</v>
      </c>
      <c r="E60">
        <v>89.993929847938006</v>
      </c>
      <c r="F60">
        <v>3.06460510506286</v>
      </c>
      <c r="G60">
        <v>-1384.5546499398595</v>
      </c>
      <c r="H60">
        <v>-1136.2222891205033</v>
      </c>
      <c r="I60">
        <v>198.98525999778099</v>
      </c>
      <c r="J60">
        <v>105.82856911835999</v>
      </c>
      <c r="K60">
        <v>29.365587657367001</v>
      </c>
      <c r="L60">
        <v>3.2093595315251413E-5</v>
      </c>
      <c r="M60">
        <v>1.1456589892318521E-6</v>
      </c>
      <c r="N60" s="1">
        <v>2.96616642563317E-7</v>
      </c>
      <c r="O60" s="1">
        <v>1.4596893218771899E-10</v>
      </c>
      <c r="P60" s="1">
        <v>8.04900033059516E-11</v>
      </c>
    </row>
    <row r="61" spans="1:16" x14ac:dyDescent="0.3">
      <c r="A61">
        <v>61</v>
      </c>
      <c r="B61">
        <v>969.875</v>
      </c>
      <c r="C61">
        <v>400</v>
      </c>
      <c r="D61">
        <v>0</v>
      </c>
      <c r="E61">
        <v>90.277309663427005</v>
      </c>
      <c r="F61">
        <v>3.0662417282738299</v>
      </c>
      <c r="G61">
        <v>-1388.0138430683455</v>
      </c>
      <c r="H61">
        <v>-1140.4367227362918</v>
      </c>
      <c r="I61">
        <v>199.17308206355699</v>
      </c>
      <c r="J61">
        <v>106.114042019772</v>
      </c>
      <c r="K61">
        <v>29.4423328829489</v>
      </c>
      <c r="L61">
        <v>3.2091382667342639E-5</v>
      </c>
      <c r="M61">
        <v>1.145726180239175E-6</v>
      </c>
      <c r="N61" s="1">
        <v>2.9629496070799303E-7</v>
      </c>
      <c r="O61" s="1">
        <v>1.4621293252415501E-10</v>
      </c>
      <c r="P61" s="1">
        <v>8.3646451086580701E-11</v>
      </c>
    </row>
    <row r="62" spans="1:16" x14ac:dyDescent="0.3">
      <c r="A62">
        <v>62</v>
      </c>
      <c r="B62">
        <v>964.90625</v>
      </c>
      <c r="C62">
        <v>400</v>
      </c>
      <c r="D62">
        <v>0</v>
      </c>
      <c r="E62">
        <v>90.549304395561805</v>
      </c>
      <c r="F62">
        <v>3.0678784132057801</v>
      </c>
      <c r="G62">
        <v>-1391.2967296440909</v>
      </c>
      <c r="H62">
        <v>-1144.5130904609948</v>
      </c>
      <c r="I62">
        <v>199.331524058859</v>
      </c>
      <c r="J62">
        <v>106.385902438758</v>
      </c>
      <c r="K62">
        <v>29.5152845711842</v>
      </c>
      <c r="L62">
        <v>3.2089500232238218E-5</v>
      </c>
      <c r="M62">
        <v>1.1457720466188642E-6</v>
      </c>
      <c r="N62" s="1">
        <v>2.9587573865462901E-7</v>
      </c>
      <c r="O62" s="1">
        <v>1.46433635861946E-10</v>
      </c>
      <c r="P62" s="1">
        <v>8.6943071681038305E-11</v>
      </c>
    </row>
    <row r="63" spans="1:16" x14ac:dyDescent="0.3">
      <c r="A63">
        <v>63</v>
      </c>
      <c r="B63">
        <v>959.9375</v>
      </c>
      <c r="C63">
        <v>400</v>
      </c>
      <c r="D63">
        <v>0</v>
      </c>
      <c r="E63">
        <v>90.810668151936099</v>
      </c>
      <c r="F63">
        <v>3.0695130006673499</v>
      </c>
      <c r="G63">
        <v>-1394.4149865475624</v>
      </c>
      <c r="H63">
        <v>-1148.4604122613982</v>
      </c>
      <c r="I63">
        <v>199.46238550481101</v>
      </c>
      <c r="J63">
        <v>106.64503878955</v>
      </c>
      <c r="K63">
        <v>29.584715273137</v>
      </c>
      <c r="L63">
        <v>3.2087895476735636E-5</v>
      </c>
      <c r="M63">
        <v>1.1457993195472911E-6</v>
      </c>
      <c r="N63" s="1">
        <v>2.95356890823346E-7</v>
      </c>
      <c r="O63" s="1">
        <v>1.4663309031676199E-10</v>
      </c>
      <c r="P63" s="1">
        <v>9.0390967008439097E-11</v>
      </c>
    </row>
    <row r="64" spans="1:16" x14ac:dyDescent="0.3">
      <c r="A64">
        <v>64</v>
      </c>
      <c r="B64">
        <v>954.96875</v>
      </c>
      <c r="C64">
        <v>400</v>
      </c>
      <c r="D64">
        <v>0</v>
      </c>
      <c r="E64">
        <v>91.062089633031206</v>
      </c>
      <c r="F64">
        <v>3.0711434587283701</v>
      </c>
      <c r="G64">
        <v>-1397.3792873823913</v>
      </c>
      <c r="H64">
        <v>-1152.2869343877394</v>
      </c>
      <c r="I64">
        <v>199.56730812443899</v>
      </c>
      <c r="J64">
        <v>106.892263559689</v>
      </c>
      <c r="K64">
        <v>29.650874619427899</v>
      </c>
      <c r="L64">
        <v>3.2086523253547435E-5</v>
      </c>
      <c r="M64">
        <v>1.1458106218129814E-6</v>
      </c>
      <c r="N64" s="1">
        <v>2.9473569189019398E-7</v>
      </c>
      <c r="O64" s="1">
        <v>1.46813191853077E-10</v>
      </c>
      <c r="P64" s="1">
        <v>9.4002481512209599E-11</v>
      </c>
    </row>
    <row r="65" spans="1:16" x14ac:dyDescent="0.3">
      <c r="A65">
        <v>65</v>
      </c>
      <c r="B65">
        <v>950</v>
      </c>
      <c r="C65">
        <v>400</v>
      </c>
      <c r="D65">
        <v>0</v>
      </c>
      <c r="E65">
        <v>91.304199117912304</v>
      </c>
      <c r="F65">
        <v>3.07276786994928</v>
      </c>
      <c r="G65">
        <v>-1400.19940881721</v>
      </c>
      <c r="H65">
        <v>-1156.0002111703977</v>
      </c>
      <c r="I65">
        <v>199.64779270474699</v>
      </c>
      <c r="J65">
        <v>107.128321519876</v>
      </c>
      <c r="K65">
        <v>29.7139917436781</v>
      </c>
      <c r="L65">
        <v>3.2085345117495632E-5</v>
      </c>
      <c r="M65">
        <v>1.1458084786078522E-6</v>
      </c>
      <c r="N65" s="1">
        <v>2.9400874381486699E-7</v>
      </c>
      <c r="O65" s="1">
        <v>1.4697569857268299E-10</v>
      </c>
      <c r="P65" s="1">
        <v>9.7791358580383497E-11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86E0A-3794-4C03-A83A-C68EFF3E4501}">
  <dimension ref="A1:AJ18"/>
  <sheetViews>
    <sheetView workbookViewId="0"/>
  </sheetViews>
  <sheetFormatPr defaultRowHeight="14.4" x14ac:dyDescent="0.3"/>
  <sheetData>
    <row r="1" spans="1:36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76</v>
      </c>
    </row>
    <row r="2" spans="1:36" x14ac:dyDescent="0.3">
      <c r="A2">
        <v>49</v>
      </c>
      <c r="B2">
        <v>1029.5</v>
      </c>
      <c r="C2">
        <v>400</v>
      </c>
      <c r="D2">
        <v>0</v>
      </c>
      <c r="E2">
        <v>1.32472782932695E-2</v>
      </c>
      <c r="F2">
        <v>3.0624684042066699</v>
      </c>
      <c r="G2">
        <v>-0.19997145552542742</v>
      </c>
      <c r="H2">
        <v>-0.16109356834722477</v>
      </c>
      <c r="I2">
        <v>2.9845228709325301E-2</v>
      </c>
      <c r="J2">
        <v>1.5281483038277401E-2</v>
      </c>
      <c r="K2">
        <v>4.3256865197605996E-3</v>
      </c>
      <c r="L2">
        <v>0</v>
      </c>
      <c r="M2">
        <v>0</v>
      </c>
      <c r="N2">
        <v>0</v>
      </c>
      <c r="O2">
        <v>0</v>
      </c>
      <c r="P2">
        <v>0</v>
      </c>
      <c r="AA2">
        <v>55.820240022433602</v>
      </c>
      <c r="AD2">
        <v>42.386565349855999</v>
      </c>
      <c r="AE2">
        <v>1.79319462771025</v>
      </c>
      <c r="AJ2">
        <v>1</v>
      </c>
    </row>
    <row r="3" spans="1:36" x14ac:dyDescent="0.3">
      <c r="A3">
        <v>50</v>
      </c>
      <c r="B3">
        <v>1024.53125</v>
      </c>
      <c r="C3">
        <v>400</v>
      </c>
      <c r="D3">
        <v>0</v>
      </c>
      <c r="E3">
        <v>2.39463387942291E-2</v>
      </c>
      <c r="F3">
        <v>3.0624684042066699</v>
      </c>
      <c r="G3">
        <v>-0.3612090350012071</v>
      </c>
      <c r="H3">
        <v>-0.29133674008336391</v>
      </c>
      <c r="I3">
        <v>5.3843958150619098E-2</v>
      </c>
      <c r="J3">
        <v>2.7607192789973499E-2</v>
      </c>
      <c r="K3">
        <v>7.8192933391038107E-3</v>
      </c>
      <c r="L3">
        <v>0</v>
      </c>
      <c r="M3">
        <v>0</v>
      </c>
      <c r="N3">
        <v>0</v>
      </c>
      <c r="O3">
        <v>0</v>
      </c>
      <c r="P3">
        <v>0</v>
      </c>
      <c r="AA3">
        <v>55.820240022433602</v>
      </c>
      <c r="AD3">
        <v>42.386565349855999</v>
      </c>
      <c r="AE3">
        <v>1.79319462771025</v>
      </c>
      <c r="AJ3">
        <v>1</v>
      </c>
    </row>
    <row r="4" spans="1:36" x14ac:dyDescent="0.3">
      <c r="A4">
        <v>51</v>
      </c>
      <c r="B4">
        <v>1019.5625</v>
      </c>
      <c r="C4">
        <v>400</v>
      </c>
      <c r="D4">
        <v>0</v>
      </c>
      <c r="E4">
        <v>3.3941319434195899E-2</v>
      </c>
      <c r="F4">
        <v>3.0624684042066699</v>
      </c>
      <c r="G4">
        <v>-0.51159551793840263</v>
      </c>
      <c r="H4">
        <v>-0.41313237510804246</v>
      </c>
      <c r="I4">
        <v>7.6167858538043101E-2</v>
      </c>
      <c r="J4">
        <v>3.9107001694759697E-2</v>
      </c>
      <c r="K4">
        <v>1.1082994158428901E-2</v>
      </c>
      <c r="L4">
        <v>0</v>
      </c>
      <c r="M4">
        <v>0</v>
      </c>
      <c r="N4">
        <v>0</v>
      </c>
      <c r="O4">
        <v>0</v>
      </c>
      <c r="P4">
        <v>0</v>
      </c>
      <c r="AA4">
        <v>55.820240022433602</v>
      </c>
      <c r="AD4">
        <v>42.386565349855999</v>
      </c>
      <c r="AE4">
        <v>1.79319462771025</v>
      </c>
      <c r="AJ4">
        <v>1</v>
      </c>
    </row>
    <row r="5" spans="1:36" x14ac:dyDescent="0.3">
      <c r="A5">
        <v>52</v>
      </c>
      <c r="B5">
        <v>1014.59375</v>
      </c>
      <c r="C5">
        <v>400</v>
      </c>
      <c r="D5">
        <v>0</v>
      </c>
      <c r="E5">
        <v>4.3062209012597101E-2</v>
      </c>
      <c r="F5">
        <v>3.0624684042066699</v>
      </c>
      <c r="G5">
        <v>-0.64859446557205491</v>
      </c>
      <c r="H5">
        <v>-0.52439793253007216</v>
      </c>
      <c r="I5">
        <v>9.6445067616894101E-2</v>
      </c>
      <c r="J5">
        <v>4.9586465476565998E-2</v>
      </c>
      <c r="K5">
        <v>1.4061274543582501E-2</v>
      </c>
      <c r="L5">
        <v>0</v>
      </c>
      <c r="M5">
        <v>0</v>
      </c>
      <c r="N5">
        <v>0</v>
      </c>
      <c r="O5">
        <v>0</v>
      </c>
      <c r="P5">
        <v>0</v>
      </c>
      <c r="AA5">
        <v>55.820240022433602</v>
      </c>
      <c r="AD5">
        <v>42.386565349855999</v>
      </c>
      <c r="AE5">
        <v>1.79319462771025</v>
      </c>
      <c r="AJ5">
        <v>1</v>
      </c>
    </row>
    <row r="6" spans="1:36" x14ac:dyDescent="0.3">
      <c r="A6">
        <v>53</v>
      </c>
      <c r="B6">
        <v>1009.625</v>
      </c>
      <c r="C6">
        <v>400</v>
      </c>
      <c r="D6">
        <v>0</v>
      </c>
      <c r="E6">
        <v>5.1392565212103898E-2</v>
      </c>
      <c r="F6">
        <v>3.0624684042066699</v>
      </c>
      <c r="G6">
        <v>-0.77349329452426185</v>
      </c>
      <c r="H6">
        <v>-0.62613632719562151</v>
      </c>
      <c r="I6">
        <v>0.114873588375701</v>
      </c>
      <c r="J6">
        <v>5.9143436017316697E-2</v>
      </c>
      <c r="K6">
        <v>1.6781418917338E-2</v>
      </c>
      <c r="L6">
        <v>0</v>
      </c>
      <c r="M6">
        <v>0</v>
      </c>
      <c r="N6">
        <v>0</v>
      </c>
      <c r="O6">
        <v>0</v>
      </c>
      <c r="P6">
        <v>0</v>
      </c>
      <c r="AA6">
        <v>55.820240022433602</v>
      </c>
      <c r="AD6">
        <v>42.386565349855999</v>
      </c>
      <c r="AE6">
        <v>1.79319462771025</v>
      </c>
      <c r="AJ6">
        <v>1</v>
      </c>
    </row>
    <row r="7" spans="1:36" x14ac:dyDescent="0.3">
      <c r="A7">
        <v>54</v>
      </c>
      <c r="B7">
        <v>1004.65625</v>
      </c>
      <c r="C7">
        <v>400</v>
      </c>
      <c r="D7">
        <v>0</v>
      </c>
      <c r="E7">
        <v>5.9009830750959502E-2</v>
      </c>
      <c r="F7">
        <v>3.0624684042066699</v>
      </c>
      <c r="G7">
        <v>-0.88748363325916113</v>
      </c>
      <c r="H7">
        <v>-0.71927786577655306</v>
      </c>
      <c r="I7">
        <v>0.13163636308916701</v>
      </c>
      <c r="J7">
        <v>6.7868519394023996E-2</v>
      </c>
      <c r="K7">
        <v>1.9268714958790199E-2</v>
      </c>
      <c r="L7">
        <v>0</v>
      </c>
      <c r="M7">
        <v>0</v>
      </c>
      <c r="N7">
        <v>0</v>
      </c>
      <c r="O7">
        <v>0</v>
      </c>
      <c r="P7">
        <v>0</v>
      </c>
      <c r="AA7">
        <v>55.820240022433602</v>
      </c>
      <c r="AD7">
        <v>42.386565349855999</v>
      </c>
      <c r="AE7">
        <v>1.79319462771025</v>
      </c>
      <c r="AJ7">
        <v>1</v>
      </c>
    </row>
    <row r="8" spans="1:36" x14ac:dyDescent="0.3">
      <c r="A8">
        <v>55</v>
      </c>
      <c r="B8">
        <v>999.6875</v>
      </c>
      <c r="C8">
        <v>400</v>
      </c>
      <c r="D8">
        <v>0</v>
      </c>
      <c r="E8">
        <v>6.5981153375499604E-2</v>
      </c>
      <c r="F8">
        <v>3.0624684042066699</v>
      </c>
      <c r="G8">
        <v>-0.99159885928066305</v>
      </c>
      <c r="H8">
        <v>-0.80462909488004919</v>
      </c>
      <c r="I8">
        <v>0.14689209298171499</v>
      </c>
      <c r="J8">
        <v>7.5840289595641402E-2</v>
      </c>
      <c r="K8">
        <v>2.1545088688871498E-2</v>
      </c>
      <c r="L8">
        <v>0</v>
      </c>
      <c r="M8">
        <v>0</v>
      </c>
      <c r="N8">
        <v>0</v>
      </c>
      <c r="O8">
        <v>0</v>
      </c>
      <c r="P8">
        <v>0</v>
      </c>
      <c r="AA8">
        <v>55.820240022433602</v>
      </c>
      <c r="AD8">
        <v>42.386565349855999</v>
      </c>
      <c r="AE8">
        <v>1.79319462771025</v>
      </c>
      <c r="AJ8">
        <v>1</v>
      </c>
    </row>
    <row r="9" spans="1:36" x14ac:dyDescent="0.3">
      <c r="A9">
        <v>56</v>
      </c>
      <c r="B9">
        <v>994.71875</v>
      </c>
      <c r="C9">
        <v>400</v>
      </c>
      <c r="D9">
        <v>0</v>
      </c>
      <c r="E9">
        <v>7.2364941121912094E-2</v>
      </c>
      <c r="F9">
        <v>3.0624684042066699</v>
      </c>
      <c r="G9">
        <v>-1.0867380407625167</v>
      </c>
      <c r="H9">
        <v>-0.88289147964444969</v>
      </c>
      <c r="I9">
        <v>0.16077891431433</v>
      </c>
      <c r="J9">
        <v>8.3127108402062694E-2</v>
      </c>
      <c r="K9">
        <v>2.3629612316166199E-2</v>
      </c>
      <c r="L9">
        <v>0</v>
      </c>
      <c r="M9">
        <v>0</v>
      </c>
      <c r="N9">
        <v>0</v>
      </c>
      <c r="O9">
        <v>0</v>
      </c>
      <c r="P9">
        <v>0</v>
      </c>
      <c r="AA9">
        <v>55.820240022433602</v>
      </c>
      <c r="AD9">
        <v>42.386565349855999</v>
      </c>
      <c r="AE9">
        <v>1.79319462771025</v>
      </c>
      <c r="AJ9">
        <v>1</v>
      </c>
    </row>
    <row r="10" spans="1:36" x14ac:dyDescent="0.3">
      <c r="A10">
        <v>57</v>
      </c>
      <c r="B10">
        <v>989.75</v>
      </c>
      <c r="C10">
        <v>400</v>
      </c>
      <c r="D10">
        <v>0</v>
      </c>
      <c r="E10">
        <v>7.8212139850073595E-2</v>
      </c>
      <c r="F10">
        <v>3.0624684042066699</v>
      </c>
      <c r="G10">
        <v>-1.1736856042148296</v>
      </c>
      <c r="H10">
        <v>-0.95467674607637965</v>
      </c>
      <c r="I10">
        <v>0.173417418749267</v>
      </c>
      <c r="J10">
        <v>8.9788620408532097E-2</v>
      </c>
      <c r="K10">
        <v>2.55389213951202E-2</v>
      </c>
      <c r="L10">
        <v>0</v>
      </c>
      <c r="M10">
        <v>0</v>
      </c>
      <c r="N10">
        <v>0</v>
      </c>
      <c r="O10">
        <v>0</v>
      </c>
      <c r="P10">
        <v>0</v>
      </c>
      <c r="AA10">
        <v>55.820240022433602</v>
      </c>
      <c r="AD10">
        <v>42.386565349855999</v>
      </c>
      <c r="AE10">
        <v>1.79319462771025</v>
      </c>
      <c r="AJ10">
        <v>1</v>
      </c>
    </row>
    <row r="11" spans="1:36" x14ac:dyDescent="0.3">
      <c r="A11">
        <v>58</v>
      </c>
      <c r="B11">
        <v>984.78125</v>
      </c>
      <c r="C11">
        <v>400</v>
      </c>
      <c r="D11">
        <v>0</v>
      </c>
      <c r="E11">
        <v>8.3567288114744898E-2</v>
      </c>
      <c r="F11">
        <v>3.0624684042066699</v>
      </c>
      <c r="G11">
        <v>-1.2531275760186613</v>
      </c>
      <c r="H11">
        <v>-1.0205195483894194</v>
      </c>
      <c r="I11">
        <v>0.18491314817820201</v>
      </c>
      <c r="J11">
        <v>9.5876987632299099E-2</v>
      </c>
      <c r="K11">
        <v>2.7287559277331602E-2</v>
      </c>
      <c r="L11">
        <v>0</v>
      </c>
      <c r="M11">
        <v>0</v>
      </c>
      <c r="N11">
        <v>0</v>
      </c>
      <c r="O11">
        <v>0</v>
      </c>
      <c r="P11">
        <v>0</v>
      </c>
      <c r="AA11">
        <v>55.820240022433602</v>
      </c>
      <c r="AD11">
        <v>42.386565349855999</v>
      </c>
      <c r="AE11">
        <v>1.79319462771025</v>
      </c>
      <c r="AJ11">
        <v>1</v>
      </c>
    </row>
    <row r="12" spans="1:36" x14ac:dyDescent="0.3">
      <c r="A12">
        <v>59</v>
      </c>
      <c r="B12">
        <v>979.8125</v>
      </c>
      <c r="C12">
        <v>400</v>
      </c>
      <c r="D12">
        <v>0</v>
      </c>
      <c r="E12">
        <v>8.8469392219419504E-2</v>
      </c>
      <c r="F12">
        <v>3.0624684042066699</v>
      </c>
      <c r="G12">
        <v>-1.3256650575431392</v>
      </c>
      <c r="H12">
        <v>-1.0808879758413834</v>
      </c>
      <c r="I12">
        <v>0.19535866532458501</v>
      </c>
      <c r="J12">
        <v>0.101437913841308</v>
      </c>
      <c r="K12">
        <v>2.8888262846367901E-2</v>
      </c>
      <c r="L12">
        <v>0</v>
      </c>
      <c r="M12">
        <v>0</v>
      </c>
      <c r="N12">
        <v>0</v>
      </c>
      <c r="O12">
        <v>0</v>
      </c>
      <c r="P12">
        <v>0</v>
      </c>
      <c r="AA12">
        <v>55.820240022433602</v>
      </c>
      <c r="AD12">
        <v>42.386565349855999</v>
      </c>
      <c r="AE12">
        <v>1.79319462771025</v>
      </c>
      <c r="AJ12">
        <v>1</v>
      </c>
    </row>
    <row r="13" spans="1:36" x14ac:dyDescent="0.3">
      <c r="A13">
        <v>60</v>
      </c>
      <c r="B13">
        <v>974.84375</v>
      </c>
      <c r="C13">
        <v>400</v>
      </c>
      <c r="D13">
        <v>0</v>
      </c>
      <c r="E13">
        <v>9.2952655178048904E-2</v>
      </c>
      <c r="F13">
        <v>3.0624684042066699</v>
      </c>
      <c r="G13">
        <v>-1.3918254531076466</v>
      </c>
      <c r="H13">
        <v>-1.1361923040625288</v>
      </c>
      <c r="I13">
        <v>0.204835279860269</v>
      </c>
      <c r="J13">
        <v>0.10651149807140201</v>
      </c>
      <c r="K13">
        <v>3.0352200548540199E-2</v>
      </c>
      <c r="L13">
        <v>0</v>
      </c>
      <c r="M13">
        <v>0</v>
      </c>
      <c r="N13">
        <v>0</v>
      </c>
      <c r="O13">
        <v>0</v>
      </c>
      <c r="P13">
        <v>0</v>
      </c>
      <c r="AA13">
        <v>55.820240022433602</v>
      </c>
      <c r="AD13">
        <v>42.386565349855999</v>
      </c>
      <c r="AE13">
        <v>1.79319462771025</v>
      </c>
      <c r="AJ13">
        <v>1</v>
      </c>
    </row>
    <row r="14" spans="1:36" x14ac:dyDescent="0.3">
      <c r="A14">
        <v>61</v>
      </c>
      <c r="B14">
        <v>969.875</v>
      </c>
      <c r="C14">
        <v>400</v>
      </c>
      <c r="D14">
        <v>0</v>
      </c>
      <c r="E14">
        <v>9.7047086046382902E-2</v>
      </c>
      <c r="F14">
        <v>3.0624684042066699</v>
      </c>
      <c r="G14">
        <v>-1.4520718583103129</v>
      </c>
      <c r="H14">
        <v>-1.1867923085941225</v>
      </c>
      <c r="I14">
        <v>0.21341449264189399</v>
      </c>
      <c r="J14">
        <v>0.11113294830476</v>
      </c>
      <c r="K14">
        <v>3.1689171360291202E-2</v>
      </c>
      <c r="L14">
        <v>0</v>
      </c>
      <c r="M14">
        <v>0</v>
      </c>
      <c r="N14">
        <v>0</v>
      </c>
      <c r="O14">
        <v>0</v>
      </c>
      <c r="P14">
        <v>0</v>
      </c>
      <c r="AA14">
        <v>55.820240022433602</v>
      </c>
      <c r="AD14">
        <v>42.386565349855999</v>
      </c>
      <c r="AE14">
        <v>1.79319462771025</v>
      </c>
      <c r="AJ14">
        <v>1</v>
      </c>
    </row>
    <row r="15" spans="1:36" x14ac:dyDescent="0.3">
      <c r="A15">
        <v>62</v>
      </c>
      <c r="B15">
        <v>964.90625</v>
      </c>
      <c r="C15">
        <v>400</v>
      </c>
      <c r="D15">
        <v>0</v>
      </c>
      <c r="E15">
        <v>0.10077901078453801</v>
      </c>
      <c r="F15">
        <v>3.0624684042066699</v>
      </c>
      <c r="G15">
        <v>-1.5068109345983218</v>
      </c>
      <c r="H15">
        <v>-1.2330033947291739</v>
      </c>
      <c r="I15">
        <v>0.22115920812899001</v>
      </c>
      <c r="J15">
        <v>0.115333180078434</v>
      </c>
      <c r="K15">
        <v>3.2907771602184097E-2</v>
      </c>
      <c r="L15">
        <v>0</v>
      </c>
      <c r="M15">
        <v>0</v>
      </c>
      <c r="N15">
        <v>0</v>
      </c>
      <c r="O15">
        <v>0</v>
      </c>
      <c r="P15">
        <v>0</v>
      </c>
      <c r="AA15">
        <v>55.820240022433602</v>
      </c>
      <c r="AD15">
        <v>42.386565349855999</v>
      </c>
      <c r="AE15">
        <v>1.79319462771025</v>
      </c>
      <c r="AJ15">
        <v>1</v>
      </c>
    </row>
    <row r="16" spans="1:36" x14ac:dyDescent="0.3">
      <c r="A16">
        <v>63</v>
      </c>
      <c r="B16">
        <v>959.9375</v>
      </c>
      <c r="C16">
        <v>400</v>
      </c>
      <c r="D16">
        <v>0</v>
      </c>
      <c r="E16">
        <v>0.104171501433894</v>
      </c>
      <c r="F16">
        <v>3.0624684042066699</v>
      </c>
      <c r="G16">
        <v>-1.5563995286196834</v>
      </c>
      <c r="H16">
        <v>-1.2751017451259925</v>
      </c>
      <c r="I16">
        <v>0.22812475472640001</v>
      </c>
      <c r="J16">
        <v>0.119139319673183</v>
      </c>
      <c r="K16">
        <v>3.4015535079742198E-2</v>
      </c>
      <c r="L16">
        <v>0</v>
      </c>
      <c r="M16">
        <v>0</v>
      </c>
      <c r="N16">
        <v>0</v>
      </c>
      <c r="O16">
        <v>0</v>
      </c>
      <c r="P16">
        <v>0</v>
      </c>
      <c r="AA16">
        <v>55.820240022433602</v>
      </c>
      <c r="AD16">
        <v>42.386565349855999</v>
      </c>
      <c r="AE16">
        <v>1.79319462771025</v>
      </c>
      <c r="AJ16">
        <v>1</v>
      </c>
    </row>
    <row r="17" spans="1:36" x14ac:dyDescent="0.3">
      <c r="A17">
        <v>64</v>
      </c>
      <c r="B17">
        <v>954.96875</v>
      </c>
      <c r="C17">
        <v>400</v>
      </c>
      <c r="D17">
        <v>0</v>
      </c>
      <c r="E17">
        <v>0.107244737097662</v>
      </c>
      <c r="F17">
        <v>3.0624684042066699</v>
      </c>
      <c r="G17">
        <v>-1.6011502442009597</v>
      </c>
      <c r="H17">
        <v>-1.3133286471018999</v>
      </c>
      <c r="I17">
        <v>0.23435974501574799</v>
      </c>
      <c r="J17">
        <v>0.12257512768017199</v>
      </c>
      <c r="K17">
        <v>3.5019050955872398E-2</v>
      </c>
      <c r="L17">
        <v>0</v>
      </c>
      <c r="M17">
        <v>0</v>
      </c>
      <c r="N17">
        <v>0</v>
      </c>
      <c r="O17">
        <v>0</v>
      </c>
      <c r="P17">
        <v>0</v>
      </c>
      <c r="AA17">
        <v>55.820240022433602</v>
      </c>
      <c r="AD17">
        <v>42.386565349855999</v>
      </c>
      <c r="AE17">
        <v>1.79319462771025</v>
      </c>
      <c r="AJ17">
        <v>1</v>
      </c>
    </row>
    <row r="18" spans="1:36" x14ac:dyDescent="0.3">
      <c r="A18">
        <v>65</v>
      </c>
      <c r="B18">
        <v>950</v>
      </c>
      <c r="C18">
        <v>400</v>
      </c>
      <c r="D18">
        <v>0</v>
      </c>
      <c r="E18">
        <v>0.110016307593843</v>
      </c>
      <c r="F18">
        <v>3.0624684042066699</v>
      </c>
      <c r="G18">
        <v>-1.64133613447682</v>
      </c>
      <c r="H18">
        <v>-1.3478941300272815</v>
      </c>
      <c r="I18">
        <v>0.239906801659271</v>
      </c>
      <c r="J18">
        <v>0.12566135567877801</v>
      </c>
      <c r="K18">
        <v>3.59240629038729E-2</v>
      </c>
      <c r="L18">
        <v>0</v>
      </c>
      <c r="M18">
        <v>0</v>
      </c>
      <c r="N18">
        <v>0</v>
      </c>
      <c r="O18">
        <v>0</v>
      </c>
      <c r="P18">
        <v>0</v>
      </c>
      <c r="AA18">
        <v>55.820240022433602</v>
      </c>
      <c r="AD18">
        <v>42.386565349855999</v>
      </c>
      <c r="AE18">
        <v>1.79319462771025</v>
      </c>
      <c r="AJ18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47456-5E0A-4610-B517-B9FD78136D93}">
  <dimension ref="A1:AP31"/>
  <sheetViews>
    <sheetView workbookViewId="0"/>
  </sheetViews>
  <sheetFormatPr defaultRowHeight="14.4" x14ac:dyDescent="0.3"/>
  <sheetData>
    <row r="1" spans="1:42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122</v>
      </c>
      <c r="AK1" t="s">
        <v>123</v>
      </c>
      <c r="AL1" t="s">
        <v>124</v>
      </c>
      <c r="AM1" t="s">
        <v>125</v>
      </c>
      <c r="AN1" t="s">
        <v>126</v>
      </c>
      <c r="AO1" t="s">
        <v>127</v>
      </c>
      <c r="AP1" t="s">
        <v>128</v>
      </c>
    </row>
    <row r="2" spans="1:42" x14ac:dyDescent="0.3">
      <c r="A2">
        <v>36</v>
      </c>
      <c r="B2">
        <v>1094.09375</v>
      </c>
      <c r="C2">
        <v>400</v>
      </c>
      <c r="D2">
        <v>0</v>
      </c>
      <c r="E2">
        <v>6.0974489910579299</v>
      </c>
      <c r="F2">
        <v>3.3170557616398102</v>
      </c>
      <c r="G2">
        <v>-94.129713864600987</v>
      </c>
      <c r="H2">
        <v>-74.743564319370179</v>
      </c>
      <c r="I2">
        <v>14.1790003027849</v>
      </c>
      <c r="J2">
        <v>7.4970979969129896</v>
      </c>
      <c r="K2">
        <v>1.8382111816063</v>
      </c>
      <c r="L2">
        <v>4.169102598727008E-5</v>
      </c>
      <c r="M2">
        <v>8.1382484013686311E-7</v>
      </c>
      <c r="N2" s="1">
        <v>2.2032585851117101E-8</v>
      </c>
      <c r="O2" s="1">
        <v>2.0033025259494701E-12</v>
      </c>
      <c r="P2" s="1">
        <v>2.3464526595685301E-11</v>
      </c>
      <c r="Q2">
        <v>52.197108591762898</v>
      </c>
      <c r="R2">
        <v>0.34085511647386402</v>
      </c>
      <c r="S2">
        <v>4.3275546201994803</v>
      </c>
      <c r="T2">
        <v>1.2525141677621801</v>
      </c>
      <c r="V2">
        <v>14.4667590935632</v>
      </c>
      <c r="X2">
        <v>25.899440047782999</v>
      </c>
      <c r="AA2">
        <v>1.4726104544800001</v>
      </c>
      <c r="AB2">
        <v>4.3157907975249397E-2</v>
      </c>
      <c r="AJ2">
        <v>-0.49632925226466201</v>
      </c>
      <c r="AK2">
        <v>0.94005544329465696</v>
      </c>
      <c r="AL2">
        <v>0.43650448125455898</v>
      </c>
      <c r="AM2">
        <v>8.2744613223153005E-2</v>
      </c>
      <c r="AN2">
        <v>-6.4248433979484806E-2</v>
      </c>
      <c r="AO2">
        <v>9.8254109599370504E-2</v>
      </c>
      <c r="AP2">
        <v>3.0190388724060701E-3</v>
      </c>
    </row>
    <row r="3" spans="1:42" x14ac:dyDescent="0.3">
      <c r="A3">
        <v>37</v>
      </c>
      <c r="B3">
        <v>1089.125</v>
      </c>
      <c r="C3">
        <v>400</v>
      </c>
      <c r="D3">
        <v>0</v>
      </c>
      <c r="E3">
        <v>6.3641553152638197</v>
      </c>
      <c r="F3">
        <v>3.3182379061585299</v>
      </c>
      <c r="G3">
        <v>-98.134983588518864</v>
      </c>
      <c r="H3">
        <v>-78.015525871045099</v>
      </c>
      <c r="I3">
        <v>14.7690133911829</v>
      </c>
      <c r="J3">
        <v>7.8200324900904903</v>
      </c>
      <c r="K3">
        <v>1.9179321963178599</v>
      </c>
      <c r="L3">
        <v>4.166405826497701E-5</v>
      </c>
      <c r="M3">
        <v>8.1435041782865372E-7</v>
      </c>
      <c r="N3" s="1">
        <v>2.2931154742849699E-8</v>
      </c>
      <c r="O3" s="1">
        <v>2.0899671675246002E-12</v>
      </c>
      <c r="P3" s="1">
        <v>2.4586890826029E-11</v>
      </c>
      <c r="Q3">
        <v>52.206769849854403</v>
      </c>
      <c r="R3">
        <v>0.335512337480948</v>
      </c>
      <c r="S3">
        <v>4.3067683578010296</v>
      </c>
      <c r="T3">
        <v>1.23918377006439</v>
      </c>
      <c r="V3">
        <v>14.532444999536899</v>
      </c>
      <c r="X3">
        <v>25.872195213121302</v>
      </c>
      <c r="AA3">
        <v>1.4637584579048499</v>
      </c>
      <c r="AB3">
        <v>4.33670142360797E-2</v>
      </c>
      <c r="AJ3">
        <v>-0.49798441875315302</v>
      </c>
      <c r="AK3">
        <v>0.94037028110672904</v>
      </c>
      <c r="AL3">
        <v>0.43857996650207098</v>
      </c>
      <c r="AM3">
        <v>8.23489234128673E-2</v>
      </c>
      <c r="AN3">
        <v>-6.4138780773631193E-2</v>
      </c>
      <c r="AO3">
        <v>9.7789714736589595E-2</v>
      </c>
      <c r="AP3">
        <v>3.0343137685270899E-3</v>
      </c>
    </row>
    <row r="4" spans="1:42" x14ac:dyDescent="0.3">
      <c r="A4">
        <v>38</v>
      </c>
      <c r="B4">
        <v>1084.15625</v>
      </c>
      <c r="C4">
        <v>400</v>
      </c>
      <c r="D4">
        <v>0</v>
      </c>
      <c r="E4">
        <v>6.6043825777694201</v>
      </c>
      <c r="F4">
        <v>3.3193795689194201</v>
      </c>
      <c r="G4">
        <v>-101.72665633584874</v>
      </c>
      <c r="H4">
        <v>-80.96636132034557</v>
      </c>
      <c r="I4">
        <v>15.295218021358901</v>
      </c>
      <c r="J4">
        <v>8.1101632416333391</v>
      </c>
      <c r="K4">
        <v>1.9896436790804799</v>
      </c>
      <c r="L4">
        <v>4.1635616624751107E-5</v>
      </c>
      <c r="M4">
        <v>8.1485815436557196E-7</v>
      </c>
      <c r="N4" s="1">
        <v>2.3729273804326401E-8</v>
      </c>
      <c r="O4" s="1">
        <v>2.1681368659014102E-12</v>
      </c>
      <c r="P4" s="1">
        <v>2.5615095122057999E-11</v>
      </c>
      <c r="Q4">
        <v>52.216223000898999</v>
      </c>
      <c r="R4">
        <v>0.33062227974491099</v>
      </c>
      <c r="S4">
        <v>4.2876600122702104</v>
      </c>
      <c r="T4">
        <v>1.22593062309557</v>
      </c>
      <c r="V4">
        <v>14.593707160694301</v>
      </c>
      <c r="X4">
        <v>25.848025398952998</v>
      </c>
      <c r="AA4">
        <v>1.4542748978126501</v>
      </c>
      <c r="AB4">
        <v>4.3556626530179797E-2</v>
      </c>
      <c r="AJ4">
        <v>-0.49957035064865202</v>
      </c>
      <c r="AK4">
        <v>0.94071229270387502</v>
      </c>
      <c r="AL4">
        <v>0.44051350887511098</v>
      </c>
      <c r="AM4">
        <v>8.1998945832383194E-2</v>
      </c>
      <c r="AN4">
        <v>-6.4050763586311801E-2</v>
      </c>
      <c r="AO4">
        <v>9.7348200202533305E-2</v>
      </c>
      <c r="AP4">
        <v>3.0481666210609398E-3</v>
      </c>
    </row>
    <row r="5" spans="1:42" x14ac:dyDescent="0.3">
      <c r="A5">
        <v>39</v>
      </c>
      <c r="B5">
        <v>1079.1875</v>
      </c>
      <c r="C5">
        <v>400</v>
      </c>
      <c r="D5">
        <v>0</v>
      </c>
      <c r="E5">
        <v>6.8227958618605902</v>
      </c>
      <c r="F5">
        <v>3.3204858315802102</v>
      </c>
      <c r="G5">
        <v>-104.97782551358956</v>
      </c>
      <c r="H5">
        <v>-83.653141022601673</v>
      </c>
      <c r="I5">
        <v>15.768759271252801</v>
      </c>
      <c r="J5">
        <v>8.3732713564124595</v>
      </c>
      <c r="K5">
        <v>2.05475831186234</v>
      </c>
      <c r="L5">
        <v>4.1605891593934159E-5</v>
      </c>
      <c r="M5">
        <v>8.1535033103174265E-7</v>
      </c>
      <c r="N5" s="1">
        <v>2.4444339124014302E-8</v>
      </c>
      <c r="O5" s="1">
        <v>2.23936661738998E-12</v>
      </c>
      <c r="P5" s="1">
        <v>2.6565474246419398E-11</v>
      </c>
      <c r="Q5">
        <v>52.225463480910001</v>
      </c>
      <c r="R5">
        <v>0.32611761519633198</v>
      </c>
      <c r="S5">
        <v>4.2700812761127001</v>
      </c>
      <c r="T5">
        <v>1.21276015427739</v>
      </c>
      <c r="V5">
        <v>14.651078490780099</v>
      </c>
      <c r="X5">
        <v>25.826538749761401</v>
      </c>
      <c r="AA5">
        <v>1.4442319483864701</v>
      </c>
      <c r="AB5">
        <v>4.3728284575465903E-2</v>
      </c>
      <c r="AJ5">
        <v>-0.50109652663144</v>
      </c>
      <c r="AK5">
        <v>0.94107842168609901</v>
      </c>
      <c r="AL5">
        <v>0.442322126974103</v>
      </c>
      <c r="AM5">
        <v>8.1689828037752404E-2</v>
      </c>
      <c r="AN5">
        <v>-6.3983109702743193E-2</v>
      </c>
      <c r="AO5">
        <v>9.6928548285874494E-2</v>
      </c>
      <c r="AP5">
        <v>3.0607113503540598E-3</v>
      </c>
    </row>
    <row r="6" spans="1:42" x14ac:dyDescent="0.3">
      <c r="A6">
        <v>40</v>
      </c>
      <c r="B6">
        <v>1074.21875</v>
      </c>
      <c r="C6">
        <v>400</v>
      </c>
      <c r="D6">
        <v>0</v>
      </c>
      <c r="E6">
        <v>7.0231736186512999</v>
      </c>
      <c r="F6">
        <v>3.3215612551243101</v>
      </c>
      <c r="G6">
        <v>-107.94756828184238</v>
      </c>
      <c r="H6">
        <v>-86.122016476114041</v>
      </c>
      <c r="I6">
        <v>16.198647776066</v>
      </c>
      <c r="J6">
        <v>8.6140336566463702</v>
      </c>
      <c r="K6">
        <v>2.1144194188249101</v>
      </c>
      <c r="L6">
        <v>4.1575053705582124E-5</v>
      </c>
      <c r="M6">
        <v>8.1582899001418008E-7</v>
      </c>
      <c r="N6" s="1">
        <v>2.50903831429061E-8</v>
      </c>
      <c r="O6" s="1">
        <v>2.30491327684569E-12</v>
      </c>
      <c r="P6" s="1">
        <v>2.7451150653546701E-11</v>
      </c>
      <c r="Q6">
        <v>52.234486503302101</v>
      </c>
      <c r="R6">
        <v>0.32193995976649697</v>
      </c>
      <c r="S6">
        <v>4.2538989705690904</v>
      </c>
      <c r="T6">
        <v>1.19967637784131</v>
      </c>
      <c r="V6">
        <v>14.705035136714001</v>
      </c>
      <c r="X6">
        <v>25.807385303622201</v>
      </c>
      <c r="AA6">
        <v>1.4336943529275299</v>
      </c>
      <c r="AB6">
        <v>4.3883395257097099E-2</v>
      </c>
      <c r="AJ6">
        <v>-0.50257144231266504</v>
      </c>
      <c r="AK6">
        <v>0.94146592297584097</v>
      </c>
      <c r="AL6">
        <v>0.44402105059097502</v>
      </c>
      <c r="AM6">
        <v>8.1417272597761603E-2</v>
      </c>
      <c r="AN6">
        <v>-6.3934627966299007E-2</v>
      </c>
      <c r="AO6">
        <v>9.6529772004422601E-2</v>
      </c>
      <c r="AP6">
        <v>3.0720521099634498E-3</v>
      </c>
    </row>
    <row r="7" spans="1:42" x14ac:dyDescent="0.3">
      <c r="A7">
        <v>41</v>
      </c>
      <c r="B7">
        <v>1069.25</v>
      </c>
      <c r="C7">
        <v>400</v>
      </c>
      <c r="D7">
        <v>0</v>
      </c>
      <c r="E7">
        <v>7.2596206056027803</v>
      </c>
      <c r="F7">
        <v>3.3226342107643898</v>
      </c>
      <c r="G7">
        <v>-111.46480371824933</v>
      </c>
      <c r="H7">
        <v>-89.033895835331251</v>
      </c>
      <c r="I7">
        <v>16.709555931851899</v>
      </c>
      <c r="J7">
        <v>8.8987062584921794</v>
      </c>
      <c r="K7">
        <v>2.1848991327674998</v>
      </c>
      <c r="L7">
        <v>4.15445660341884E-5</v>
      </c>
      <c r="M7">
        <v>8.1630783863300188E-7</v>
      </c>
      <c r="N7" s="1">
        <v>2.5859883940727001E-8</v>
      </c>
      <c r="O7" s="1">
        <v>2.3823241866987002E-12</v>
      </c>
      <c r="P7" s="1">
        <v>2.84788701518191E-11</v>
      </c>
      <c r="Q7">
        <v>52.2438675214445</v>
      </c>
      <c r="R7">
        <v>0.317824918316094</v>
      </c>
      <c r="S7">
        <v>4.2371312486432204</v>
      </c>
      <c r="T7">
        <v>1.1864808058851399</v>
      </c>
      <c r="V7">
        <v>14.7590591913756</v>
      </c>
      <c r="X7">
        <v>25.788460299822901</v>
      </c>
      <c r="AA7">
        <v>1.42312725351488</v>
      </c>
      <c r="AB7">
        <v>4.4048760997385299E-2</v>
      </c>
      <c r="AJ7">
        <v>-0.50403729100699202</v>
      </c>
      <c r="AK7">
        <v>0.94185397841392404</v>
      </c>
      <c r="AL7">
        <v>0.44572248021911198</v>
      </c>
      <c r="AM7">
        <v>8.1135021947074198E-2</v>
      </c>
      <c r="AN7">
        <v>-6.3873123437427307E-2</v>
      </c>
      <c r="AO7">
        <v>9.6114819854104E-2</v>
      </c>
      <c r="AP7">
        <v>3.0841140102041602E-3</v>
      </c>
    </row>
    <row r="8" spans="1:42" x14ac:dyDescent="0.3">
      <c r="A8">
        <v>42</v>
      </c>
      <c r="B8">
        <v>1064.28125</v>
      </c>
      <c r="C8">
        <v>400</v>
      </c>
      <c r="D8">
        <v>0</v>
      </c>
      <c r="E8">
        <v>7.5767599897611602</v>
      </c>
      <c r="F8">
        <v>3.3237344704871399</v>
      </c>
      <c r="G8">
        <v>-116.20908015787911</v>
      </c>
      <c r="H8">
        <v>-92.933320121268878</v>
      </c>
      <c r="I8">
        <v>17.403331974342699</v>
      </c>
      <c r="J8">
        <v>9.2817541690607204</v>
      </c>
      <c r="K8">
        <v>2.2795924454972001</v>
      </c>
      <c r="L8">
        <v>4.1515901974292725E-5</v>
      </c>
      <c r="M8">
        <v>8.1680099156164304E-7</v>
      </c>
      <c r="N8" s="1">
        <v>2.6909183964368201E-8</v>
      </c>
      <c r="O8" s="1">
        <v>2.4859915320247401E-12</v>
      </c>
      <c r="P8" s="1">
        <v>2.9820525257208302E-11</v>
      </c>
      <c r="Q8">
        <v>52.254122416007299</v>
      </c>
      <c r="R8">
        <v>0.31350320544052601</v>
      </c>
      <c r="S8">
        <v>4.2178588801868599</v>
      </c>
      <c r="T8">
        <v>1.17298790274229</v>
      </c>
      <c r="V8">
        <v>14.8166994682166</v>
      </c>
      <c r="X8">
        <v>25.767592756870801</v>
      </c>
      <c r="AA8">
        <v>1.41298699912662</v>
      </c>
      <c r="AB8">
        <v>4.4248371408767098E-2</v>
      </c>
      <c r="AJ8">
        <v>-0.50554038989094796</v>
      </c>
      <c r="AK8">
        <v>0.94222229871670604</v>
      </c>
      <c r="AL8">
        <v>0.44754096706229701</v>
      </c>
      <c r="AM8">
        <v>8.0797919755254605E-2</v>
      </c>
      <c r="AN8">
        <v>-6.3767785941000493E-2</v>
      </c>
      <c r="AO8">
        <v>9.5648362034204099E-2</v>
      </c>
      <c r="AP8">
        <v>3.0986282634863698E-3</v>
      </c>
    </row>
    <row r="9" spans="1:42" x14ac:dyDescent="0.3">
      <c r="A9">
        <v>43</v>
      </c>
      <c r="B9">
        <v>1059.3125</v>
      </c>
      <c r="C9">
        <v>400</v>
      </c>
      <c r="D9">
        <v>0</v>
      </c>
      <c r="E9">
        <v>7.90021668294062</v>
      </c>
      <c r="F9">
        <v>3.3248328526876301</v>
      </c>
      <c r="G9">
        <v>-121.04007183422684</v>
      </c>
      <c r="H9">
        <v>-96.911235796248533</v>
      </c>
      <c r="I9">
        <v>18.108454112575899</v>
      </c>
      <c r="J9">
        <v>9.6720559373431296</v>
      </c>
      <c r="K9">
        <v>2.3761244648898501</v>
      </c>
      <c r="L9">
        <v>4.1487387084927348E-5</v>
      </c>
      <c r="M9">
        <v>8.1729381837665831E-7</v>
      </c>
      <c r="N9" s="1">
        <v>2.7972959850673302E-8</v>
      </c>
      <c r="O9" s="1">
        <v>2.59179432848294E-12</v>
      </c>
      <c r="P9" s="1">
        <v>3.1189829651606399E-11</v>
      </c>
      <c r="Q9">
        <v>52.2644052337372</v>
      </c>
      <c r="R9">
        <v>0.30922673160962399</v>
      </c>
      <c r="S9">
        <v>4.1985963066370502</v>
      </c>
      <c r="T9">
        <v>1.1594861454266201</v>
      </c>
      <c r="V9">
        <v>14.874129819831399</v>
      </c>
      <c r="X9">
        <v>25.746957193996799</v>
      </c>
      <c r="AA9">
        <v>1.40275247597931</v>
      </c>
      <c r="AB9">
        <v>4.4446092781865003E-2</v>
      </c>
      <c r="AJ9">
        <v>-0.50704209477167905</v>
      </c>
      <c r="AK9">
        <v>0.94259459661121503</v>
      </c>
      <c r="AL9">
        <v>0.44935320665342599</v>
      </c>
      <c r="AM9">
        <v>8.0462228116816595E-2</v>
      </c>
      <c r="AN9">
        <v>-6.3661501747730595E-2</v>
      </c>
      <c r="AO9">
        <v>9.51805536079144E-2</v>
      </c>
      <c r="AP9">
        <v>3.11301153003603E-3</v>
      </c>
    </row>
    <row r="10" spans="1:42" x14ac:dyDescent="0.3">
      <c r="A10">
        <v>44</v>
      </c>
      <c r="B10">
        <v>1054.34375</v>
      </c>
      <c r="C10">
        <v>400</v>
      </c>
      <c r="D10">
        <v>0</v>
      </c>
      <c r="E10">
        <v>8.2286161825401898</v>
      </c>
      <c r="F10">
        <v>3.3259320663405201</v>
      </c>
      <c r="G10">
        <v>-125.93623681535048</v>
      </c>
      <c r="H10">
        <v>-100.95059427612478</v>
      </c>
      <c r="I10">
        <v>18.821664914976498</v>
      </c>
      <c r="J10">
        <v>10.067904820716199</v>
      </c>
      <c r="K10">
        <v>2.47407824886634</v>
      </c>
      <c r="L10">
        <v>4.1459106135282621E-5</v>
      </c>
      <c r="M10">
        <v>8.177874256789788E-7</v>
      </c>
      <c r="N10" s="1">
        <v>2.9045892134700201E-8</v>
      </c>
      <c r="O10" s="1">
        <v>2.6992847380657601E-12</v>
      </c>
      <c r="P10" s="1">
        <v>3.2580382979265801E-11</v>
      </c>
      <c r="Q10">
        <v>52.274686389098697</v>
      </c>
      <c r="R10">
        <v>0.30496793796957999</v>
      </c>
      <c r="S10">
        <v>4.1793105959896302</v>
      </c>
      <c r="T10">
        <v>1.14598298720037</v>
      </c>
      <c r="V10">
        <v>14.9315960567631</v>
      </c>
      <c r="X10">
        <v>25.7263627746085</v>
      </c>
      <c r="AA10">
        <v>1.39245169317465</v>
      </c>
      <c r="AB10">
        <v>4.4641565195369902E-2</v>
      </c>
      <c r="AJ10">
        <v>-0.50854801808744998</v>
      </c>
      <c r="AK10">
        <v>0.94296974520158805</v>
      </c>
      <c r="AL10">
        <v>0.45116715907799299</v>
      </c>
      <c r="AM10">
        <v>8.0126506656849894E-2</v>
      </c>
      <c r="AN10">
        <v>-6.3554306079161293E-2</v>
      </c>
      <c r="AO10">
        <v>9.47116709925995E-2</v>
      </c>
      <c r="AP10">
        <v>3.1272422375799298E-3</v>
      </c>
    </row>
    <row r="11" spans="1:42" x14ac:dyDescent="0.3">
      <c r="A11">
        <v>45</v>
      </c>
      <c r="B11">
        <v>1049.375</v>
      </c>
      <c r="C11">
        <v>400</v>
      </c>
      <c r="D11">
        <v>0</v>
      </c>
      <c r="E11">
        <v>8.5607117968754398</v>
      </c>
      <c r="F11">
        <v>3.32703441045668</v>
      </c>
      <c r="G11">
        <v>-130.87808126254981</v>
      </c>
      <c r="H11">
        <v>-105.03591013227646</v>
      </c>
      <c r="I11">
        <v>19.5400246727081</v>
      </c>
      <c r="J11">
        <v>10.467754606484</v>
      </c>
      <c r="K11">
        <v>2.5730758209081301</v>
      </c>
      <c r="L11">
        <v>4.1431130849709442E-5</v>
      </c>
      <c r="M11">
        <v>8.1828274156892486E-7</v>
      </c>
      <c r="N11" s="1">
        <v>3.0123163005761697E-8</v>
      </c>
      <c r="O11" s="1">
        <v>2.80805776033026E-12</v>
      </c>
      <c r="P11" s="1">
        <v>3.3986137684128899E-11</v>
      </c>
      <c r="Q11">
        <v>52.284939209549499</v>
      </c>
      <c r="R11">
        <v>0.300704675237496</v>
      </c>
      <c r="S11">
        <v>4.1599759735937596</v>
      </c>
      <c r="T11">
        <v>1.1324847561443501</v>
      </c>
      <c r="V11">
        <v>14.989303758803899</v>
      </c>
      <c r="X11">
        <v>25.705649336177899</v>
      </c>
      <c r="AA11">
        <v>1.3821078480569799</v>
      </c>
      <c r="AB11">
        <v>4.4834442435999697E-2</v>
      </c>
      <c r="AJ11">
        <v>-0.51006293835134198</v>
      </c>
      <c r="AK11">
        <v>0.943346814964655</v>
      </c>
      <c r="AL11">
        <v>0.45298949476726502</v>
      </c>
      <c r="AM11">
        <v>7.9789611111243497E-2</v>
      </c>
      <c r="AN11">
        <v>-6.3446241558328703E-2</v>
      </c>
      <c r="AO11">
        <v>9.4241959849186596E-2</v>
      </c>
      <c r="AP11">
        <v>3.1412992173211998E-3</v>
      </c>
    </row>
    <row r="12" spans="1:42" x14ac:dyDescent="0.3">
      <c r="A12">
        <v>46</v>
      </c>
      <c r="B12">
        <v>1044.40625</v>
      </c>
      <c r="C12">
        <v>400</v>
      </c>
      <c r="D12">
        <v>0</v>
      </c>
      <c r="E12">
        <v>8.8953756970515094</v>
      </c>
      <c r="F12">
        <v>3.32814183513003</v>
      </c>
      <c r="G12">
        <v>-135.84801249446039</v>
      </c>
      <c r="H12">
        <v>-109.15315269239733</v>
      </c>
      <c r="I12">
        <v>20.260888142015201</v>
      </c>
      <c r="J12">
        <v>10.870208235079801</v>
      </c>
      <c r="K12">
        <v>2.6727754217554098</v>
      </c>
      <c r="L12">
        <v>4.1403521864600013E-5</v>
      </c>
      <c r="M12">
        <v>8.1878054244356324E-7</v>
      </c>
      <c r="N12" s="1">
        <v>3.1200420430125901E-8</v>
      </c>
      <c r="O12" s="1">
        <v>2.9177481901686999E-12</v>
      </c>
      <c r="P12" s="1">
        <v>3.5401376258330303E-11</v>
      </c>
      <c r="Q12">
        <v>52.295139518356798</v>
      </c>
      <c r="R12">
        <v>0.29641935950494003</v>
      </c>
      <c r="S12">
        <v>4.1405727295574604</v>
      </c>
      <c r="T12">
        <v>1.11899685315595</v>
      </c>
      <c r="V12">
        <v>15.0474243265362</v>
      </c>
      <c r="X12">
        <v>25.684682774437199</v>
      </c>
      <c r="AA12">
        <v>1.37174004768654</v>
      </c>
      <c r="AB12">
        <v>4.5024390764693202E-2</v>
      </c>
      <c r="AJ12">
        <v>-0.51159092452393695</v>
      </c>
      <c r="AK12">
        <v>0.94372504407693802</v>
      </c>
      <c r="AL12">
        <v>0.45482578792446099</v>
      </c>
      <c r="AM12">
        <v>7.9450647360486404E-2</v>
      </c>
      <c r="AN12">
        <v>-6.3337357191122795E-2</v>
      </c>
      <c r="AO12">
        <v>9.3771640658536104E-2</v>
      </c>
      <c r="AP12">
        <v>3.1551616946382901E-3</v>
      </c>
    </row>
    <row r="13" spans="1:42" x14ac:dyDescent="0.3">
      <c r="A13">
        <v>47</v>
      </c>
      <c r="B13">
        <v>1039.4375</v>
      </c>
      <c r="C13">
        <v>400</v>
      </c>
      <c r="D13">
        <v>0</v>
      </c>
      <c r="E13">
        <v>9.2315902888079702</v>
      </c>
      <c r="F13">
        <v>3.3292559913701298</v>
      </c>
      <c r="G13">
        <v>-140.83019838715268</v>
      </c>
      <c r="H13">
        <v>-113.28964199655827</v>
      </c>
      <c r="I13">
        <v>20.981882267349299</v>
      </c>
      <c r="J13">
        <v>11.2740068736259</v>
      </c>
      <c r="K13">
        <v>2.77286886701937</v>
      </c>
      <c r="L13">
        <v>4.137633031627965E-5</v>
      </c>
      <c r="M13">
        <v>8.1928147485682705E-7</v>
      </c>
      <c r="N13" s="1">
        <v>3.2273744017842497E-8</v>
      </c>
      <c r="O13" s="1">
        <v>3.0280277219956201E-12</v>
      </c>
      <c r="P13" s="1">
        <v>3.6820689256913599E-11</v>
      </c>
      <c r="Q13">
        <v>52.305265287924399</v>
      </c>
      <c r="R13">
        <v>0.29209828987771602</v>
      </c>
      <c r="S13">
        <v>4.1210863294425399</v>
      </c>
      <c r="T13">
        <v>1.1055239152171901</v>
      </c>
      <c r="V13">
        <v>15.1060999111415</v>
      </c>
      <c r="X13">
        <v>25.663351278828699</v>
      </c>
      <c r="AA13">
        <v>1.3613638995184401</v>
      </c>
      <c r="AB13">
        <v>4.5211088049376E-2</v>
      </c>
      <c r="AJ13">
        <v>-0.51313543746284096</v>
      </c>
      <c r="AK13">
        <v>0.94410381409998401</v>
      </c>
      <c r="AL13">
        <v>0.45668067417661201</v>
      </c>
      <c r="AM13">
        <v>7.9108934105870804E-2</v>
      </c>
      <c r="AN13">
        <v>-6.3227707380155096E-2</v>
      </c>
      <c r="AO13">
        <v>9.3300913169636804E-2</v>
      </c>
      <c r="AP13">
        <v>3.1688092908928301E-3</v>
      </c>
    </row>
    <row r="14" spans="1:42" x14ac:dyDescent="0.3">
      <c r="A14">
        <v>48</v>
      </c>
      <c r="B14">
        <v>1034.46875</v>
      </c>
      <c r="C14">
        <v>400</v>
      </c>
      <c r="D14">
        <v>0</v>
      </c>
      <c r="E14">
        <v>9.5684399636151802</v>
      </c>
      <c r="F14">
        <v>3.3303782717821901</v>
      </c>
      <c r="G14">
        <v>-145.81043376856775</v>
      </c>
      <c r="H14">
        <v>-117.43394964635792</v>
      </c>
      <c r="I14">
        <v>21.7008850035301</v>
      </c>
      <c r="J14">
        <v>11.6780195020685</v>
      </c>
      <c r="K14">
        <v>2.8730790266941</v>
      </c>
      <c r="L14">
        <v>4.1349599133710099E-5</v>
      </c>
      <c r="M14">
        <v>8.19786073370727E-7</v>
      </c>
      <c r="N14" s="1">
        <v>3.3339612757256899E-8</v>
      </c>
      <c r="O14" s="1">
        <v>3.1386022099433201E-12</v>
      </c>
      <c r="P14" s="1">
        <v>3.8238954127595801E-11</v>
      </c>
      <c r="Q14">
        <v>52.315296356533104</v>
      </c>
      <c r="R14">
        <v>0.28773109277678599</v>
      </c>
      <c r="S14">
        <v>4.1015066849164699</v>
      </c>
      <c r="T14">
        <v>1.09206994940761</v>
      </c>
      <c r="V14">
        <v>15.165447439117299</v>
      </c>
      <c r="X14">
        <v>25.641562256707701</v>
      </c>
      <c r="AA14">
        <v>1.35099199739025</v>
      </c>
      <c r="AB14">
        <v>4.5394223150601702E-2</v>
      </c>
      <c r="AJ14">
        <v>-0.51469941259755603</v>
      </c>
      <c r="AK14">
        <v>0.94448262996502697</v>
      </c>
      <c r="AL14">
        <v>0.45855797931030201</v>
      </c>
      <c r="AM14">
        <v>7.8763972352404094E-2</v>
      </c>
      <c r="AN14">
        <v>-6.3117351002303396E-2</v>
      </c>
      <c r="AO14">
        <v>9.2829959940960605E-2</v>
      </c>
      <c r="AP14">
        <v>3.1822220311652299E-3</v>
      </c>
    </row>
    <row r="15" spans="1:42" x14ac:dyDescent="0.3">
      <c r="A15">
        <v>49</v>
      </c>
      <c r="B15">
        <v>1029.5</v>
      </c>
      <c r="C15">
        <v>400</v>
      </c>
      <c r="D15">
        <v>0</v>
      </c>
      <c r="E15">
        <v>9.9110558168635805</v>
      </c>
      <c r="F15">
        <v>3.3315093677883398</v>
      </c>
      <c r="G15">
        <v>-150.86676761331117</v>
      </c>
      <c r="H15">
        <v>-121.64900338094633</v>
      </c>
      <c r="I15">
        <v>22.4294816200551</v>
      </c>
      <c r="J15">
        <v>12.088498118655201</v>
      </c>
      <c r="K15">
        <v>2.97494460399585</v>
      </c>
      <c r="L15">
        <v>4.132329764766068E-5</v>
      </c>
      <c r="M15">
        <v>8.2029450385176339E-7</v>
      </c>
      <c r="N15" s="1">
        <v>3.4415521738780401E-8</v>
      </c>
      <c r="O15" s="1">
        <v>3.2511809261757201E-12</v>
      </c>
      <c r="P15" s="1">
        <v>3.9676049839669701E-11</v>
      </c>
      <c r="Q15">
        <v>52.325152052672301</v>
      </c>
      <c r="R15">
        <v>0.28334838614961</v>
      </c>
      <c r="S15">
        <v>4.0819302288306298</v>
      </c>
      <c r="T15">
        <v>1.0786361308274499</v>
      </c>
      <c r="V15">
        <v>15.225444521830999</v>
      </c>
      <c r="X15">
        <v>25.619315292237101</v>
      </c>
      <c r="AA15">
        <v>1.34060379119414</v>
      </c>
      <c r="AB15">
        <v>4.5569596257653298E-2</v>
      </c>
      <c r="AJ15">
        <v>-0.51628601079035197</v>
      </c>
      <c r="AK15">
        <v>0.94486258964184699</v>
      </c>
      <c r="AL15">
        <v>0.46045702537628602</v>
      </c>
      <c r="AM15">
        <v>7.8418770745209504E-2</v>
      </c>
      <c r="AN15">
        <v>-6.3007636035648698E-2</v>
      </c>
      <c r="AO15">
        <v>9.23601558310541E-2</v>
      </c>
      <c r="AP15">
        <v>3.19510523160315E-3</v>
      </c>
    </row>
    <row r="16" spans="1:42" x14ac:dyDescent="0.3">
      <c r="A16">
        <v>50</v>
      </c>
      <c r="B16">
        <v>1024.53125</v>
      </c>
      <c r="C16">
        <v>400</v>
      </c>
      <c r="D16">
        <v>0</v>
      </c>
      <c r="E16">
        <v>10.251438470589299</v>
      </c>
      <c r="F16">
        <v>3.33265130369452</v>
      </c>
      <c r="G16">
        <v>-155.87690451775109</v>
      </c>
      <c r="H16">
        <v>-125.83624154814405</v>
      </c>
      <c r="I16">
        <v>23.149492966479201</v>
      </c>
      <c r="J16">
        <v>12.495661788704799</v>
      </c>
      <c r="K16">
        <v>3.0760609305944202</v>
      </c>
      <c r="L16">
        <v>4.1297547839508744E-5</v>
      </c>
      <c r="M16">
        <v>8.2080764424198888E-7</v>
      </c>
      <c r="N16" s="1">
        <v>3.5473298841160698E-8</v>
      </c>
      <c r="O16" s="1">
        <v>3.3631246101135598E-12</v>
      </c>
      <c r="P16" s="1">
        <v>4.1097316591642698E-11</v>
      </c>
      <c r="Q16">
        <v>52.334881454975402</v>
      </c>
      <c r="R16">
        <v>0.27889610895390099</v>
      </c>
      <c r="S16">
        <v>4.0622294935990304</v>
      </c>
      <c r="T16">
        <v>1.0652290575116199</v>
      </c>
      <c r="V16">
        <v>15.286348611256701</v>
      </c>
      <c r="X16">
        <v>25.596427143237801</v>
      </c>
      <c r="AA16">
        <v>1.33024701730976</v>
      </c>
      <c r="AB16">
        <v>4.5741113155648397E-2</v>
      </c>
      <c r="AJ16">
        <v>-0.51789759911602695</v>
      </c>
      <c r="AK16">
        <v>0.94524150611487401</v>
      </c>
      <c r="AL16">
        <v>0.46238619798457797</v>
      </c>
      <c r="AM16">
        <v>7.8069007895387899E-2</v>
      </c>
      <c r="AN16">
        <v>-6.2897165991816203E-2</v>
      </c>
      <c r="AO16">
        <v>9.1890316545677503E-2</v>
      </c>
      <c r="AP16">
        <v>3.2077365673252602E-3</v>
      </c>
    </row>
    <row r="17" spans="1:42" x14ac:dyDescent="0.3">
      <c r="A17">
        <v>51</v>
      </c>
      <c r="B17">
        <v>1019.5625</v>
      </c>
      <c r="C17">
        <v>400</v>
      </c>
      <c r="D17">
        <v>0</v>
      </c>
      <c r="E17">
        <v>10.547789029702701</v>
      </c>
      <c r="F17">
        <v>3.3342040215351201</v>
      </c>
      <c r="G17">
        <v>-160.16001389461772</v>
      </c>
      <c r="H17">
        <v>-129.43858642576069</v>
      </c>
      <c r="I17">
        <v>23.765088887789801</v>
      </c>
      <c r="J17">
        <v>12.8467161656967</v>
      </c>
      <c r="K17">
        <v>3.1635103795616901</v>
      </c>
      <c r="L17">
        <v>4.1284787460010007E-5</v>
      </c>
      <c r="M17">
        <v>8.2149009429960302E-7</v>
      </c>
      <c r="N17" s="1">
        <v>3.63453835396388E-8</v>
      </c>
      <c r="O17" s="1">
        <v>3.4584358417704201E-12</v>
      </c>
      <c r="P17" s="1">
        <v>4.22886056631645E-11</v>
      </c>
      <c r="Q17">
        <v>52.3406303474233</v>
      </c>
      <c r="R17">
        <v>0.27027874524906098</v>
      </c>
      <c r="S17">
        <v>4.0370474140513499</v>
      </c>
      <c r="T17">
        <v>1.05265039358395</v>
      </c>
      <c r="V17">
        <v>15.3847249305267</v>
      </c>
      <c r="X17">
        <v>25.5449624176272</v>
      </c>
      <c r="AA17">
        <v>1.3238041557273601</v>
      </c>
      <c r="AB17">
        <v>4.5901595810851001E-2</v>
      </c>
      <c r="AJ17">
        <v>-0.52036759414505696</v>
      </c>
      <c r="AK17">
        <v>0.94545975057272502</v>
      </c>
      <c r="AL17">
        <v>0.46553416332328101</v>
      </c>
      <c r="AM17">
        <v>7.74921056542974E-2</v>
      </c>
      <c r="AN17">
        <v>-6.2783602889836906E-2</v>
      </c>
      <c r="AO17">
        <v>9.144499510621E-2</v>
      </c>
      <c r="AP17">
        <v>3.22018237837946E-3</v>
      </c>
    </row>
    <row r="18" spans="1:42" x14ac:dyDescent="0.3">
      <c r="A18">
        <v>52</v>
      </c>
      <c r="B18">
        <v>1014.59375</v>
      </c>
      <c r="C18">
        <v>400</v>
      </c>
      <c r="D18">
        <v>0</v>
      </c>
      <c r="E18">
        <v>10.841357282947</v>
      </c>
      <c r="F18">
        <v>3.3357590858534101</v>
      </c>
      <c r="G18">
        <v>-164.38893311516219</v>
      </c>
      <c r="H18">
        <v>-133.00498167324892</v>
      </c>
      <c r="I18">
        <v>24.3712706366567</v>
      </c>
      <c r="J18">
        <v>13.1938129804519</v>
      </c>
      <c r="K18">
        <v>3.2500420455793702</v>
      </c>
      <c r="L18">
        <v>4.1272196666654974E-5</v>
      </c>
      <c r="M18">
        <v>8.2217301255302948E-7</v>
      </c>
      <c r="N18" s="1">
        <v>3.7197053220743998E-8</v>
      </c>
      <c r="O18" s="1">
        <v>3.5528740134558301E-12</v>
      </c>
      <c r="P18" s="1">
        <v>4.3458853500612797E-11</v>
      </c>
      <c r="Q18">
        <v>52.346157909030403</v>
      </c>
      <c r="R18">
        <v>0.26182955564584698</v>
      </c>
      <c r="S18">
        <v>4.0120939232394601</v>
      </c>
      <c r="T18">
        <v>1.0400844135895</v>
      </c>
      <c r="V18">
        <v>15.482896592547</v>
      </c>
      <c r="X18">
        <v>25.493672902521201</v>
      </c>
      <c r="AA18">
        <v>1.3172079370638901</v>
      </c>
      <c r="AB18">
        <v>4.6056766362470601E-2</v>
      </c>
      <c r="AJ18">
        <v>-0.52284851238019503</v>
      </c>
      <c r="AK18">
        <v>0.94568452578559004</v>
      </c>
      <c r="AL18">
        <v>0.46867784266426599</v>
      </c>
      <c r="AM18">
        <v>7.6924174073834894E-2</v>
      </c>
      <c r="AN18">
        <v>-6.2670211029625097E-2</v>
      </c>
      <c r="AO18">
        <v>9.0999919194519302E-2</v>
      </c>
      <c r="AP18">
        <v>3.23226169160962E-3</v>
      </c>
    </row>
    <row r="19" spans="1:42" x14ac:dyDescent="0.3">
      <c r="A19">
        <v>53</v>
      </c>
      <c r="B19">
        <v>1009.625</v>
      </c>
      <c r="C19">
        <v>400</v>
      </c>
      <c r="D19">
        <v>0</v>
      </c>
      <c r="E19">
        <v>11.132948562355599</v>
      </c>
      <c r="F19">
        <v>3.3373069649815799</v>
      </c>
      <c r="G19">
        <v>-168.57721479553726</v>
      </c>
      <c r="H19">
        <v>-136.54643215298992</v>
      </c>
      <c r="I19">
        <v>24.969914944200902</v>
      </c>
      <c r="J19">
        <v>13.5379857645573</v>
      </c>
      <c r="K19">
        <v>3.3359078679827299</v>
      </c>
      <c r="L19">
        <v>4.1259493898059731E-5</v>
      </c>
      <c r="M19">
        <v>8.228524869940585E-7</v>
      </c>
      <c r="N19" s="1">
        <v>3.80315983309729E-8</v>
      </c>
      <c r="O19" s="1">
        <v>3.6467773681935896E-12</v>
      </c>
      <c r="P19" s="1">
        <v>4.4610764255083899E-11</v>
      </c>
      <c r="Q19">
        <v>52.351564574676097</v>
      </c>
      <c r="R19">
        <v>0.25363765309920699</v>
      </c>
      <c r="S19">
        <v>3.9874863022945402</v>
      </c>
      <c r="T19">
        <v>1.0275128478742499</v>
      </c>
      <c r="V19">
        <v>15.5800059916947</v>
      </c>
      <c r="X19">
        <v>25.443214037571501</v>
      </c>
      <c r="AA19">
        <v>1.31037192812876</v>
      </c>
      <c r="AB19">
        <v>4.6206664660791298E-2</v>
      </c>
      <c r="AJ19">
        <v>-0.52532023720934296</v>
      </c>
      <c r="AK19">
        <v>0.945919413679988</v>
      </c>
      <c r="AL19">
        <v>0.471789291300723</v>
      </c>
      <c r="AM19">
        <v>7.6370083689013601E-2</v>
      </c>
      <c r="AN19">
        <v>-6.25570543097686E-2</v>
      </c>
      <c r="AO19">
        <v>9.0554539471162002E-2</v>
      </c>
      <c r="AP19">
        <v>3.2439633782242799E-3</v>
      </c>
    </row>
    <row r="20" spans="1:42" x14ac:dyDescent="0.3">
      <c r="A20">
        <v>54</v>
      </c>
      <c r="B20">
        <v>1004.65625</v>
      </c>
      <c r="C20">
        <v>400</v>
      </c>
      <c r="D20">
        <v>0</v>
      </c>
      <c r="E20">
        <v>11.4224101714876</v>
      </c>
      <c r="F20">
        <v>3.3388476285095301</v>
      </c>
      <c r="G20">
        <v>-172.72278778408401</v>
      </c>
      <c r="H20">
        <v>-140.06116607377621</v>
      </c>
      <c r="I20">
        <v>25.5606996055214</v>
      </c>
      <c r="J20">
        <v>13.8790571204279</v>
      </c>
      <c r="K20">
        <v>3.4210636250527502</v>
      </c>
      <c r="L20">
        <v>4.1246693635634273E-5</v>
      </c>
      <c r="M20">
        <v>8.2352852057897269E-7</v>
      </c>
      <c r="N20" s="1">
        <v>3.8848477191208802E-8</v>
      </c>
      <c r="O20" s="1">
        <v>3.7401172642049502E-12</v>
      </c>
      <c r="P20" s="1">
        <v>4.57420477162148E-11</v>
      </c>
      <c r="Q20">
        <v>52.356860616892597</v>
      </c>
      <c r="R20">
        <v>0.245693694521047</v>
      </c>
      <c r="S20">
        <v>3.96321240922736</v>
      </c>
      <c r="T20">
        <v>1.0149365541558</v>
      </c>
      <c r="V20">
        <v>15.676067078331799</v>
      </c>
      <c r="X20">
        <v>25.393575593871901</v>
      </c>
      <c r="AA20">
        <v>1.3033028614489699</v>
      </c>
      <c r="AB20">
        <v>4.6351191550354998E-2</v>
      </c>
      <c r="AJ20">
        <v>-0.52778241721002295</v>
      </c>
      <c r="AK20">
        <v>0.94616416402562098</v>
      </c>
      <c r="AL20">
        <v>0.47486887935066702</v>
      </c>
      <c r="AM20">
        <v>7.58293409562871E-2</v>
      </c>
      <c r="AN20">
        <v>-6.2444125769821703E-2</v>
      </c>
      <c r="AO20">
        <v>9.0108878557737193E-2</v>
      </c>
      <c r="AP20">
        <v>3.2552800895319701E-3</v>
      </c>
    </row>
    <row r="21" spans="1:42" x14ac:dyDescent="0.3">
      <c r="A21">
        <v>55</v>
      </c>
      <c r="B21">
        <v>999.6875</v>
      </c>
      <c r="C21">
        <v>400</v>
      </c>
      <c r="D21">
        <v>0</v>
      </c>
      <c r="E21">
        <v>11.709606842628</v>
      </c>
      <c r="F21">
        <v>3.3403810764018602</v>
      </c>
      <c r="G21">
        <v>-176.82385077744229</v>
      </c>
      <c r="H21">
        <v>-143.54762182464222</v>
      </c>
      <c r="I21">
        <v>26.143344262563001</v>
      </c>
      <c r="J21">
        <v>14.2168711129965</v>
      </c>
      <c r="K21">
        <v>3.5054703564663798</v>
      </c>
      <c r="L21">
        <v>4.1233810310614726E-5</v>
      </c>
      <c r="M21">
        <v>8.2420112419692228E-7</v>
      </c>
      <c r="N21" s="1">
        <v>3.9647222442230901E-8</v>
      </c>
      <c r="O21" s="1">
        <v>3.83287099672758E-12</v>
      </c>
      <c r="P21" s="1">
        <v>4.6850386271101003E-11</v>
      </c>
      <c r="Q21">
        <v>52.362055128307397</v>
      </c>
      <c r="R21">
        <v>0.23798876393226701</v>
      </c>
      <c r="S21">
        <v>3.9392606496940998</v>
      </c>
      <c r="T21">
        <v>1.0023565622731101</v>
      </c>
      <c r="V21">
        <v>15.7710952504596</v>
      </c>
      <c r="X21">
        <v>25.344746002259502</v>
      </c>
      <c r="AA21">
        <v>1.2960073922376401</v>
      </c>
      <c r="AB21">
        <v>4.6490250836237798E-2</v>
      </c>
      <c r="AJ21">
        <v>-0.53023477836023303</v>
      </c>
      <c r="AK21">
        <v>0.94641852832778495</v>
      </c>
      <c r="AL21">
        <v>0.47791702718043499</v>
      </c>
      <c r="AM21">
        <v>7.5301472606695896E-2</v>
      </c>
      <c r="AN21">
        <v>-6.2331416544082398E-2</v>
      </c>
      <c r="AO21">
        <v>8.9662962072697194E-2</v>
      </c>
      <c r="AP21">
        <v>3.2662047167013502E-3</v>
      </c>
    </row>
    <row r="22" spans="1:42" x14ac:dyDescent="0.3">
      <c r="A22">
        <v>56</v>
      </c>
      <c r="B22">
        <v>994.71875</v>
      </c>
      <c r="C22">
        <v>400</v>
      </c>
      <c r="D22">
        <v>0</v>
      </c>
      <c r="E22">
        <v>11.994418124054899</v>
      </c>
      <c r="F22">
        <v>3.3419073420470902</v>
      </c>
      <c r="G22">
        <v>-180.87883033143805</v>
      </c>
      <c r="H22">
        <v>-147.00441497530738</v>
      </c>
      <c r="I22">
        <v>26.717604133811601</v>
      </c>
      <c r="J22">
        <v>14.551289986977499</v>
      </c>
      <c r="K22">
        <v>3.5890935613755599</v>
      </c>
      <c r="L22">
        <v>4.1220858395148218E-5</v>
      </c>
      <c r="M22">
        <v>8.248703179547328E-7</v>
      </c>
      <c r="N22" s="1">
        <v>4.0427431128707997E-8</v>
      </c>
      <c r="O22" s="1">
        <v>3.9250208872081198E-12</v>
      </c>
      <c r="P22" s="1">
        <v>4.7933424375626098E-11</v>
      </c>
      <c r="Q22">
        <v>52.367155972299599</v>
      </c>
      <c r="R22">
        <v>0.23051434348460301</v>
      </c>
      <c r="S22">
        <v>3.9156199891526202</v>
      </c>
      <c r="T22">
        <v>0.98977407397582495</v>
      </c>
      <c r="V22">
        <v>15.865107602806001</v>
      </c>
      <c r="X22">
        <v>25.296712167783799</v>
      </c>
      <c r="AA22">
        <v>1.2884921033097401</v>
      </c>
      <c r="AB22">
        <v>4.6623747187663302E-2</v>
      </c>
      <c r="AJ22">
        <v>-0.53267713178934195</v>
      </c>
      <c r="AK22">
        <v>0.94668225975681897</v>
      </c>
      <c r="AL22">
        <v>0.48093421367523198</v>
      </c>
      <c r="AM22">
        <v>7.4786025322372093E-2</v>
      </c>
      <c r="AN22">
        <v>-6.2218917049965003E-2</v>
      </c>
      <c r="AO22">
        <v>8.9216819836782299E-2</v>
      </c>
      <c r="AP22">
        <v>3.27673024810103E-3</v>
      </c>
    </row>
    <row r="23" spans="1:42" x14ac:dyDescent="0.3">
      <c r="A23">
        <v>57</v>
      </c>
      <c r="B23">
        <v>989.75</v>
      </c>
      <c r="C23">
        <v>400</v>
      </c>
      <c r="D23">
        <v>0</v>
      </c>
      <c r="E23">
        <v>12.2767359777376</v>
      </c>
      <c r="F23">
        <v>3.3434264950807102</v>
      </c>
      <c r="G23">
        <v>-184.88634239556418</v>
      </c>
      <c r="H23">
        <v>-150.43030792323947</v>
      </c>
      <c r="I23">
        <v>27.283264290382998</v>
      </c>
      <c r="J23">
        <v>14.882191155444101</v>
      </c>
      <c r="K23">
        <v>3.67190246168138</v>
      </c>
      <c r="L23">
        <v>4.1207852488096418E-5</v>
      </c>
      <c r="M23">
        <v>8.2553613235784502E-7</v>
      </c>
      <c r="N23" s="1">
        <v>4.1188755669139998E-8</v>
      </c>
      <c r="O23" s="1">
        <v>4.0165534463893803E-12</v>
      </c>
      <c r="P23" s="1">
        <v>4.8988758788475698E-11</v>
      </c>
      <c r="Q23">
        <v>52.372169736473701</v>
      </c>
      <c r="R23">
        <v>0.223262287683717</v>
      </c>
      <c r="S23">
        <v>3.8922799668639199</v>
      </c>
      <c r="T23">
        <v>0.97719046217620698</v>
      </c>
      <c r="V23">
        <v>15.958123153488501</v>
      </c>
      <c r="X23">
        <v>25.249459301289701</v>
      </c>
      <c r="AA23">
        <v>1.2807635077594499</v>
      </c>
      <c r="AB23">
        <v>4.6751584264667502E-2</v>
      </c>
      <c r="AJ23">
        <v>-0.53510938101547301</v>
      </c>
      <c r="AK23">
        <v>0.94695511315693603</v>
      </c>
      <c r="AL23">
        <v>0.48392098380817999</v>
      </c>
      <c r="AM23">
        <v>7.4282565526708796E-2</v>
      </c>
      <c r="AN23">
        <v>-6.2106618123221401E-2</v>
      </c>
      <c r="AO23">
        <v>8.8770487005205997E-2</v>
      </c>
      <c r="AP23">
        <v>3.2868496416635202E-3</v>
      </c>
    </row>
    <row r="24" spans="1:42" x14ac:dyDescent="0.3">
      <c r="A24">
        <v>58</v>
      </c>
      <c r="B24">
        <v>984.78125</v>
      </c>
      <c r="C24">
        <v>400</v>
      </c>
      <c r="D24">
        <v>0</v>
      </c>
      <c r="E24">
        <v>12.5564625801529</v>
      </c>
      <c r="F24">
        <v>3.3449386440098401</v>
      </c>
      <c r="G24">
        <v>-188.84515722575597</v>
      </c>
      <c r="H24">
        <v>-153.82418209022606</v>
      </c>
      <c r="I24">
        <v>27.840134455305002</v>
      </c>
      <c r="J24">
        <v>15.209464449381001</v>
      </c>
      <c r="K24">
        <v>3.7538693281083599</v>
      </c>
      <c r="L24">
        <v>4.1194807396494523E-5</v>
      </c>
      <c r="M24">
        <v>8.2619860939964725E-7</v>
      </c>
      <c r="N24" s="1">
        <v>4.1930895674842501E-8</v>
      </c>
      <c r="O24" s="1">
        <v>4.1074586080823502E-12</v>
      </c>
      <c r="P24" s="1">
        <v>5.00139295338918E-11</v>
      </c>
      <c r="Q24">
        <v>52.377101688640501</v>
      </c>
      <c r="R24">
        <v>0.21622480036651001</v>
      </c>
      <c r="S24">
        <v>3.86923071154835</v>
      </c>
      <c r="T24">
        <v>0.96460726966473298</v>
      </c>
      <c r="V24">
        <v>16.050163051069902</v>
      </c>
      <c r="X24">
        <v>25.2029707659438</v>
      </c>
      <c r="AA24">
        <v>1.2728280497300899</v>
      </c>
      <c r="AB24">
        <v>4.68736630359552E-2</v>
      </c>
      <c r="AJ24">
        <v>-0.53753152873001298</v>
      </c>
      <c r="AK24">
        <v>0.94723684512324002</v>
      </c>
      <c r="AL24">
        <v>0.486877955594615</v>
      </c>
      <c r="AM24">
        <v>7.3790679274874399E-2</v>
      </c>
      <c r="AN24">
        <v>-6.1994512109896503E-2</v>
      </c>
      <c r="AO24">
        <v>8.8324005137071504E-2</v>
      </c>
      <c r="AP24">
        <v>3.2965557101072998E-3</v>
      </c>
    </row>
    <row r="25" spans="1:42" x14ac:dyDescent="0.3">
      <c r="A25">
        <v>59</v>
      </c>
      <c r="B25">
        <v>979.8125</v>
      </c>
      <c r="C25">
        <v>400</v>
      </c>
      <c r="D25">
        <v>0</v>
      </c>
      <c r="E25">
        <v>12.833508321722499</v>
      </c>
      <c r="F25">
        <v>3.3464439386557401</v>
      </c>
      <c r="G25">
        <v>-192.75416757530624</v>
      </c>
      <c r="H25">
        <v>-157.18501260741184</v>
      </c>
      <c r="I25">
        <v>28.388044309302401</v>
      </c>
      <c r="J25">
        <v>15.533009621403499</v>
      </c>
      <c r="K25">
        <v>3.8349688675429401</v>
      </c>
      <c r="L25">
        <v>4.1181738213267497E-5</v>
      </c>
      <c r="M25">
        <v>8.2685780356642671E-7</v>
      </c>
      <c r="N25" s="1">
        <v>4.2653590591254403E-8</v>
      </c>
      <c r="O25" s="1">
        <v>4.1977290314422401E-12</v>
      </c>
      <c r="P25" s="1">
        <v>5.1006411570659403E-11</v>
      </c>
      <c r="Q25">
        <v>52.381955735152701</v>
      </c>
      <c r="R25">
        <v>0.20939441407256501</v>
      </c>
      <c r="S25">
        <v>3.8464629585777499</v>
      </c>
      <c r="T25">
        <v>0.952026207321642</v>
      </c>
      <c r="V25">
        <v>16.1412507637861</v>
      </c>
      <c r="X25">
        <v>25.1572279373101</v>
      </c>
      <c r="AA25">
        <v>1.2646921035130501</v>
      </c>
      <c r="AB25">
        <v>4.6989880265952202E-2</v>
      </c>
      <c r="AJ25">
        <v>-0.53994368316410202</v>
      </c>
      <c r="AK25">
        <v>0.94752721413892305</v>
      </c>
      <c r="AL25">
        <v>0.48980582648538101</v>
      </c>
      <c r="AM25">
        <v>7.3309972233975798E-2</v>
      </c>
      <c r="AN25">
        <v>-6.18825939230098E-2</v>
      </c>
      <c r="AO25">
        <v>8.7877423211307995E-2</v>
      </c>
      <c r="AP25">
        <v>3.30584101752279E-3</v>
      </c>
    </row>
    <row r="26" spans="1:42" x14ac:dyDescent="0.3">
      <c r="A26">
        <v>60</v>
      </c>
      <c r="B26">
        <v>974.84375</v>
      </c>
      <c r="C26">
        <v>400</v>
      </c>
      <c r="D26">
        <v>0</v>
      </c>
      <c r="E26">
        <v>13.107789998302801</v>
      </c>
      <c r="F26">
        <v>3.3479425724229501</v>
      </c>
      <c r="G26">
        <v>-196.61236003463483</v>
      </c>
      <c r="H26">
        <v>-160.51184540348154</v>
      </c>
      <c r="I26">
        <v>28.9268392819701</v>
      </c>
      <c r="J26">
        <v>15.8527340943991</v>
      </c>
      <c r="K26">
        <v>3.91517766949524</v>
      </c>
      <c r="L26">
        <v>4.1168660391711208E-5</v>
      </c>
      <c r="M26">
        <v>8.2751378276224245E-7</v>
      </c>
      <c r="N26" s="1">
        <v>4.3356613128553398E-8</v>
      </c>
      <c r="O26" s="1">
        <v>4.2873594689228104E-12</v>
      </c>
      <c r="P26" s="1">
        <v>5.1963607134439799E-11</v>
      </c>
      <c r="Q26">
        <v>52.386734381696797</v>
      </c>
      <c r="R26">
        <v>0.202763971503717</v>
      </c>
      <c r="S26">
        <v>3.8239680683754198</v>
      </c>
      <c r="T26">
        <v>0.93944915177567001</v>
      </c>
      <c r="V26">
        <v>16.231412252248901</v>
      </c>
      <c r="X26">
        <v>25.1122100760326</v>
      </c>
      <c r="AA26">
        <v>1.25636197121313</v>
      </c>
      <c r="AB26">
        <v>4.7100127153593803E-2</v>
      </c>
      <c r="AJ26">
        <v>-0.54234606405226404</v>
      </c>
      <c r="AK26">
        <v>0.94782598076435798</v>
      </c>
      <c r="AL26">
        <v>0.49270537923776397</v>
      </c>
      <c r="AM26">
        <v>7.2840069739834701E-2</v>
      </c>
      <c r="AN26">
        <v>-6.1770862066831002E-2</v>
      </c>
      <c r="AO26">
        <v>8.7430798591004805E-2</v>
      </c>
      <c r="AP26">
        <v>3.3146977861332298E-3</v>
      </c>
    </row>
    <row r="27" spans="1:42" x14ac:dyDescent="0.3">
      <c r="A27">
        <v>61</v>
      </c>
      <c r="B27">
        <v>969.875</v>
      </c>
      <c r="C27">
        <v>400</v>
      </c>
      <c r="D27">
        <v>0</v>
      </c>
      <c r="E27">
        <v>13.3792291965994</v>
      </c>
      <c r="F27">
        <v>3.34943478440286</v>
      </c>
      <c r="G27">
        <v>-200.41878951899164</v>
      </c>
      <c r="H27">
        <v>-163.80377671481335</v>
      </c>
      <c r="I27">
        <v>29.456376826031899</v>
      </c>
      <c r="J27">
        <v>16.168550956130002</v>
      </c>
      <c r="K27">
        <v>3.9944737120728</v>
      </c>
      <c r="L27">
        <v>4.1155589817093097E-5</v>
      </c>
      <c r="M27">
        <v>8.2816662915691691E-7</v>
      </c>
      <c r="N27" s="1">
        <v>4.4039763476710199E-8</v>
      </c>
      <c r="O27" s="1">
        <v>4.37634619993696E-12</v>
      </c>
      <c r="P27" s="1">
        <v>5.2882838754421799E-11</v>
      </c>
      <c r="Q27">
        <v>52.391438696584501</v>
      </c>
      <c r="R27">
        <v>0.196326608820001</v>
      </c>
      <c r="S27">
        <v>3.8017380457858501</v>
      </c>
      <c r="T27">
        <v>0.92687814255865597</v>
      </c>
      <c r="V27">
        <v>16.320676126620501</v>
      </c>
      <c r="X27">
        <v>25.067894212368</v>
      </c>
      <c r="AA27">
        <v>1.24784387914747</v>
      </c>
      <c r="AB27">
        <v>4.7204288114882899E-2</v>
      </c>
      <c r="AJ27">
        <v>-0.54473900820598697</v>
      </c>
      <c r="AK27">
        <v>0.94813290787189897</v>
      </c>
      <c r="AL27">
        <v>0.49557748729345702</v>
      </c>
      <c r="AM27">
        <v>7.2380616918898605E-2</v>
      </c>
      <c r="AN27">
        <v>-6.16593196303288E-2</v>
      </c>
      <c r="AO27">
        <v>8.6984197939358507E-2</v>
      </c>
      <c r="AP27">
        <v>3.32311781270246E-3</v>
      </c>
    </row>
    <row r="28" spans="1:42" x14ac:dyDescent="0.3">
      <c r="A28">
        <v>62</v>
      </c>
      <c r="B28">
        <v>964.90625</v>
      </c>
      <c r="C28">
        <v>400</v>
      </c>
      <c r="D28">
        <v>0</v>
      </c>
      <c r="E28">
        <v>13.6477508682273</v>
      </c>
      <c r="F28">
        <v>3.3509208613075399</v>
      </c>
      <c r="G28">
        <v>-204.17255679782278</v>
      </c>
      <c r="H28">
        <v>-167.0599349505512</v>
      </c>
      <c r="I28">
        <v>29.976523156578299</v>
      </c>
      <c r="J28">
        <v>16.480377192247801</v>
      </c>
      <c r="K28">
        <v>4.07283592573474</v>
      </c>
      <c r="L28">
        <v>4.1142542875511804E-5</v>
      </c>
      <c r="M28">
        <v>8.2881643995579222E-7</v>
      </c>
      <c r="N28" s="1">
        <v>4.4702864277159798E-8</v>
      </c>
      <c r="O28" s="1">
        <v>4.46468652797575E-12</v>
      </c>
      <c r="P28" s="1">
        <v>5.3761342912275903E-11</v>
      </c>
      <c r="Q28">
        <v>52.396068276860497</v>
      </c>
      <c r="R28">
        <v>0.19007574055840501</v>
      </c>
      <c r="S28">
        <v>3.7797655601027502</v>
      </c>
      <c r="T28">
        <v>0.91431537871233504</v>
      </c>
      <c r="V28">
        <v>16.409073788459299</v>
      </c>
      <c r="X28">
        <v>25.0242550424712</v>
      </c>
      <c r="AA28">
        <v>1.23914397313441</v>
      </c>
      <c r="AB28">
        <v>4.7302239700976002E-2</v>
      </c>
      <c r="AJ28">
        <v>-0.54712297468248505</v>
      </c>
      <c r="AK28">
        <v>0.94844776092079697</v>
      </c>
      <c r="AL28">
        <v>0.49842311966702302</v>
      </c>
      <c r="AM28">
        <v>7.1931278864191206E-2</v>
      </c>
      <c r="AN28">
        <v>-6.1547975249809199E-2</v>
      </c>
      <c r="AO28">
        <v>8.6537698086257595E-2</v>
      </c>
      <c r="AP28">
        <v>3.3310923940251002E-3</v>
      </c>
    </row>
    <row r="29" spans="1:42" x14ac:dyDescent="0.3">
      <c r="A29">
        <v>63</v>
      </c>
      <c r="B29">
        <v>959.9375</v>
      </c>
      <c r="C29">
        <v>400</v>
      </c>
      <c r="D29">
        <v>0</v>
      </c>
      <c r="E29">
        <v>13.9132820981647</v>
      </c>
      <c r="F29">
        <v>3.3524011392284701</v>
      </c>
      <c r="G29">
        <v>-207.87278912614886</v>
      </c>
      <c r="H29">
        <v>-170.27946498142583</v>
      </c>
      <c r="I29">
        <v>30.487150461522798</v>
      </c>
      <c r="J29">
        <v>16.788132163556799</v>
      </c>
      <c r="K29">
        <v>4.15024381639686</v>
      </c>
      <c r="L29">
        <v>4.112953652007463E-5</v>
      </c>
      <c r="M29">
        <v>8.2946332808898051E-7</v>
      </c>
      <c r="N29" s="1">
        <v>4.5345756359958102E-8</v>
      </c>
      <c r="O29" s="1">
        <v>4.5523783426054499E-12</v>
      </c>
      <c r="P29" s="1">
        <v>5.4596264352703803E-11</v>
      </c>
      <c r="Q29">
        <v>52.400621217602001</v>
      </c>
      <c r="R29">
        <v>0.184005045997887</v>
      </c>
      <c r="S29">
        <v>3.7580439653579001</v>
      </c>
      <c r="T29">
        <v>0.90176321484663802</v>
      </c>
      <c r="V29">
        <v>16.496639557252202</v>
      </c>
      <c r="X29">
        <v>24.981264836493299</v>
      </c>
      <c r="AA29">
        <v>1.2302683127970799</v>
      </c>
      <c r="AB29">
        <v>4.73938496528317E-2</v>
      </c>
      <c r="AJ29">
        <v>-0.54949854952886701</v>
      </c>
      <c r="AK29">
        <v>0.94877030826721898</v>
      </c>
      <c r="AL29">
        <v>0.50124334534279003</v>
      </c>
      <c r="AM29">
        <v>7.1491740852341307E-2</v>
      </c>
      <c r="AN29">
        <v>-6.1436844036943501E-2</v>
      </c>
      <c r="AO29">
        <v>8.6091386841876602E-2</v>
      </c>
      <c r="AP29">
        <v>3.3386122615832702E-3</v>
      </c>
    </row>
    <row r="30" spans="1:42" x14ac:dyDescent="0.3">
      <c r="A30">
        <v>64</v>
      </c>
      <c r="B30">
        <v>954.96875</v>
      </c>
      <c r="C30">
        <v>400</v>
      </c>
      <c r="D30">
        <v>0</v>
      </c>
      <c r="E30">
        <v>14.1757510631827</v>
      </c>
      <c r="F30">
        <v>3.3538760052073302</v>
      </c>
      <c r="G30">
        <v>-211.51862388739877</v>
      </c>
      <c r="H30">
        <v>-173.46151479812241</v>
      </c>
      <c r="I30">
        <v>30.988134567016701</v>
      </c>
      <c r="J30">
        <v>17.091736321113899</v>
      </c>
      <c r="K30">
        <v>4.2266771464338699</v>
      </c>
      <c r="L30">
        <v>4.111658833427321E-5</v>
      </c>
      <c r="M30">
        <v>8.3010742281482762E-7</v>
      </c>
      <c r="N30" s="1">
        <v>4.5968295222354702E-8</v>
      </c>
      <c r="O30" s="1">
        <v>4.6394197445107098E-12</v>
      </c>
      <c r="P30" s="1">
        <v>5.5384651009267399E-11</v>
      </c>
      <c r="Q30">
        <v>52.405094084918098</v>
      </c>
      <c r="R30">
        <v>0.17810845681711199</v>
      </c>
      <c r="S30">
        <v>3.73656732047003</v>
      </c>
      <c r="T30">
        <v>0.88922415662081</v>
      </c>
      <c r="V30">
        <v>16.5834107811108</v>
      </c>
      <c r="X30">
        <v>24.9388933589732</v>
      </c>
      <c r="AA30">
        <v>1.22122286499929</v>
      </c>
      <c r="AB30">
        <v>4.7478976090527099E-2</v>
      </c>
      <c r="AJ30">
        <v>-0.55186645006477397</v>
      </c>
      <c r="AK30">
        <v>0.94910032150494394</v>
      </c>
      <c r="AL30">
        <v>0.50403933716059901</v>
      </c>
      <c r="AM30">
        <v>7.1061708589548994E-2</v>
      </c>
      <c r="AN30">
        <v>-6.1325948468033797E-2</v>
      </c>
      <c r="AO30">
        <v>8.5645363752478706E-2</v>
      </c>
      <c r="AP30">
        <v>3.3456675252370302E-3</v>
      </c>
    </row>
    <row r="31" spans="1:42" x14ac:dyDescent="0.3">
      <c r="A31">
        <v>65</v>
      </c>
      <c r="B31">
        <v>950</v>
      </c>
      <c r="C31">
        <v>400</v>
      </c>
      <c r="D31">
        <v>0</v>
      </c>
      <c r="E31">
        <v>14.435086185034701</v>
      </c>
      <c r="F31">
        <v>3.3553458986145701</v>
      </c>
      <c r="G31">
        <v>-215.10919529492682</v>
      </c>
      <c r="H31">
        <v>-176.60522459745934</v>
      </c>
      <c r="I31">
        <v>31.479353061740099</v>
      </c>
      <c r="J31">
        <v>17.391110163857199</v>
      </c>
      <c r="K31">
        <v>4.3021156748682703</v>
      </c>
      <c r="L31">
        <v>4.1103716592518643E-5</v>
      </c>
      <c r="M31">
        <v>8.3074887023534533E-7</v>
      </c>
      <c r="N31" s="1">
        <v>4.6570348254222101E-8</v>
      </c>
      <c r="O31" s="1">
        <v>4.72580873482917E-12</v>
      </c>
      <c r="P31" s="1">
        <v>5.61234495430205E-11</v>
      </c>
      <c r="Q31">
        <v>52.409481892927197</v>
      </c>
      <c r="R31">
        <v>0.17238014590366799</v>
      </c>
      <c r="S31">
        <v>3.71533040895297</v>
      </c>
      <c r="T31">
        <v>0.87670085568201295</v>
      </c>
      <c r="V31">
        <v>16.669427931631901</v>
      </c>
      <c r="X31">
        <v>24.897107801552099</v>
      </c>
      <c r="AA31">
        <v>1.2120134965079199</v>
      </c>
      <c r="AB31">
        <v>4.7557466842095698E-2</v>
      </c>
      <c r="AJ31">
        <v>-0.55422752868818004</v>
      </c>
      <c r="AK31">
        <v>0.94943757583256705</v>
      </c>
      <c r="AL31">
        <v>0.50681237518836897</v>
      </c>
      <c r="AM31">
        <v>7.0640908475872996E-2</v>
      </c>
      <c r="AN31">
        <v>-6.1215319231232697E-2</v>
      </c>
      <c r="AO31">
        <v>8.5199740796305004E-2</v>
      </c>
      <c r="AP31">
        <v>3.3522476262988201E-3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DB43D-42C2-4518-B80C-DC91C758C5BC}">
  <dimension ref="A1:AN40"/>
  <sheetViews>
    <sheetView workbookViewId="0"/>
  </sheetViews>
  <sheetFormatPr defaultRowHeight="14.4" x14ac:dyDescent="0.3"/>
  <sheetData>
    <row r="1" spans="1:40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129</v>
      </c>
      <c r="AK1" t="s">
        <v>130</v>
      </c>
      <c r="AL1" t="s">
        <v>131</v>
      </c>
      <c r="AM1" t="s">
        <v>100</v>
      </c>
      <c r="AN1" t="s">
        <v>132</v>
      </c>
    </row>
    <row r="2" spans="1:40" x14ac:dyDescent="0.3">
      <c r="A2">
        <v>27</v>
      </c>
      <c r="B2">
        <v>1138.8125</v>
      </c>
      <c r="C2">
        <v>400</v>
      </c>
      <c r="D2">
        <v>0</v>
      </c>
      <c r="E2">
        <v>1.71816647750092</v>
      </c>
      <c r="F2">
        <v>3.91754076943851</v>
      </c>
      <c r="G2">
        <v>-24.266094490492968</v>
      </c>
      <c r="H2">
        <v>-18.697623575835792</v>
      </c>
      <c r="I2">
        <v>3.9437810243948901</v>
      </c>
      <c r="J2">
        <v>2.0117308675855301</v>
      </c>
      <c r="K2">
        <v>0.43858292194548998</v>
      </c>
      <c r="L2">
        <v>3.0881769219152314E-5</v>
      </c>
      <c r="M2">
        <v>4.0103665977436022E-7</v>
      </c>
      <c r="N2" s="1">
        <v>4.8166010567486999E-9</v>
      </c>
      <c r="O2" s="1">
        <v>2.5936613038385998E-13</v>
      </c>
      <c r="P2">
        <v>0</v>
      </c>
      <c r="R2">
        <v>2.9268403099373002</v>
      </c>
      <c r="S2">
        <v>48.117718886650202</v>
      </c>
      <c r="T2">
        <v>15.461813402430799</v>
      </c>
      <c r="V2">
        <v>17.352036412241699</v>
      </c>
      <c r="X2">
        <v>16.1415909887399</v>
      </c>
      <c r="AJ2">
        <v>0</v>
      </c>
      <c r="AK2">
        <v>0.117991901606851</v>
      </c>
      <c r="AL2">
        <v>0.159937969109859</v>
      </c>
      <c r="AM2">
        <v>0.66155922762466401</v>
      </c>
      <c r="AN2">
        <v>6.0510901658623897E-2</v>
      </c>
    </row>
    <row r="3" spans="1:40" x14ac:dyDescent="0.3">
      <c r="A3">
        <v>28</v>
      </c>
      <c r="B3">
        <v>1133.84375</v>
      </c>
      <c r="C3">
        <v>400</v>
      </c>
      <c r="D3">
        <v>0</v>
      </c>
      <c r="E3">
        <v>2.41904466020301</v>
      </c>
      <c r="F3">
        <v>3.9364235803141598</v>
      </c>
      <c r="G3">
        <v>-33.753967953233023</v>
      </c>
      <c r="H3">
        <v>-25.96491817548636</v>
      </c>
      <c r="I3">
        <v>5.5359519384834801</v>
      </c>
      <c r="J3">
        <v>2.81543163273601</v>
      </c>
      <c r="K3">
        <v>0.61452854624195297</v>
      </c>
      <c r="L3">
        <v>3.0929864435416302E-5</v>
      </c>
      <c r="M3">
        <v>3.9992427043059436E-7</v>
      </c>
      <c r="N3" s="1">
        <v>6.8111149011404604E-9</v>
      </c>
      <c r="O3" s="1">
        <v>3.8017790017483702E-13</v>
      </c>
      <c r="P3">
        <v>0</v>
      </c>
      <c r="R3">
        <v>3.1987409080079199</v>
      </c>
      <c r="S3">
        <v>46.961389988143402</v>
      </c>
      <c r="T3">
        <v>16.0973871015842</v>
      </c>
      <c r="V3">
        <v>17.969806366497501</v>
      </c>
      <c r="X3">
        <v>15.772675635766699</v>
      </c>
      <c r="AJ3">
        <v>0</v>
      </c>
      <c r="AK3">
        <v>0.115130920613121</v>
      </c>
      <c r="AL3">
        <v>0.16760816698588701</v>
      </c>
      <c r="AM3">
        <v>0.65069340420376098</v>
      </c>
      <c r="AN3">
        <v>6.65675081972293E-2</v>
      </c>
    </row>
    <row r="4" spans="1:40" x14ac:dyDescent="0.3">
      <c r="A4">
        <v>29</v>
      </c>
      <c r="B4">
        <v>1128.875</v>
      </c>
      <c r="C4">
        <v>400</v>
      </c>
      <c r="D4">
        <v>0</v>
      </c>
      <c r="E4">
        <v>3.0017912449594402</v>
      </c>
      <c r="F4">
        <v>3.9579129540511402</v>
      </c>
      <c r="G4">
        <v>-41.310136383341451</v>
      </c>
      <c r="H4">
        <v>-31.709493522947191</v>
      </c>
      <c r="I4">
        <v>6.84769733806049</v>
      </c>
      <c r="J4">
        <v>3.4697191728945298</v>
      </c>
      <c r="K4">
        <v>0.75842780773815299</v>
      </c>
      <c r="L4">
        <v>3.1005904945085662E-5</v>
      </c>
      <c r="M4">
        <v>3.9883173915605008E-7</v>
      </c>
      <c r="N4" s="1">
        <v>8.4978690130205101E-9</v>
      </c>
      <c r="O4" s="1">
        <v>4.9311861568760999E-13</v>
      </c>
      <c r="P4">
        <v>0</v>
      </c>
      <c r="R4">
        <v>3.5163698050983498</v>
      </c>
      <c r="S4">
        <v>45.631605654778198</v>
      </c>
      <c r="T4">
        <v>16.826094272855698</v>
      </c>
      <c r="V4">
        <v>18.663925138162899</v>
      </c>
      <c r="X4">
        <v>15.362005129104601</v>
      </c>
      <c r="AJ4">
        <v>0</v>
      </c>
      <c r="AK4">
        <v>0.11122024169294401</v>
      </c>
      <c r="AL4">
        <v>0.17651733942898601</v>
      </c>
      <c r="AM4">
        <v>0.63853279057519896</v>
      </c>
      <c r="AN4">
        <v>7.3729628302869402E-2</v>
      </c>
    </row>
    <row r="5" spans="1:40" x14ac:dyDescent="0.3">
      <c r="A5">
        <v>30</v>
      </c>
      <c r="B5">
        <v>1123.90625</v>
      </c>
      <c r="C5">
        <v>400</v>
      </c>
      <c r="D5">
        <v>0</v>
      </c>
      <c r="E5">
        <v>2.6339996761648199</v>
      </c>
      <c r="F5">
        <v>3.96799671107931</v>
      </c>
      <c r="G5">
        <v>-36.018659956443607</v>
      </c>
      <c r="H5">
        <v>-27.64516372385561</v>
      </c>
      <c r="I5">
        <v>5.9936715021946902</v>
      </c>
      <c r="J5">
        <v>3.0346567956124799</v>
      </c>
      <c r="K5">
        <v>0.66381095246633004</v>
      </c>
      <c r="L5">
        <v>3.0963231888218467E-5</v>
      </c>
      <c r="M5">
        <v>3.9768537047616327E-7</v>
      </c>
      <c r="N5" s="1">
        <v>7.4640694697057298E-9</v>
      </c>
      <c r="O5" s="1">
        <v>4.40833479726297E-13</v>
      </c>
      <c r="P5">
        <v>0</v>
      </c>
      <c r="R5">
        <v>3.5823746539888899</v>
      </c>
      <c r="S5">
        <v>45.1547166480022</v>
      </c>
      <c r="T5">
        <v>17.1423855875403</v>
      </c>
      <c r="V5">
        <v>18.975262636195001</v>
      </c>
      <c r="X5">
        <v>15.1452604742733</v>
      </c>
      <c r="AJ5">
        <v>0</v>
      </c>
      <c r="AK5">
        <v>0.112747124719178</v>
      </c>
      <c r="AL5">
        <v>0.18040073602662299</v>
      </c>
      <c r="AM5">
        <v>0.63150244466097705</v>
      </c>
      <c r="AN5">
        <v>7.5349694593220704E-2</v>
      </c>
    </row>
    <row r="6" spans="1:40" x14ac:dyDescent="0.3">
      <c r="A6">
        <v>31</v>
      </c>
      <c r="B6">
        <v>1118.9375</v>
      </c>
      <c r="C6">
        <v>400</v>
      </c>
      <c r="D6">
        <v>0</v>
      </c>
      <c r="E6">
        <v>1.88982873712255</v>
      </c>
      <c r="F6">
        <v>3.9697179821922699</v>
      </c>
      <c r="G6">
        <v>-25.818291234436185</v>
      </c>
      <c r="H6">
        <v>-19.843695844371588</v>
      </c>
      <c r="I6">
        <v>4.2918246087725</v>
      </c>
      <c r="J6">
        <v>2.1759740557317899</v>
      </c>
      <c r="K6">
        <v>0.47606120777347899</v>
      </c>
      <c r="L6">
        <v>3.0837829484230932E-5</v>
      </c>
      <c r="M6">
        <v>3.9657352647316668E-7</v>
      </c>
      <c r="N6" s="1">
        <v>5.3436801274630501E-9</v>
      </c>
      <c r="O6" s="1">
        <v>3.1651372696296801E-13</v>
      </c>
      <c r="P6">
        <v>0</v>
      </c>
      <c r="R6">
        <v>3.4855722924757999</v>
      </c>
      <c r="S6">
        <v>45.270544209833801</v>
      </c>
      <c r="T6">
        <v>17.154675515605401</v>
      </c>
      <c r="V6">
        <v>19.0150330236137</v>
      </c>
      <c r="X6">
        <v>15.074174958471099</v>
      </c>
      <c r="AJ6">
        <v>0</v>
      </c>
      <c r="AK6">
        <v>0.117619951837119</v>
      </c>
      <c r="AL6">
        <v>0.18052964834295199</v>
      </c>
      <c r="AM6">
        <v>0.628536964452164</v>
      </c>
      <c r="AN6">
        <v>7.3313435367764093E-2</v>
      </c>
    </row>
    <row r="7" spans="1:40" x14ac:dyDescent="0.3">
      <c r="A7">
        <v>32</v>
      </c>
      <c r="B7">
        <v>1113.96875</v>
      </c>
      <c r="C7">
        <v>400</v>
      </c>
      <c r="D7">
        <v>0</v>
      </c>
      <c r="E7">
        <v>1.2690833077371899</v>
      </c>
      <c r="F7">
        <v>3.9706991013503101</v>
      </c>
      <c r="G7">
        <v>-17.328823455352964</v>
      </c>
      <c r="H7">
        <v>-13.338692237292479</v>
      </c>
      <c r="I7">
        <v>2.8765606535565098</v>
      </c>
      <c r="J7">
        <v>1.4606743389566199</v>
      </c>
      <c r="K7">
        <v>0.31961205705705897</v>
      </c>
      <c r="L7">
        <v>3.0710895858793997E-5</v>
      </c>
      <c r="M7">
        <v>3.9555654554233968E-7</v>
      </c>
      <c r="N7" s="1">
        <v>3.58013856554058E-9</v>
      </c>
      <c r="O7" s="1">
        <v>2.12339515785699E-13</v>
      </c>
      <c r="P7">
        <v>0</v>
      </c>
      <c r="R7">
        <v>3.3912747801895802</v>
      </c>
      <c r="S7">
        <v>45.415604648353003</v>
      </c>
      <c r="T7">
        <v>17.137722147902</v>
      </c>
      <c r="V7">
        <v>19.033855887088801</v>
      </c>
      <c r="X7">
        <v>15.0215425364664</v>
      </c>
      <c r="AJ7">
        <v>0</v>
      </c>
      <c r="AK7">
        <v>0.12217744782378601</v>
      </c>
      <c r="AL7">
        <v>0.18030992768830401</v>
      </c>
      <c r="AM7">
        <v>0.62619892455467396</v>
      </c>
      <c r="AN7">
        <v>7.1313699933234304E-2</v>
      </c>
    </row>
    <row r="8" spans="1:40" x14ac:dyDescent="0.3">
      <c r="A8">
        <v>33</v>
      </c>
      <c r="B8">
        <v>1109</v>
      </c>
      <c r="C8">
        <v>400</v>
      </c>
      <c r="D8">
        <v>0</v>
      </c>
      <c r="E8">
        <v>0.754861812245747</v>
      </c>
      <c r="F8">
        <v>3.9710513572589501</v>
      </c>
      <c r="G8">
        <v>-10.30560316831399</v>
      </c>
      <c r="H8">
        <v>-7.9451936873779214</v>
      </c>
      <c r="I8">
        <v>1.7077809795869201</v>
      </c>
      <c r="J8">
        <v>0.86864548631880301</v>
      </c>
      <c r="K8">
        <v>0.19009117342838699</v>
      </c>
      <c r="L8">
        <v>3.0582725645119791E-5</v>
      </c>
      <c r="M8">
        <v>3.9462065753746503E-7</v>
      </c>
      <c r="N8" s="1">
        <v>2.1242731680498299E-9</v>
      </c>
      <c r="O8" s="1">
        <v>1.2599191394379501E-13</v>
      </c>
      <c r="P8">
        <v>0</v>
      </c>
      <c r="R8">
        <v>3.29951098092093</v>
      </c>
      <c r="S8">
        <v>45.585029042013304</v>
      </c>
      <c r="T8">
        <v>17.0957289901067</v>
      </c>
      <c r="V8">
        <v>19.035082234720999</v>
      </c>
      <c r="X8">
        <v>14.984648752237799</v>
      </c>
      <c r="AJ8">
        <v>0</v>
      </c>
      <c r="AK8">
        <v>0.12645411507004001</v>
      </c>
      <c r="AL8">
        <v>0.17979253036981199</v>
      </c>
      <c r="AM8">
        <v>0.62439847123884995</v>
      </c>
      <c r="AN8">
        <v>6.9354883321296495E-2</v>
      </c>
    </row>
    <row r="9" spans="1:40" x14ac:dyDescent="0.3">
      <c r="A9">
        <v>34</v>
      </c>
      <c r="B9">
        <v>1104.03125</v>
      </c>
      <c r="C9">
        <v>400</v>
      </c>
      <c r="D9">
        <v>0</v>
      </c>
      <c r="E9">
        <v>0.33271882828003402</v>
      </c>
      <c r="F9">
        <v>3.9708734173067701</v>
      </c>
      <c r="G9">
        <v>-4.5429599191966741</v>
      </c>
      <c r="H9">
        <v>-3.5082270723377276</v>
      </c>
      <c r="I9">
        <v>0.75134107936696604</v>
      </c>
      <c r="J9">
        <v>0.38285212226509802</v>
      </c>
      <c r="K9">
        <v>8.3789834959206305E-2</v>
      </c>
      <c r="L9">
        <v>3.0453647432394098E-5</v>
      </c>
      <c r="M9">
        <v>3.9375442695965583E-7</v>
      </c>
      <c r="N9" s="1">
        <v>9.3390592368050493E-10</v>
      </c>
      <c r="O9" s="1">
        <v>5.53277343360169E-14</v>
      </c>
      <c r="P9">
        <v>0</v>
      </c>
      <c r="R9">
        <v>3.2102933300230099</v>
      </c>
      <c r="S9">
        <v>45.774486886902601</v>
      </c>
      <c r="T9">
        <v>17.0324810698013</v>
      </c>
      <c r="V9">
        <v>19.0216208404882</v>
      </c>
      <c r="X9">
        <v>14.961117872784699</v>
      </c>
      <c r="AJ9">
        <v>0</v>
      </c>
      <c r="AK9">
        <v>0.13047958017224001</v>
      </c>
      <c r="AL9">
        <v>0.17902350333891001</v>
      </c>
      <c r="AM9">
        <v>0.62305649118059603</v>
      </c>
      <c r="AN9">
        <v>6.7440425308252297E-2</v>
      </c>
    </row>
    <row r="10" spans="1:40" x14ac:dyDescent="0.3">
      <c r="A10">
        <v>35</v>
      </c>
      <c r="B10">
        <v>1099.0625</v>
      </c>
      <c r="C10">
        <v>400</v>
      </c>
      <c r="D10">
        <v>0</v>
      </c>
      <c r="E10">
        <v>4.2245555544825901</v>
      </c>
      <c r="F10">
        <v>4.4105795201992901</v>
      </c>
      <c r="G10">
        <v>-42.500282850895488</v>
      </c>
      <c r="H10">
        <v>-29.904680544220646</v>
      </c>
      <c r="I10">
        <v>9.1790464717926898</v>
      </c>
      <c r="J10">
        <v>4.1991894529766904</v>
      </c>
      <c r="K10">
        <v>0.95782323731728303</v>
      </c>
      <c r="L10">
        <v>3.4778388136405162E-5</v>
      </c>
      <c r="M10">
        <v>3.9758541977174454E-7</v>
      </c>
      <c r="N10" s="1">
        <v>1.3587103124978299E-8</v>
      </c>
      <c r="O10" s="1">
        <v>1.25481272114776E-12</v>
      </c>
      <c r="P10">
        <v>0</v>
      </c>
      <c r="R10">
        <v>13.021425228928701</v>
      </c>
      <c r="S10">
        <v>15.4025595300243</v>
      </c>
      <c r="T10">
        <v>30.423578379283398</v>
      </c>
      <c r="V10">
        <v>32.454692874231498</v>
      </c>
      <c r="X10">
        <v>8.6977439875318296</v>
      </c>
      <c r="AJ10">
        <v>0</v>
      </c>
      <c r="AK10">
        <v>-0.128309255283035</v>
      </c>
      <c r="AL10">
        <v>0.37759114375123398</v>
      </c>
      <c r="AM10">
        <v>0.42770996591877902</v>
      </c>
      <c r="AN10">
        <v>0.32300814561302099</v>
      </c>
    </row>
    <row r="11" spans="1:40" x14ac:dyDescent="0.3">
      <c r="A11">
        <v>36</v>
      </c>
      <c r="B11">
        <v>1094.09375</v>
      </c>
      <c r="C11">
        <v>400</v>
      </c>
      <c r="D11">
        <v>0</v>
      </c>
      <c r="E11">
        <v>4.6950991568180998</v>
      </c>
      <c r="F11">
        <v>4.42484450411854</v>
      </c>
      <c r="G11">
        <v>-46.815994640769354</v>
      </c>
      <c r="H11">
        <v>-32.912381764546886</v>
      </c>
      <c r="I11">
        <v>10.169081318691299</v>
      </c>
      <c r="J11">
        <v>4.6499911369888203</v>
      </c>
      <c r="K11">
        <v>1.0610766440375401</v>
      </c>
      <c r="L11">
        <v>3.4933826878969754E-5</v>
      </c>
      <c r="M11">
        <v>3.9748823986760945E-7</v>
      </c>
      <c r="N11" s="1">
        <v>1.5227249055129601E-8</v>
      </c>
      <c r="O11" s="1">
        <v>1.42905826703513E-12</v>
      </c>
      <c r="P11">
        <v>0</v>
      </c>
      <c r="R11">
        <v>12.6446345443655</v>
      </c>
      <c r="S11">
        <v>15.2382383967831</v>
      </c>
      <c r="T11">
        <v>31.175797694580702</v>
      </c>
      <c r="V11">
        <v>32.555223601913603</v>
      </c>
      <c r="X11">
        <v>8.3861057623569302</v>
      </c>
      <c r="AJ11">
        <v>0</v>
      </c>
      <c r="AK11">
        <v>-0.116552173032422</v>
      </c>
      <c r="AL11">
        <v>0.38817107769869003</v>
      </c>
      <c r="AM11">
        <v>0.41371110417472201</v>
      </c>
      <c r="AN11">
        <v>0.31466999115900901</v>
      </c>
    </row>
    <row r="12" spans="1:40" x14ac:dyDescent="0.3">
      <c r="A12">
        <v>37</v>
      </c>
      <c r="B12">
        <v>1089.125</v>
      </c>
      <c r="C12">
        <v>400</v>
      </c>
      <c r="D12">
        <v>0</v>
      </c>
      <c r="E12">
        <v>4.8995836461167199</v>
      </c>
      <c r="F12">
        <v>4.4324782331732901</v>
      </c>
      <c r="G12">
        <v>-48.589510617912474</v>
      </c>
      <c r="H12">
        <v>-34.168287471655233</v>
      </c>
      <c r="I12">
        <v>10.5861321291642</v>
      </c>
      <c r="J12">
        <v>4.8415867187487898</v>
      </c>
      <c r="K12">
        <v>1.1053824493592601</v>
      </c>
      <c r="L12">
        <v>3.4933297230100754E-5</v>
      </c>
      <c r="M12">
        <v>3.9724642842926237E-7</v>
      </c>
      <c r="N12" s="1">
        <v>1.59269135371105E-8</v>
      </c>
      <c r="O12" s="1">
        <v>1.5039539357942299E-12</v>
      </c>
      <c r="P12">
        <v>0</v>
      </c>
      <c r="R12">
        <v>12.610504467886701</v>
      </c>
      <c r="S12">
        <v>15.0094525835057</v>
      </c>
      <c r="T12">
        <v>31.4403784311687</v>
      </c>
      <c r="V12">
        <v>32.6837565711688</v>
      </c>
      <c r="X12">
        <v>8.2559079462698293</v>
      </c>
      <c r="AJ12">
        <v>0</v>
      </c>
      <c r="AK12">
        <v>-0.114822203722288</v>
      </c>
      <c r="AL12">
        <v>0.392256394077165</v>
      </c>
      <c r="AM12">
        <v>0.408111048667196</v>
      </c>
      <c r="AN12">
        <v>0.31445476097792502</v>
      </c>
    </row>
    <row r="13" spans="1:40" x14ac:dyDescent="0.3">
      <c r="A13">
        <v>38</v>
      </c>
      <c r="B13">
        <v>1084.15625</v>
      </c>
      <c r="C13">
        <v>400</v>
      </c>
      <c r="D13">
        <v>0</v>
      </c>
      <c r="E13">
        <v>5.0773100319397599</v>
      </c>
      <c r="F13">
        <v>4.4396117304686999</v>
      </c>
      <c r="G13">
        <v>-50.094695699528245</v>
      </c>
      <c r="H13">
        <v>-35.240440336080781</v>
      </c>
      <c r="I13">
        <v>10.943923203364999</v>
      </c>
      <c r="J13">
        <v>5.0066827235007398</v>
      </c>
      <c r="K13">
        <v>1.14363830447031</v>
      </c>
      <c r="L13">
        <v>3.4932411060676902E-5</v>
      </c>
      <c r="M13">
        <v>3.9706498540456375E-7</v>
      </c>
      <c r="N13" s="1">
        <v>1.6542465113121001E-8</v>
      </c>
      <c r="O13" s="1">
        <v>1.5710667496987601E-12</v>
      </c>
      <c r="P13">
        <v>0</v>
      </c>
      <c r="R13">
        <v>12.569351188766699</v>
      </c>
      <c r="S13">
        <v>14.805759657862501</v>
      </c>
      <c r="T13">
        <v>31.693730494816901</v>
      </c>
      <c r="V13">
        <v>32.796708435311402</v>
      </c>
      <c r="X13">
        <v>8.1344502232423803</v>
      </c>
      <c r="AJ13">
        <v>0</v>
      </c>
      <c r="AK13">
        <v>-0.113007006934045</v>
      </c>
      <c r="AL13">
        <v>0.39614837272291797</v>
      </c>
      <c r="AM13">
        <v>0.40285055406604198</v>
      </c>
      <c r="AN13">
        <v>0.31400808014508402</v>
      </c>
    </row>
    <row r="14" spans="1:40" x14ac:dyDescent="0.3">
      <c r="A14">
        <v>39</v>
      </c>
      <c r="B14">
        <v>1079.1875</v>
      </c>
      <c r="C14">
        <v>400</v>
      </c>
      <c r="D14">
        <v>0</v>
      </c>
      <c r="E14">
        <v>5.2323649284402096</v>
      </c>
      <c r="F14">
        <v>4.4463154394623796</v>
      </c>
      <c r="G14">
        <v>-51.375015120945399</v>
      </c>
      <c r="H14">
        <v>-36.159017074214475</v>
      </c>
      <c r="I14">
        <v>11.251627679281899</v>
      </c>
      <c r="J14">
        <v>5.1494338489776696</v>
      </c>
      <c r="K14">
        <v>1.17678671243191</v>
      </c>
      <c r="L14">
        <v>3.4931492522083313E-5</v>
      </c>
      <c r="M14">
        <v>3.9693848796607101E-7</v>
      </c>
      <c r="N14" s="1">
        <v>1.7086829737040099E-8</v>
      </c>
      <c r="O14" s="1">
        <v>1.6315193651728099E-12</v>
      </c>
      <c r="P14">
        <v>0</v>
      </c>
      <c r="R14">
        <v>12.5218119143621</v>
      </c>
      <c r="S14">
        <v>14.6237782904924</v>
      </c>
      <c r="T14">
        <v>31.937918885199402</v>
      </c>
      <c r="V14">
        <v>32.896019154748203</v>
      </c>
      <c r="X14">
        <v>8.0204717551976898</v>
      </c>
      <c r="AJ14">
        <v>0</v>
      </c>
      <c r="AK14">
        <v>-0.111113547733117</v>
      </c>
      <c r="AL14">
        <v>0.39987954126415598</v>
      </c>
      <c r="AM14">
        <v>0.39788148400819301</v>
      </c>
      <c r="AN14">
        <v>0.313352522460768</v>
      </c>
    </row>
    <row r="15" spans="1:40" x14ac:dyDescent="0.3">
      <c r="A15">
        <v>40</v>
      </c>
      <c r="B15">
        <v>1074.21875</v>
      </c>
      <c r="C15">
        <v>400</v>
      </c>
      <c r="D15">
        <v>0</v>
      </c>
      <c r="E15">
        <v>5.3680495487532403</v>
      </c>
      <c r="F15">
        <v>4.45264740558234</v>
      </c>
      <c r="G15">
        <v>-52.465203903687986</v>
      </c>
      <c r="H15">
        <v>-36.948041807451581</v>
      </c>
      <c r="I15">
        <v>11.516640931620501</v>
      </c>
      <c r="J15">
        <v>5.2731799962558297</v>
      </c>
      <c r="K15">
        <v>1.20558603899856</v>
      </c>
      <c r="L15">
        <v>3.4930839315610881E-5</v>
      </c>
      <c r="M15">
        <v>3.9686265007679846E-7</v>
      </c>
      <c r="N15" s="1">
        <v>1.7570492921564802E-8</v>
      </c>
      <c r="O15" s="1">
        <v>1.6862378817304599E-12</v>
      </c>
      <c r="P15">
        <v>0</v>
      </c>
      <c r="R15">
        <v>12.468304024780499</v>
      </c>
      <c r="S15">
        <v>14.4608320518541</v>
      </c>
      <c r="T15">
        <v>32.174716753734899</v>
      </c>
      <c r="V15">
        <v>32.983226828067998</v>
      </c>
      <c r="X15">
        <v>7.9129203415622698</v>
      </c>
      <c r="AJ15">
        <v>0</v>
      </c>
      <c r="AK15">
        <v>-0.109144741690858</v>
      </c>
      <c r="AL15">
        <v>0.40347763464087899</v>
      </c>
      <c r="AM15">
        <v>0.39316311857583602</v>
      </c>
      <c r="AN15">
        <v>0.31250398847414201</v>
      </c>
    </row>
    <row r="16" spans="1:40" x14ac:dyDescent="0.3">
      <c r="A16">
        <v>41</v>
      </c>
      <c r="B16">
        <v>1069.25</v>
      </c>
      <c r="C16">
        <v>400</v>
      </c>
      <c r="D16">
        <v>0</v>
      </c>
      <c r="E16">
        <v>5.4607203204518102</v>
      </c>
      <c r="F16">
        <v>4.45917552905801</v>
      </c>
      <c r="G16">
        <v>-53.117371793903125</v>
      </c>
      <c r="H16">
        <v>-37.42749832527484</v>
      </c>
      <c r="I16">
        <v>11.6879271965347</v>
      </c>
      <c r="J16">
        <v>5.35400940649743</v>
      </c>
      <c r="K16">
        <v>1.2246031323205899</v>
      </c>
      <c r="L16">
        <v>3.4930845331575917E-5</v>
      </c>
      <c r="M16">
        <v>3.9678626599155434E-7</v>
      </c>
      <c r="N16" s="1">
        <v>1.7915280823796701E-8</v>
      </c>
      <c r="O16" s="1">
        <v>1.7281041944905501E-12</v>
      </c>
      <c r="P16">
        <v>0</v>
      </c>
      <c r="R16">
        <v>12.4217162565603</v>
      </c>
      <c r="S16">
        <v>14.2837090095443</v>
      </c>
      <c r="T16">
        <v>32.413982767265203</v>
      </c>
      <c r="V16">
        <v>33.076784915032498</v>
      </c>
      <c r="X16">
        <v>7.8038070515974898</v>
      </c>
      <c r="AJ16">
        <v>0</v>
      </c>
      <c r="AK16">
        <v>-0.10737885173119301</v>
      </c>
      <c r="AL16">
        <v>0.40714825207873001</v>
      </c>
      <c r="AM16">
        <v>0.388380972092429</v>
      </c>
      <c r="AN16">
        <v>0.31184962756003298</v>
      </c>
    </row>
    <row r="17" spans="1:40" x14ac:dyDescent="0.3">
      <c r="A17">
        <v>42</v>
      </c>
      <c r="B17">
        <v>1064.28125</v>
      </c>
      <c r="C17">
        <v>400</v>
      </c>
      <c r="D17">
        <v>0</v>
      </c>
      <c r="E17">
        <v>5.4922001285506301</v>
      </c>
      <c r="F17">
        <v>4.4663936043556802</v>
      </c>
      <c r="G17">
        <v>-53.142788313777963</v>
      </c>
      <c r="H17">
        <v>-37.459198653429915</v>
      </c>
      <c r="I17">
        <v>11.7266511159717</v>
      </c>
      <c r="J17">
        <v>5.3736295649241601</v>
      </c>
      <c r="K17">
        <v>1.2296722176913699</v>
      </c>
      <c r="L17">
        <v>3.4932146892190052E-5</v>
      </c>
      <c r="M17">
        <v>3.9666645355905161E-7</v>
      </c>
      <c r="N17" s="1">
        <v>1.80605004029086E-8</v>
      </c>
      <c r="O17" s="1">
        <v>1.7515223136484899E-12</v>
      </c>
      <c r="P17">
        <v>0</v>
      </c>
      <c r="R17">
        <v>12.392091315166899</v>
      </c>
      <c r="S17">
        <v>14.0648539551706</v>
      </c>
      <c r="T17">
        <v>32.664929637400803</v>
      </c>
      <c r="V17">
        <v>33.192034401182198</v>
      </c>
      <c r="X17">
        <v>7.6860906910793396</v>
      </c>
      <c r="AJ17">
        <v>0</v>
      </c>
      <c r="AK17">
        <v>-0.10602699122787999</v>
      </c>
      <c r="AL17">
        <v>0.411080243761688</v>
      </c>
      <c r="AM17">
        <v>0.383249526174892</v>
      </c>
      <c r="AN17">
        <v>0.31169722129129901</v>
      </c>
    </row>
    <row r="18" spans="1:40" x14ac:dyDescent="0.3">
      <c r="A18">
        <v>43</v>
      </c>
      <c r="B18">
        <v>1059.3125</v>
      </c>
      <c r="C18">
        <v>400</v>
      </c>
      <c r="D18">
        <v>0</v>
      </c>
      <c r="E18">
        <v>5.5045721522241804</v>
      </c>
      <c r="F18">
        <v>4.4735764366683801</v>
      </c>
      <c r="G18">
        <v>-52.983166792046426</v>
      </c>
      <c r="H18">
        <v>-37.360922682586306</v>
      </c>
      <c r="I18">
        <v>11.7243405420115</v>
      </c>
      <c r="J18">
        <v>5.3746228608345099</v>
      </c>
      <c r="K18">
        <v>1.23046341783836</v>
      </c>
      <c r="L18">
        <v>3.4935038326335022E-5</v>
      </c>
      <c r="M18">
        <v>3.965727971149476E-7</v>
      </c>
      <c r="N18" s="1">
        <v>1.8144297743698E-8</v>
      </c>
      <c r="O18" s="1">
        <v>1.7690133534199799E-12</v>
      </c>
      <c r="P18">
        <v>0</v>
      </c>
      <c r="R18">
        <v>12.3603862684232</v>
      </c>
      <c r="S18">
        <v>13.8489866164039</v>
      </c>
      <c r="T18">
        <v>32.916977383991203</v>
      </c>
      <c r="V18">
        <v>33.304166117863701</v>
      </c>
      <c r="X18">
        <v>7.5694836133177397</v>
      </c>
      <c r="AJ18">
        <v>0</v>
      </c>
      <c r="AK18">
        <v>-0.104664256571935</v>
      </c>
      <c r="AL18">
        <v>0.41503259992925901</v>
      </c>
      <c r="AM18">
        <v>0.37814621581923902</v>
      </c>
      <c r="AN18">
        <v>0.31148544082343599</v>
      </c>
    </row>
    <row r="19" spans="1:40" x14ac:dyDescent="0.3">
      <c r="A19">
        <v>44</v>
      </c>
      <c r="B19">
        <v>1054.34375</v>
      </c>
      <c r="C19">
        <v>400</v>
      </c>
      <c r="D19">
        <v>0</v>
      </c>
      <c r="E19">
        <v>5.5011154527891399</v>
      </c>
      <c r="F19">
        <v>4.4807310169094299</v>
      </c>
      <c r="G19">
        <v>-52.672639282090678</v>
      </c>
      <c r="H19">
        <v>-37.15656049785607</v>
      </c>
      <c r="I19">
        <v>11.6882499704684</v>
      </c>
      <c r="J19">
        <v>5.36029583380913</v>
      </c>
      <c r="K19">
        <v>1.2277272239795101</v>
      </c>
      <c r="L19">
        <v>3.493986026471239E-5</v>
      </c>
      <c r="M19">
        <v>3.9650713542709967E-7</v>
      </c>
      <c r="N19" s="1">
        <v>1.8177292124704199E-8</v>
      </c>
      <c r="O19" s="1">
        <v>1.78154234327531E-12</v>
      </c>
      <c r="P19">
        <v>0</v>
      </c>
      <c r="R19">
        <v>12.325952509572399</v>
      </c>
      <c r="S19">
        <v>13.6363777708057</v>
      </c>
      <c r="T19">
        <v>33.170941313064702</v>
      </c>
      <c r="V19">
        <v>33.4129615877888</v>
      </c>
      <c r="X19">
        <v>7.4537668187681199</v>
      </c>
      <c r="AJ19">
        <v>0</v>
      </c>
      <c r="AK19">
        <v>-0.103274426244802</v>
      </c>
      <c r="AL19">
        <v>0.41901579326375099</v>
      </c>
      <c r="AM19">
        <v>0.37306082167743498</v>
      </c>
      <c r="AN19">
        <v>0.31119781130361601</v>
      </c>
    </row>
    <row r="20" spans="1:40" x14ac:dyDescent="0.3">
      <c r="A20">
        <v>45</v>
      </c>
      <c r="B20">
        <v>1049.375</v>
      </c>
      <c r="C20">
        <v>400</v>
      </c>
      <c r="D20">
        <v>0</v>
      </c>
      <c r="E20">
        <v>5.4845548752561299</v>
      </c>
      <c r="F20">
        <v>4.4878632707329498</v>
      </c>
      <c r="G20">
        <v>-52.239383176936613</v>
      </c>
      <c r="H20">
        <v>-36.865833659133337</v>
      </c>
      <c r="I20">
        <v>11.6243923689936</v>
      </c>
      <c r="J20">
        <v>5.3333881655381203</v>
      </c>
      <c r="K20">
        <v>1.22208600048557</v>
      </c>
      <c r="L20">
        <v>3.4946930350251401E-5</v>
      </c>
      <c r="M20">
        <v>3.9647145100082943E-7</v>
      </c>
      <c r="N20" s="1">
        <v>1.81683303238789E-8</v>
      </c>
      <c r="O20" s="1">
        <v>1.7899186887720301E-12</v>
      </c>
      <c r="P20">
        <v>0</v>
      </c>
      <c r="R20">
        <v>12.2882520612572</v>
      </c>
      <c r="S20">
        <v>13.427225705033299</v>
      </c>
      <c r="T20">
        <v>33.427532754908597</v>
      </c>
      <c r="V20">
        <v>33.5182231118103</v>
      </c>
      <c r="X20">
        <v>7.3387663669903702</v>
      </c>
      <c r="AJ20">
        <v>0</v>
      </c>
      <c r="AK20">
        <v>-0.10184484748933199</v>
      </c>
      <c r="AL20">
        <v>0.42303904789477897</v>
      </c>
      <c r="AM20">
        <v>0.36798527328951602</v>
      </c>
      <c r="AN20">
        <v>0.31082052630503698</v>
      </c>
    </row>
    <row r="21" spans="1:40" x14ac:dyDescent="0.3">
      <c r="A21">
        <v>46</v>
      </c>
      <c r="B21">
        <v>1044.40625</v>
      </c>
      <c r="C21">
        <v>400</v>
      </c>
      <c r="D21">
        <v>0</v>
      </c>
      <c r="E21">
        <v>5.4571616784169699</v>
      </c>
      <c r="F21">
        <v>4.4949781524675698</v>
      </c>
      <c r="G21">
        <v>-51.706727318614575</v>
      </c>
      <c r="H21">
        <v>-36.505071026821362</v>
      </c>
      <c r="I21">
        <v>11.5377664458676</v>
      </c>
      <c r="J21">
        <v>5.2961766452412897</v>
      </c>
      <c r="K21">
        <v>1.21405744217492</v>
      </c>
      <c r="L21">
        <v>3.495654334010891E-5</v>
      </c>
      <c r="M21">
        <v>3.9646782242304615E-7</v>
      </c>
      <c r="N21" s="1">
        <v>1.8124801053876501E-8</v>
      </c>
      <c r="O21" s="1">
        <v>1.79482255638888E-12</v>
      </c>
      <c r="P21">
        <v>0</v>
      </c>
      <c r="R21">
        <v>12.2468413796362</v>
      </c>
      <c r="S21">
        <v>13.221670748976299</v>
      </c>
      <c r="T21">
        <v>33.687369855217703</v>
      </c>
      <c r="V21">
        <v>33.619770902605197</v>
      </c>
      <c r="X21">
        <v>7.2243471135644102</v>
      </c>
      <c r="AJ21">
        <v>0</v>
      </c>
      <c r="AK21">
        <v>-0.100365867592282</v>
      </c>
      <c r="AL21">
        <v>0.42711045562594402</v>
      </c>
      <c r="AM21">
        <v>0.36291335198980501</v>
      </c>
      <c r="AN21">
        <v>0.31034205997653203</v>
      </c>
    </row>
    <row r="22" spans="1:40" x14ac:dyDescent="0.3">
      <c r="A22">
        <v>47</v>
      </c>
      <c r="B22">
        <v>1039.4375</v>
      </c>
      <c r="C22">
        <v>400</v>
      </c>
      <c r="D22">
        <v>0</v>
      </c>
      <c r="E22">
        <v>5.4208349612897502</v>
      </c>
      <c r="F22">
        <v>4.5020797222075499</v>
      </c>
      <c r="G22">
        <v>-51.094042436041072</v>
      </c>
      <c r="H22">
        <v>-36.087833092221018</v>
      </c>
      <c r="I22">
        <v>11.4325401878503</v>
      </c>
      <c r="J22">
        <v>5.25055909018936</v>
      </c>
      <c r="K22">
        <v>1.2040735161908001</v>
      </c>
      <c r="L22">
        <v>3.4968971015622294E-5</v>
      </c>
      <c r="M22">
        <v>3.964983830292491E-7</v>
      </c>
      <c r="N22" s="1">
        <v>1.80528907136999E-8</v>
      </c>
      <c r="O22" s="1">
        <v>1.7968266188651201E-12</v>
      </c>
      <c r="P22">
        <v>0</v>
      </c>
      <c r="R22">
        <v>12.201358307222799</v>
      </c>
      <c r="S22">
        <v>13.019806990775701</v>
      </c>
      <c r="T22">
        <v>33.950986199528003</v>
      </c>
      <c r="V22">
        <v>33.717440950970598</v>
      </c>
      <c r="X22">
        <v>7.1104075515027203</v>
      </c>
      <c r="AJ22">
        <v>0</v>
      </c>
      <c r="AK22">
        <v>-9.8830369971739093E-2</v>
      </c>
      <c r="AL22">
        <v>0.43123706756603702</v>
      </c>
      <c r="AM22">
        <v>0.35784044720137298</v>
      </c>
      <c r="AN22">
        <v>0.30975285520432699</v>
      </c>
    </row>
    <row r="23" spans="1:40" x14ac:dyDescent="0.3">
      <c r="A23">
        <v>48</v>
      </c>
      <c r="B23">
        <v>1034.46875</v>
      </c>
      <c r="C23">
        <v>400</v>
      </c>
      <c r="D23">
        <v>0</v>
      </c>
      <c r="E23">
        <v>5.3771677583883797</v>
      </c>
      <c r="F23">
        <v>4.5091712105647899</v>
      </c>
      <c r="G23">
        <v>-50.417460149434426</v>
      </c>
      <c r="H23">
        <v>-35.625415917563664</v>
      </c>
      <c r="I23">
        <v>11.312199547361001</v>
      </c>
      <c r="J23">
        <v>5.1981222978562904</v>
      </c>
      <c r="K23">
        <v>1.1924958062780799</v>
      </c>
      <c r="L23">
        <v>3.4984461880485867E-5</v>
      </c>
      <c r="M23">
        <v>3.9656528387970613E-7</v>
      </c>
      <c r="N23" s="1">
        <v>1.79577919905149E-8</v>
      </c>
      <c r="O23" s="1">
        <v>1.79641400703548E-12</v>
      </c>
      <c r="P23">
        <v>0</v>
      </c>
      <c r="R23">
        <v>12.151511603183501</v>
      </c>
      <c r="S23">
        <v>12.8216916725323</v>
      </c>
      <c r="T23">
        <v>34.218837654985599</v>
      </c>
      <c r="V23">
        <v>33.811083554684799</v>
      </c>
      <c r="X23">
        <v>6.9968755146135697</v>
      </c>
      <c r="AJ23">
        <v>0</v>
      </c>
      <c r="AK23">
        <v>-9.7233394456224004E-2</v>
      </c>
      <c r="AL23">
        <v>0.43542496560667299</v>
      </c>
      <c r="AM23">
        <v>0.352763354490294</v>
      </c>
      <c r="AN23">
        <v>0.30904507435925499</v>
      </c>
    </row>
    <row r="24" spans="1:40" x14ac:dyDescent="0.3">
      <c r="A24">
        <v>49</v>
      </c>
      <c r="B24">
        <v>1029.5</v>
      </c>
      <c r="C24">
        <v>400</v>
      </c>
      <c r="D24">
        <v>0</v>
      </c>
      <c r="E24">
        <v>5.3290901408624398</v>
      </c>
      <c r="F24">
        <v>4.5162477254273803</v>
      </c>
      <c r="G24">
        <v>-49.705484999233711</v>
      </c>
      <c r="H24">
        <v>-35.137926745421609</v>
      </c>
      <c r="I24">
        <v>11.1830178895421</v>
      </c>
      <c r="J24">
        <v>5.1417330363670803</v>
      </c>
      <c r="K24">
        <v>1.1799818045539401</v>
      </c>
      <c r="L24">
        <v>3.5002290264056898E-5</v>
      </c>
      <c r="M24">
        <v>3.9666284250147267E-7</v>
      </c>
      <c r="N24" s="1">
        <v>1.7848642654927001E-8</v>
      </c>
      <c r="O24" s="1">
        <v>1.79444491783209E-12</v>
      </c>
      <c r="P24">
        <v>0</v>
      </c>
      <c r="R24">
        <v>12.098247089640299</v>
      </c>
      <c r="S24">
        <v>12.6268787804925</v>
      </c>
      <c r="T24">
        <v>34.4897043885613</v>
      </c>
      <c r="V24">
        <v>33.901268105507697</v>
      </c>
      <c r="X24">
        <v>6.8839016357979697</v>
      </c>
      <c r="AJ24">
        <v>0</v>
      </c>
      <c r="AK24">
        <v>-9.5591238584133403E-2</v>
      </c>
      <c r="AL24">
        <v>0.43965886796799802</v>
      </c>
      <c r="AM24">
        <v>0.34769005206047898</v>
      </c>
      <c r="AN24">
        <v>0.30824231855565498</v>
      </c>
    </row>
    <row r="25" spans="1:40" x14ac:dyDescent="0.3">
      <c r="A25">
        <v>50</v>
      </c>
      <c r="B25">
        <v>1024.53125</v>
      </c>
      <c r="C25">
        <v>400</v>
      </c>
      <c r="D25">
        <v>0</v>
      </c>
      <c r="E25">
        <v>5.2754976092494301</v>
      </c>
      <c r="F25">
        <v>4.5233205075937697</v>
      </c>
      <c r="G25">
        <v>-48.948156885654335</v>
      </c>
      <c r="H25">
        <v>-34.618210046295047</v>
      </c>
      <c r="I25">
        <v>11.042732442469401</v>
      </c>
      <c r="J25">
        <v>5.0803448185449698</v>
      </c>
      <c r="K25">
        <v>1.1662887032640901</v>
      </c>
      <c r="L25">
        <v>3.502379088279001E-5</v>
      </c>
      <c r="M25">
        <v>3.9680220222347773E-7</v>
      </c>
      <c r="N25" s="1">
        <v>1.7722338988874501E-8</v>
      </c>
      <c r="O25" s="1">
        <v>1.7906226535984001E-12</v>
      </c>
      <c r="P25">
        <v>0</v>
      </c>
      <c r="R25">
        <v>12.0399279661221</v>
      </c>
      <c r="S25">
        <v>12.435983297021</v>
      </c>
      <c r="T25">
        <v>34.765865893427502</v>
      </c>
      <c r="V25">
        <v>33.9870271222075</v>
      </c>
      <c r="X25">
        <v>6.7711957212217202</v>
      </c>
      <c r="AJ25">
        <v>0</v>
      </c>
      <c r="AK25">
        <v>-9.3876795385058706E-2</v>
      </c>
      <c r="AL25">
        <v>0.443968075322626</v>
      </c>
      <c r="AM25">
        <v>0.342606266709305</v>
      </c>
      <c r="AN25">
        <v>0.307302453353127</v>
      </c>
    </row>
    <row r="26" spans="1:40" x14ac:dyDescent="0.3">
      <c r="A26">
        <v>51</v>
      </c>
      <c r="B26">
        <v>1019.5625</v>
      </c>
      <c r="C26">
        <v>400</v>
      </c>
      <c r="D26">
        <v>0</v>
      </c>
      <c r="E26">
        <v>5.1700985423617798</v>
      </c>
      <c r="F26">
        <v>4.5315391677163896</v>
      </c>
      <c r="G26">
        <v>-47.690960951663889</v>
      </c>
      <c r="H26">
        <v>-33.738643827174876</v>
      </c>
      <c r="I26">
        <v>10.793055009902799</v>
      </c>
      <c r="J26">
        <v>4.9688589855311402</v>
      </c>
      <c r="K26">
        <v>1.1409144555551001</v>
      </c>
      <c r="L26">
        <v>3.5122818975847574E-5</v>
      </c>
      <c r="M26">
        <v>3.9746424459734294E-7</v>
      </c>
      <c r="N26" s="1">
        <v>1.7466607067600602E-8</v>
      </c>
      <c r="O26" s="1">
        <v>1.7767369727106E-12</v>
      </c>
      <c r="P26">
        <v>0</v>
      </c>
      <c r="R26">
        <v>11.8596203217924</v>
      </c>
      <c r="S26">
        <v>12.296564497888101</v>
      </c>
      <c r="T26">
        <v>35.199518728306401</v>
      </c>
      <c r="V26">
        <v>34.0181094339193</v>
      </c>
      <c r="X26">
        <v>6.6261870180936402</v>
      </c>
      <c r="AJ26">
        <v>0</v>
      </c>
      <c r="AK26">
        <v>-8.9493997945124498E-2</v>
      </c>
      <c r="AL26">
        <v>0.45034028587564501</v>
      </c>
      <c r="AM26">
        <v>0.33589149440573701</v>
      </c>
      <c r="AN26">
        <v>0.30326221766374101</v>
      </c>
    </row>
    <row r="27" spans="1:40" x14ac:dyDescent="0.3">
      <c r="A27">
        <v>52</v>
      </c>
      <c r="B27">
        <v>1014.59375</v>
      </c>
      <c r="C27">
        <v>400</v>
      </c>
      <c r="D27">
        <v>0</v>
      </c>
      <c r="E27">
        <v>5.06283003236822</v>
      </c>
      <c r="F27">
        <v>4.5397057165500101</v>
      </c>
      <c r="G27">
        <v>-46.429955317063381</v>
      </c>
      <c r="H27">
        <v>-32.856337802230414</v>
      </c>
      <c r="I27">
        <v>10.5406199912311</v>
      </c>
      <c r="J27">
        <v>4.8561925763485796</v>
      </c>
      <c r="K27">
        <v>1.1152330896496401</v>
      </c>
      <c r="L27">
        <v>3.5227444240516348E-5</v>
      </c>
      <c r="M27">
        <v>3.9820643953505877E-7</v>
      </c>
      <c r="N27" s="1">
        <v>1.7203516821588499E-8</v>
      </c>
      <c r="O27" s="1">
        <v>1.76153782546715E-12</v>
      </c>
      <c r="P27">
        <v>0</v>
      </c>
      <c r="R27">
        <v>11.676248670446901</v>
      </c>
      <c r="S27">
        <v>12.1593097918974</v>
      </c>
      <c r="T27">
        <v>35.637811973889299</v>
      </c>
      <c r="V27">
        <v>34.043096592720403</v>
      </c>
      <c r="X27">
        <v>6.4835329710457996</v>
      </c>
      <c r="AJ27">
        <v>0</v>
      </c>
      <c r="AK27">
        <v>-8.5168957662988501E-2</v>
      </c>
      <c r="AL27">
        <v>0.45678451724581998</v>
      </c>
      <c r="AM27">
        <v>0.32926328767718799</v>
      </c>
      <c r="AN27">
        <v>0.29912115273998002</v>
      </c>
    </row>
    <row r="28" spans="1:40" x14ac:dyDescent="0.3">
      <c r="A28">
        <v>53</v>
      </c>
      <c r="B28">
        <v>1009.625</v>
      </c>
      <c r="C28">
        <v>400</v>
      </c>
      <c r="D28">
        <v>0</v>
      </c>
      <c r="E28">
        <v>4.9555657318353301</v>
      </c>
      <c r="F28">
        <v>4.5477911700310196</v>
      </c>
      <c r="G28">
        <v>-45.183079358762043</v>
      </c>
      <c r="H28">
        <v>-31.984103422990412</v>
      </c>
      <c r="I28">
        <v>10.289392867628001</v>
      </c>
      <c r="J28">
        <v>4.7441507744643596</v>
      </c>
      <c r="K28">
        <v>1.0896643109937501</v>
      </c>
      <c r="L28">
        <v>3.5335704694397839E-5</v>
      </c>
      <c r="M28">
        <v>3.9901577393717515E-7</v>
      </c>
      <c r="N28" s="1">
        <v>1.6938073714294499E-8</v>
      </c>
      <c r="O28" s="1">
        <v>1.7454596175224899E-12</v>
      </c>
      <c r="P28">
        <v>0</v>
      </c>
      <c r="R28">
        <v>11.492707977013801</v>
      </c>
      <c r="S28">
        <v>12.0231084655614</v>
      </c>
      <c r="T28">
        <v>36.0768799321553</v>
      </c>
      <c r="V28">
        <v>34.063299399102398</v>
      </c>
      <c r="X28">
        <v>6.3440042261668799</v>
      </c>
      <c r="AJ28">
        <v>0</v>
      </c>
      <c r="AK28">
        <v>-8.0963668235141797E-2</v>
      </c>
      <c r="AL28">
        <v>0.463249979890479</v>
      </c>
      <c r="AM28">
        <v>0.32276106914997099</v>
      </c>
      <c r="AN28">
        <v>0.29495261919469001</v>
      </c>
    </row>
    <row r="29" spans="1:40" x14ac:dyDescent="0.3">
      <c r="A29">
        <v>54</v>
      </c>
      <c r="B29">
        <v>1004.65625</v>
      </c>
      <c r="C29">
        <v>400</v>
      </c>
      <c r="D29">
        <v>0</v>
      </c>
      <c r="E29">
        <v>4.8489403823915502</v>
      </c>
      <c r="F29">
        <v>4.5557941466829996</v>
      </c>
      <c r="G29">
        <v>-43.955955282015275</v>
      </c>
      <c r="H29">
        <v>-31.125898773269402</v>
      </c>
      <c r="I29">
        <v>10.040690056685699</v>
      </c>
      <c r="J29">
        <v>4.6333246905603298</v>
      </c>
      <c r="K29">
        <v>1.0643458036667399</v>
      </c>
      <c r="L29">
        <v>3.5447340770855356E-5</v>
      </c>
      <c r="M29">
        <v>3.9988994213928019E-7</v>
      </c>
      <c r="N29" s="1">
        <v>1.6672221384835099E-8</v>
      </c>
      <c r="O29" s="1">
        <v>1.72871245652641E-12</v>
      </c>
      <c r="P29">
        <v>0</v>
      </c>
      <c r="R29">
        <v>11.309127042236</v>
      </c>
      <c r="S29">
        <v>11.8879873402045</v>
      </c>
      <c r="T29">
        <v>36.516430923544597</v>
      </c>
      <c r="V29">
        <v>34.0788753092286</v>
      </c>
      <c r="X29">
        <v>6.2075793847861496</v>
      </c>
      <c r="AJ29">
        <v>0</v>
      </c>
      <c r="AK29">
        <v>-7.68774816334344E-2</v>
      </c>
      <c r="AL29">
        <v>0.46973246983806399</v>
      </c>
      <c r="AM29">
        <v>0.31638492618165898</v>
      </c>
      <c r="AN29">
        <v>0.29076008561370997</v>
      </c>
    </row>
    <row r="30" spans="1:40" x14ac:dyDescent="0.3">
      <c r="A30">
        <v>55</v>
      </c>
      <c r="B30">
        <v>999.6875</v>
      </c>
      <c r="C30">
        <v>400</v>
      </c>
      <c r="D30">
        <v>0</v>
      </c>
      <c r="E30">
        <v>4.74349706299442</v>
      </c>
      <c r="F30">
        <v>4.5637133711980304</v>
      </c>
      <c r="G30">
        <v>-42.753241341243147</v>
      </c>
      <c r="H30">
        <v>-30.285003407730112</v>
      </c>
      <c r="I30">
        <v>9.7956242910136009</v>
      </c>
      <c r="J30">
        <v>4.5242133365084198</v>
      </c>
      <c r="K30">
        <v>1.0393941681199801</v>
      </c>
      <c r="L30">
        <v>3.5562088084984405E-5</v>
      </c>
      <c r="M30">
        <v>4.0082653703814095E-7</v>
      </c>
      <c r="N30" s="1">
        <v>1.6407647582127301E-8</v>
      </c>
      <c r="O30" s="1">
        <v>1.71148549082105E-12</v>
      </c>
      <c r="P30">
        <v>0</v>
      </c>
      <c r="R30">
        <v>11.125633623651201</v>
      </c>
      <c r="S30">
        <v>11.7539733828521</v>
      </c>
      <c r="T30">
        <v>36.9561730713028</v>
      </c>
      <c r="V30">
        <v>34.089986652274902</v>
      </c>
      <c r="X30">
        <v>6.0742332699188299</v>
      </c>
      <c r="AJ30">
        <v>0</v>
      </c>
      <c r="AK30">
        <v>-7.2909533601420606E-2</v>
      </c>
      <c r="AL30">
        <v>0.47622775748862201</v>
      </c>
      <c r="AM30">
        <v>0.310134744217679</v>
      </c>
      <c r="AN30">
        <v>0.28654703189511799</v>
      </c>
    </row>
    <row r="31" spans="1:40" x14ac:dyDescent="0.3">
      <c r="A31">
        <v>56</v>
      </c>
      <c r="B31">
        <v>994.71875</v>
      </c>
      <c r="C31">
        <v>400</v>
      </c>
      <c r="D31">
        <v>0</v>
      </c>
      <c r="E31">
        <v>4.6396991278134303</v>
      </c>
      <c r="F31">
        <v>4.5715476900779901</v>
      </c>
      <c r="G31">
        <v>-41.578765690335082</v>
      </c>
      <c r="H31">
        <v>-29.464112740316036</v>
      </c>
      <c r="I31">
        <v>9.5551317516257406</v>
      </c>
      <c r="J31">
        <v>4.4172360817126801</v>
      </c>
      <c r="K31">
        <v>1.01490773855063</v>
      </c>
      <c r="L31">
        <v>3.5679678772131365E-5</v>
      </c>
      <c r="M31">
        <v>4.0182306191696883E-7</v>
      </c>
      <c r="N31" s="1">
        <v>1.6145818782240601E-8</v>
      </c>
      <c r="O31" s="1">
        <v>1.6939493739988399E-12</v>
      </c>
      <c r="P31">
        <v>0</v>
      </c>
      <c r="R31">
        <v>10.9423538072196</v>
      </c>
      <c r="S31">
        <v>11.6210932272304</v>
      </c>
      <c r="T31">
        <v>37.395816036460502</v>
      </c>
      <c r="V31">
        <v>34.096800078758903</v>
      </c>
      <c r="X31">
        <v>5.9439368503304202</v>
      </c>
      <c r="AJ31">
        <v>0</v>
      </c>
      <c r="AK31">
        <v>-6.9058747361500597E-2</v>
      </c>
      <c r="AL31">
        <v>0.48273161346284499</v>
      </c>
      <c r="AM31">
        <v>0.30401020125310801</v>
      </c>
      <c r="AN31">
        <v>0.28231693264554603</v>
      </c>
    </row>
    <row r="32" spans="1:40" x14ac:dyDescent="0.3">
      <c r="A32">
        <v>57</v>
      </c>
      <c r="B32">
        <v>989.75</v>
      </c>
      <c r="C32">
        <v>400</v>
      </c>
      <c r="D32">
        <v>0</v>
      </c>
      <c r="E32">
        <v>4.5379402118535204</v>
      </c>
      <c r="F32">
        <v>4.5792960847572601</v>
      </c>
      <c r="G32">
        <v>-40.435638813891693</v>
      </c>
      <c r="H32">
        <v>-28.66541733207659</v>
      </c>
      <c r="I32">
        <v>9.3199948387165197</v>
      </c>
      <c r="J32">
        <v>4.3127430938863798</v>
      </c>
      <c r="K32">
        <v>0.99096894541468905</v>
      </c>
      <c r="L32">
        <v>3.5799842845717611E-5</v>
      </c>
      <c r="M32">
        <v>4.0287694313891573E-7</v>
      </c>
      <c r="N32" s="1">
        <v>1.5888008787392999E-8</v>
      </c>
      <c r="O32" s="1">
        <v>1.6762582783221201E-12</v>
      </c>
      <c r="P32">
        <v>0</v>
      </c>
      <c r="R32">
        <v>10.7594114092286</v>
      </c>
      <c r="S32">
        <v>11.489372737762499</v>
      </c>
      <c r="T32">
        <v>37.835072679101899</v>
      </c>
      <c r="V32">
        <v>34.099485943950199</v>
      </c>
      <c r="X32">
        <v>5.81665722995659</v>
      </c>
      <c r="AJ32">
        <v>0</v>
      </c>
      <c r="AK32">
        <v>-6.53238398498312E-2</v>
      </c>
      <c r="AL32">
        <v>0.48923983357909201</v>
      </c>
      <c r="AM32">
        <v>0.29801076538363402</v>
      </c>
      <c r="AN32">
        <v>0.278073240887104</v>
      </c>
    </row>
    <row r="33" spans="1:40" x14ac:dyDescent="0.3">
      <c r="A33">
        <v>58</v>
      </c>
      <c r="B33">
        <v>984.78125</v>
      </c>
      <c r="C33">
        <v>400</v>
      </c>
      <c r="D33">
        <v>0</v>
      </c>
      <c r="E33">
        <v>4.4385526669361504</v>
      </c>
      <c r="F33">
        <v>4.5869576821990101</v>
      </c>
      <c r="G33">
        <v>-39.326348529744706</v>
      </c>
      <c r="H33">
        <v>-27.89066988836084</v>
      </c>
      <c r="I33">
        <v>9.0908613975396992</v>
      </c>
      <c r="J33">
        <v>4.2110241400444002</v>
      </c>
      <c r="K33">
        <v>0.96764630817528696</v>
      </c>
      <c r="L33">
        <v>3.5922309549305526E-5</v>
      </c>
      <c r="M33">
        <v>4.0398554342391356E-7</v>
      </c>
      <c r="N33" s="1">
        <v>1.56353224258527E-8</v>
      </c>
      <c r="O33" s="1">
        <v>1.65855154242921E-12</v>
      </c>
      <c r="P33">
        <v>0</v>
      </c>
      <c r="R33">
        <v>10.5769274147003</v>
      </c>
      <c r="S33">
        <v>11.3588366220986</v>
      </c>
      <c r="T33">
        <v>38.273660624138799</v>
      </c>
      <c r="V33">
        <v>34.098217642415797</v>
      </c>
      <c r="X33">
        <v>5.69235769664638</v>
      </c>
      <c r="AJ33">
        <v>0</v>
      </c>
      <c r="AK33">
        <v>-6.1703330111008099E-2</v>
      </c>
      <c r="AL33">
        <v>0.49574826261956001</v>
      </c>
      <c r="AM33">
        <v>0.29213569521643301</v>
      </c>
      <c r="AN33">
        <v>0.27381937227501302</v>
      </c>
    </row>
    <row r="34" spans="1:40" x14ac:dyDescent="0.3">
      <c r="A34">
        <v>59</v>
      </c>
      <c r="B34">
        <v>979.8125</v>
      </c>
      <c r="C34">
        <v>400</v>
      </c>
      <c r="D34">
        <v>0</v>
      </c>
      <c r="E34">
        <v>4.34181471562471</v>
      </c>
      <c r="F34">
        <v>4.5945317629826103</v>
      </c>
      <c r="G34">
        <v>-38.252840722362983</v>
      </c>
      <c r="H34">
        <v>-27.141242189552255</v>
      </c>
      <c r="I34">
        <v>8.8682610475658503</v>
      </c>
      <c r="J34">
        <v>4.11231604568923</v>
      </c>
      <c r="K34">
        <v>0.94499612574365099</v>
      </c>
      <c r="L34">
        <v>3.6046808679460981E-5</v>
      </c>
      <c r="M34">
        <v>4.0514617543459179E-7</v>
      </c>
      <c r="N34" s="1">
        <v>1.5388715246386801E-8</v>
      </c>
      <c r="O34" s="1">
        <v>1.64095502186725E-12</v>
      </c>
      <c r="P34">
        <v>0</v>
      </c>
      <c r="R34">
        <v>10.3950194586055</v>
      </c>
      <c r="S34">
        <v>11.2295080958776</v>
      </c>
      <c r="T34">
        <v>38.711303711815503</v>
      </c>
      <c r="V34">
        <v>34.093170909513198</v>
      </c>
      <c r="X34">
        <v>5.5709978241879803</v>
      </c>
      <c r="AJ34">
        <v>0</v>
      </c>
      <c r="AK34">
        <v>-5.8195549511970902E-2</v>
      </c>
      <c r="AL34">
        <v>0.50225281657337295</v>
      </c>
      <c r="AM34">
        <v>0.28638404290512198</v>
      </c>
      <c r="AN34">
        <v>0.26955869003347399</v>
      </c>
    </row>
    <row r="35" spans="1:40" x14ac:dyDescent="0.3">
      <c r="A35">
        <v>60</v>
      </c>
      <c r="B35">
        <v>974.84375</v>
      </c>
      <c r="C35">
        <v>400</v>
      </c>
      <c r="D35">
        <v>0</v>
      </c>
      <c r="E35">
        <v>4.2479565530146797</v>
      </c>
      <c r="F35">
        <v>4.6020177669346198</v>
      </c>
      <c r="G35">
        <v>-37.216588328109843</v>
      </c>
      <c r="H35">
        <v>-26.418173729352347</v>
      </c>
      <c r="I35">
        <v>8.6526191327139994</v>
      </c>
      <c r="J35">
        <v>4.01680905039811</v>
      </c>
      <c r="K35">
        <v>0.92306391851333802</v>
      </c>
      <c r="L35">
        <v>3.6173071859479475E-5</v>
      </c>
      <c r="M35">
        <v>4.0635611542618392E-7</v>
      </c>
      <c r="N35" s="1">
        <v>1.5149009928437699E-8</v>
      </c>
      <c r="O35" s="1">
        <v>1.6235821981220901E-12</v>
      </c>
      <c r="P35">
        <v>0</v>
      </c>
      <c r="R35">
        <v>10.2138013545796</v>
      </c>
      <c r="S35">
        <v>11.101408602040999</v>
      </c>
      <c r="T35">
        <v>39.147733317836902</v>
      </c>
      <c r="V35">
        <v>34.084523104073902</v>
      </c>
      <c r="X35">
        <v>5.4525336214684801</v>
      </c>
      <c r="AJ35">
        <v>0</v>
      </c>
      <c r="AK35">
        <v>-5.4798653448079999E-2</v>
      </c>
      <c r="AL35">
        <v>0.50874950310700195</v>
      </c>
      <c r="AM35">
        <v>0.28075465956085999</v>
      </c>
      <c r="AN35">
        <v>0.265294490780216</v>
      </c>
    </row>
    <row r="36" spans="1:40" x14ac:dyDescent="0.3">
      <c r="A36">
        <v>61</v>
      </c>
      <c r="B36">
        <v>969.875</v>
      </c>
      <c r="C36">
        <v>400</v>
      </c>
      <c r="D36">
        <v>0</v>
      </c>
      <c r="E36">
        <v>4.1571655803307399</v>
      </c>
      <c r="F36">
        <v>4.6094152963849897</v>
      </c>
      <c r="G36">
        <v>-36.218650587610711</v>
      </c>
      <c r="H36">
        <v>-25.722213478387253</v>
      </c>
      <c r="I36">
        <v>8.4442687067625002</v>
      </c>
      <c r="J36">
        <v>3.9246522505068802</v>
      </c>
      <c r="K36">
        <v>0.90188566510617296</v>
      </c>
      <c r="L36">
        <v>3.6300833745255976E-5</v>
      </c>
      <c r="M36">
        <v>4.0761261672217092E-7</v>
      </c>
      <c r="N36" s="1">
        <v>1.4916909989892801E-8</v>
      </c>
      <c r="O36" s="1">
        <v>1.6065350911972101E-12</v>
      </c>
      <c r="P36">
        <v>0</v>
      </c>
      <c r="R36">
        <v>10.0333826760902</v>
      </c>
      <c r="S36">
        <v>10.9745575852954</v>
      </c>
      <c r="T36">
        <v>39.582689529495902</v>
      </c>
      <c r="V36">
        <v>34.072452486585703</v>
      </c>
      <c r="X36">
        <v>5.3369177225326201</v>
      </c>
      <c r="AJ36">
        <v>0</v>
      </c>
      <c r="AK36">
        <v>-5.1510634236415297E-2</v>
      </c>
      <c r="AL36">
        <v>0.51523444003586405</v>
      </c>
      <c r="AM36">
        <v>0.27524620278040901</v>
      </c>
      <c r="AN36">
        <v>0.26102999142014099</v>
      </c>
    </row>
    <row r="37" spans="1:40" x14ac:dyDescent="0.3">
      <c r="A37">
        <v>62</v>
      </c>
      <c r="B37">
        <v>964.90625</v>
      </c>
      <c r="C37">
        <v>400</v>
      </c>
      <c r="D37">
        <v>0</v>
      </c>
      <c r="E37">
        <v>4.0695909202456599</v>
      </c>
      <c r="F37">
        <v>4.6167241171689097</v>
      </c>
      <c r="G37">
        <v>-35.259724202195223</v>
      </c>
      <c r="H37">
        <v>-25.053855924622798</v>
      </c>
      <c r="I37">
        <v>8.2434608908701996</v>
      </c>
      <c r="J37">
        <v>3.8359582842917201</v>
      </c>
      <c r="K37">
        <v>0.88148886893878997</v>
      </c>
      <c r="L37">
        <v>3.6429833149188399E-5</v>
      </c>
      <c r="M37">
        <v>4.0891292281969277E-7</v>
      </c>
      <c r="N37" s="1">
        <v>1.4693011273268701E-8</v>
      </c>
      <c r="O37" s="1">
        <v>1.5899050133249101E-12</v>
      </c>
      <c r="P37">
        <v>0</v>
      </c>
      <c r="R37">
        <v>9.8538683929538902</v>
      </c>
      <c r="S37">
        <v>10.848972320770301</v>
      </c>
      <c r="T37">
        <v>40.015922169981799</v>
      </c>
      <c r="V37">
        <v>34.057137504962199</v>
      </c>
      <c r="X37">
        <v>5.2240996113316198</v>
      </c>
      <c r="AJ37">
        <v>0</v>
      </c>
      <c r="AK37">
        <v>-4.8329334916378003E-2</v>
      </c>
      <c r="AL37">
        <v>0.52170387165218102</v>
      </c>
      <c r="AM37">
        <v>0.26985714602642302</v>
      </c>
      <c r="AN37">
        <v>0.25676831723777199</v>
      </c>
    </row>
    <row r="38" spans="1:40" x14ac:dyDescent="0.3">
      <c r="A38">
        <v>63</v>
      </c>
      <c r="B38">
        <v>959.9375</v>
      </c>
      <c r="C38">
        <v>400</v>
      </c>
      <c r="D38">
        <v>0</v>
      </c>
      <c r="E38">
        <v>3.9853473354055402</v>
      </c>
      <c r="F38">
        <v>4.6239441575200804</v>
      </c>
      <c r="G38">
        <v>-34.340187719902218</v>
      </c>
      <c r="H38">
        <v>-24.413372323041109</v>
      </c>
      <c r="I38">
        <v>8.0503738760315908</v>
      </c>
      <c r="J38">
        <v>3.75080738573656</v>
      </c>
      <c r="K38">
        <v>0.86189348306121605</v>
      </c>
      <c r="L38">
        <v>3.655981407018782E-5</v>
      </c>
      <c r="M38">
        <v>4.1025427994799681E-7</v>
      </c>
      <c r="N38" s="1">
        <v>1.44778116044816E-8</v>
      </c>
      <c r="O38" s="1">
        <v>1.57377319471662E-12</v>
      </c>
      <c r="P38">
        <v>0</v>
      </c>
      <c r="R38">
        <v>9.6753585656677892</v>
      </c>
      <c r="S38">
        <v>10.7246677946004</v>
      </c>
      <c r="T38">
        <v>40.447191665483302</v>
      </c>
      <c r="V38">
        <v>34.038756099186799</v>
      </c>
      <c r="X38">
        <v>5.1140258750614596</v>
      </c>
      <c r="AJ38">
        <v>0</v>
      </c>
      <c r="AK38">
        <v>-4.52524637026415E-2</v>
      </c>
      <c r="AL38">
        <v>0.52815418280197202</v>
      </c>
      <c r="AM38">
        <v>0.264585789593066</v>
      </c>
      <c r="AN38">
        <v>0.25251249130760201</v>
      </c>
    </row>
    <row r="39" spans="1:40" x14ac:dyDescent="0.3">
      <c r="A39">
        <v>64</v>
      </c>
      <c r="B39">
        <v>954.96875</v>
      </c>
      <c r="C39">
        <v>400</v>
      </c>
      <c r="D39">
        <v>0</v>
      </c>
      <c r="E39">
        <v>3.9045186504346998</v>
      </c>
      <c r="F39">
        <v>4.6310755050328902</v>
      </c>
      <c r="G39">
        <v>-33.460140241408723</v>
      </c>
      <c r="H39">
        <v>-23.800837921870944</v>
      </c>
      <c r="I39">
        <v>7.8651207951493003</v>
      </c>
      <c r="J39">
        <v>3.6692509110068499</v>
      </c>
      <c r="K39">
        <v>0.84311271673100796</v>
      </c>
      <c r="L39">
        <v>3.6690526621803683E-5</v>
      </c>
      <c r="M39">
        <v>4.1163394894067526E-7</v>
      </c>
      <c r="N39" s="1">
        <v>1.4271718954689E-8</v>
      </c>
      <c r="O39" s="1">
        <v>1.5582113074976099E-12</v>
      </c>
      <c r="P39">
        <v>0</v>
      </c>
      <c r="R39">
        <v>9.4979480983183002</v>
      </c>
      <c r="S39">
        <v>10.601656632961101</v>
      </c>
      <c r="T39">
        <v>40.876269754461497</v>
      </c>
      <c r="V39">
        <v>34.017485034168899</v>
      </c>
      <c r="X39">
        <v>5.0066404800900104</v>
      </c>
      <c r="AJ39">
        <v>0</v>
      </c>
      <c r="AK39">
        <v>-4.2277608858651998E-2</v>
      </c>
      <c r="AL39">
        <v>0.534581910673812</v>
      </c>
      <c r="AM39">
        <v>0.25943027288794501</v>
      </c>
      <c r="AN39">
        <v>0.24826542529689399</v>
      </c>
    </row>
    <row r="40" spans="1:40" x14ac:dyDescent="0.3">
      <c r="A40">
        <v>65</v>
      </c>
      <c r="B40">
        <v>950</v>
      </c>
      <c r="C40">
        <v>400</v>
      </c>
      <c r="D40">
        <v>0</v>
      </c>
      <c r="E40">
        <v>3.8271607589782</v>
      </c>
      <c r="F40">
        <v>4.6381184018969304</v>
      </c>
      <c r="G40">
        <v>-32.619435333773815</v>
      </c>
      <c r="H40">
        <v>-23.21615579053179</v>
      </c>
      <c r="I40">
        <v>7.68775664737933</v>
      </c>
      <c r="J40">
        <v>3.5913144225486402</v>
      </c>
      <c r="K40">
        <v>0.82515374282229204</v>
      </c>
      <c r="L40">
        <v>3.6821727852312437E-5</v>
      </c>
      <c r="M40">
        <v>4.1304921629854547E-7</v>
      </c>
      <c r="N40" s="1">
        <v>1.4075058377169999E-8</v>
      </c>
      <c r="O40" s="1">
        <v>1.5432819093181601E-12</v>
      </c>
      <c r="P40">
        <v>0</v>
      </c>
      <c r="R40">
        <v>9.3217265501846605</v>
      </c>
      <c r="S40">
        <v>10.4799490752888</v>
      </c>
      <c r="T40">
        <v>41.302940040633104</v>
      </c>
      <c r="V40">
        <v>33.9934992694348</v>
      </c>
      <c r="X40">
        <v>4.9018850644584804</v>
      </c>
      <c r="AJ40">
        <v>0</v>
      </c>
      <c r="AK40">
        <v>-3.9402253768325797E-2</v>
      </c>
      <c r="AL40">
        <v>0.540983754298202</v>
      </c>
      <c r="AM40">
        <v>0.25438858775297701</v>
      </c>
      <c r="AN40">
        <v>0.244029911717145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DC2A4-9B5B-4962-A0CE-A7769ADFC953}">
  <dimension ref="A1:AN31"/>
  <sheetViews>
    <sheetView workbookViewId="0"/>
  </sheetViews>
  <sheetFormatPr defaultRowHeight="14.4" x14ac:dyDescent="0.3"/>
  <sheetData>
    <row r="1" spans="1:40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129</v>
      </c>
      <c r="AK1" t="s">
        <v>130</v>
      </c>
      <c r="AL1" t="s">
        <v>131</v>
      </c>
      <c r="AM1" t="s">
        <v>100</v>
      </c>
      <c r="AN1" t="s">
        <v>132</v>
      </c>
    </row>
    <row r="2" spans="1:40" x14ac:dyDescent="0.3">
      <c r="A2">
        <v>30</v>
      </c>
      <c r="B2">
        <v>1123.90625</v>
      </c>
      <c r="C2">
        <v>400</v>
      </c>
      <c r="D2">
        <v>0</v>
      </c>
      <c r="E2">
        <v>0.73820423359913401</v>
      </c>
      <c r="F2">
        <v>4.3682957608448296</v>
      </c>
      <c r="G2">
        <v>-7.6413651084327112</v>
      </c>
      <c r="H2">
        <v>-5.3726242626835257</v>
      </c>
      <c r="I2">
        <v>1.62394380738011</v>
      </c>
      <c r="J2">
        <v>0.742930463557679</v>
      </c>
      <c r="K2">
        <v>0.16899135818962099</v>
      </c>
      <c r="L2">
        <v>3.4830818444614609E-5</v>
      </c>
      <c r="M2">
        <v>4.00517951324837E-7</v>
      </c>
      <c r="N2" s="1">
        <v>2.3482721210478998E-9</v>
      </c>
      <c r="O2" s="1">
        <v>2.0840144149663801E-13</v>
      </c>
      <c r="P2">
        <v>0</v>
      </c>
      <c r="R2">
        <v>13.404605776677499</v>
      </c>
      <c r="S2">
        <v>16.4299381976342</v>
      </c>
      <c r="T2">
        <v>28.9158919771249</v>
      </c>
      <c r="V2">
        <v>31.737071268984899</v>
      </c>
      <c r="X2">
        <v>9.5124927795782401</v>
      </c>
      <c r="AJ2">
        <v>0</v>
      </c>
      <c r="AK2">
        <v>-0.14682345690568599</v>
      </c>
      <c r="AL2">
        <v>0.35505734575749098</v>
      </c>
      <c r="AM2">
        <v>0.46279375757790497</v>
      </c>
      <c r="AN2">
        <v>0.32897235357028898</v>
      </c>
    </row>
    <row r="3" spans="1:40" x14ac:dyDescent="0.3">
      <c r="A3">
        <v>31</v>
      </c>
      <c r="B3">
        <v>1118.9375</v>
      </c>
      <c r="C3">
        <v>400</v>
      </c>
      <c r="D3">
        <v>0</v>
      </c>
      <c r="E3">
        <v>1.7238061537604099</v>
      </c>
      <c r="F3">
        <v>4.3773282804015796</v>
      </c>
      <c r="G3">
        <v>-17.738614091248397</v>
      </c>
      <c r="H3">
        <v>-12.472915337457838</v>
      </c>
      <c r="I3">
        <v>3.78259179382801</v>
      </c>
      <c r="J3">
        <v>1.73032256499865</v>
      </c>
      <c r="K3">
        <v>0.39380326156444101</v>
      </c>
      <c r="L3">
        <v>3.4830763284474359E-5</v>
      </c>
      <c r="M3">
        <v>3.9986164734201049E-7</v>
      </c>
      <c r="N3" s="1">
        <v>5.4983440014727598E-9</v>
      </c>
      <c r="O3" s="1">
        <v>4.9254805932289797E-13</v>
      </c>
      <c r="P3">
        <v>0</v>
      </c>
      <c r="R3">
        <v>13.280756741535001</v>
      </c>
      <c r="S3">
        <v>16.2498293751684</v>
      </c>
      <c r="T3">
        <v>29.266621576702999</v>
      </c>
      <c r="V3">
        <v>31.875683048137599</v>
      </c>
      <c r="X3">
        <v>9.3271092584557298</v>
      </c>
      <c r="AJ3">
        <v>0</v>
      </c>
      <c r="AK3">
        <v>-0.14157906928118799</v>
      </c>
      <c r="AL3">
        <v>0.36015506506420097</v>
      </c>
      <c r="AM3">
        <v>0.45477359690428298</v>
      </c>
      <c r="AN3">
        <v>0.32665040731270301</v>
      </c>
    </row>
    <row r="4" spans="1:40" x14ac:dyDescent="0.3">
      <c r="A4">
        <v>32</v>
      </c>
      <c r="B4">
        <v>1113.96875</v>
      </c>
      <c r="C4">
        <v>400</v>
      </c>
      <c r="D4">
        <v>0</v>
      </c>
      <c r="E4">
        <v>2.5396672106807001</v>
      </c>
      <c r="F4">
        <v>4.3860165985415502</v>
      </c>
      <c r="G4">
        <v>-25.98349857443505</v>
      </c>
      <c r="H4">
        <v>-18.272524658007061</v>
      </c>
      <c r="I4">
        <v>5.5589861476733597</v>
      </c>
      <c r="J4">
        <v>2.5428181636304301</v>
      </c>
      <c r="K4">
        <v>0.57903730038896795</v>
      </c>
      <c r="L4">
        <v>3.4825232464258786E-5</v>
      </c>
      <c r="M4">
        <v>3.9925314715444789E-7</v>
      </c>
      <c r="N4" s="1">
        <v>8.1203067230924899E-9</v>
      </c>
      <c r="O4" s="1">
        <v>7.3366148297367605E-13</v>
      </c>
      <c r="P4">
        <v>0</v>
      </c>
      <c r="R4">
        <v>13.1842668591907</v>
      </c>
      <c r="S4">
        <v>16.054971670393201</v>
      </c>
      <c r="T4">
        <v>29.5890699155836</v>
      </c>
      <c r="V4">
        <v>32.016656162019501</v>
      </c>
      <c r="X4">
        <v>9.1550353928128203</v>
      </c>
      <c r="AJ4">
        <v>0</v>
      </c>
      <c r="AK4">
        <v>-0.13724123284909701</v>
      </c>
      <c r="AL4">
        <v>0.36491162451638398</v>
      </c>
      <c r="AM4">
        <v>0.44735022032907501</v>
      </c>
      <c r="AN4">
        <v>0.32497938800363602</v>
      </c>
    </row>
    <row r="5" spans="1:40" x14ac:dyDescent="0.3">
      <c r="A5">
        <v>33</v>
      </c>
      <c r="B5">
        <v>1109</v>
      </c>
      <c r="C5">
        <v>400</v>
      </c>
      <c r="D5">
        <v>0</v>
      </c>
      <c r="E5">
        <v>3.2146507751231699</v>
      </c>
      <c r="F5">
        <v>4.3944136136220999</v>
      </c>
      <c r="G5">
        <v>-32.703127478441395</v>
      </c>
      <c r="H5">
        <v>-23.001722005995727</v>
      </c>
      <c r="I5">
        <v>7.0190684603304003</v>
      </c>
      <c r="J5">
        <v>3.21070648641156</v>
      </c>
      <c r="K5">
        <v>0.73153122527159997</v>
      </c>
      <c r="L5">
        <v>3.4814488838488429E-5</v>
      </c>
      <c r="M5">
        <v>3.9867884650594439E-7</v>
      </c>
      <c r="N5" s="1">
        <v>1.0300877087194E-8</v>
      </c>
      <c r="O5" s="1">
        <v>9.3800611008726696E-13</v>
      </c>
      <c r="P5">
        <v>0</v>
      </c>
      <c r="R5">
        <v>13.1107607291052</v>
      </c>
      <c r="S5">
        <v>15.848229394655201</v>
      </c>
      <c r="T5">
        <v>29.887134213587501</v>
      </c>
      <c r="V5">
        <v>32.159790851979501</v>
      </c>
      <c r="X5">
        <v>8.9940848106724296</v>
      </c>
      <c r="AJ5">
        <v>0</v>
      </c>
      <c r="AK5">
        <v>-0.13365447270592501</v>
      </c>
      <c r="AL5">
        <v>0.36937403748200998</v>
      </c>
      <c r="AM5">
        <v>0.440423328556316</v>
      </c>
      <c r="AN5">
        <v>0.32385710666759698</v>
      </c>
    </row>
    <row r="6" spans="1:40" x14ac:dyDescent="0.3">
      <c r="A6">
        <v>34</v>
      </c>
      <c r="B6">
        <v>1104.03125</v>
      </c>
      <c r="C6">
        <v>400</v>
      </c>
      <c r="D6">
        <v>0</v>
      </c>
      <c r="E6">
        <v>3.7720202648077699</v>
      </c>
      <c r="F6">
        <v>4.4025607007153802</v>
      </c>
      <c r="G6">
        <v>-38.159592180402363</v>
      </c>
      <c r="H6">
        <v>-26.844834654831502</v>
      </c>
      <c r="I6">
        <v>8.2158811888927801</v>
      </c>
      <c r="J6">
        <v>3.75832534467144</v>
      </c>
      <c r="K6">
        <v>0.85677870703630399</v>
      </c>
      <c r="L6">
        <v>3.4798875555191738E-5</v>
      </c>
      <c r="M6">
        <v>3.9812880892687676E-7</v>
      </c>
      <c r="N6" s="1">
        <v>1.21105440427699E-8</v>
      </c>
      <c r="O6" s="1">
        <v>1.1108438868675701E-12</v>
      </c>
      <c r="P6">
        <v>0</v>
      </c>
      <c r="R6">
        <v>13.0564238079477</v>
      </c>
      <c r="S6">
        <v>15.632192797445301</v>
      </c>
      <c r="T6">
        <v>30.164172706076702</v>
      </c>
      <c r="V6">
        <v>32.304729542970797</v>
      </c>
      <c r="X6">
        <v>8.8424811455592298</v>
      </c>
      <c r="AJ6">
        <v>0</v>
      </c>
      <c r="AK6">
        <v>-0.13068692471401699</v>
      </c>
      <c r="AL6">
        <v>0.37358248805345901</v>
      </c>
      <c r="AM6">
        <v>0.43391081778192298</v>
      </c>
      <c r="AN6">
        <v>0.32319361887863401</v>
      </c>
    </row>
    <row r="7" spans="1:40" x14ac:dyDescent="0.3">
      <c r="A7">
        <v>41</v>
      </c>
      <c r="B7">
        <v>1069.25</v>
      </c>
      <c r="C7">
        <v>400</v>
      </c>
      <c r="D7">
        <v>0</v>
      </c>
      <c r="E7">
        <v>4.6627437668203403E-2</v>
      </c>
      <c r="F7">
        <v>3.9709391076440999</v>
      </c>
      <c r="G7">
        <v>-0.6365141882906149</v>
      </c>
      <c r="H7">
        <v>-0.49704714617131152</v>
      </c>
      <c r="I7">
        <v>0.10389380372415299</v>
      </c>
      <c r="J7">
        <v>5.3601777382837799E-2</v>
      </c>
      <c r="K7">
        <v>1.17421688936113E-2</v>
      </c>
      <c r="L7">
        <v>2.9624325140543446E-5</v>
      </c>
      <c r="M7">
        <v>3.8831539566168668E-7</v>
      </c>
      <c r="N7" s="1">
        <v>1.28841326689419E-10</v>
      </c>
      <c r="O7" s="1">
        <v>7.5966398168797502E-15</v>
      </c>
      <c r="P7">
        <v>0</v>
      </c>
      <c r="R7">
        <v>2.6294200387124098</v>
      </c>
      <c r="S7">
        <v>46.9429620495699</v>
      </c>
      <c r="T7">
        <v>16.6875427725851</v>
      </c>
      <c r="V7">
        <v>18.949965339215201</v>
      </c>
      <c r="X7">
        <v>14.7901097999172</v>
      </c>
      <c r="AJ7">
        <v>0</v>
      </c>
      <c r="AK7">
        <v>0.15630402882018099</v>
      </c>
      <c r="AL7">
        <v>0.17480239204819101</v>
      </c>
      <c r="AM7">
        <v>0.613843443269523</v>
      </c>
      <c r="AN7">
        <v>5.5050135862103798E-2</v>
      </c>
    </row>
    <row r="8" spans="1:40" x14ac:dyDescent="0.3">
      <c r="A8">
        <v>42</v>
      </c>
      <c r="B8">
        <v>1064.28125</v>
      </c>
      <c r="C8">
        <v>400</v>
      </c>
      <c r="D8">
        <v>0</v>
      </c>
      <c r="E8">
        <v>0.17755269247391001</v>
      </c>
      <c r="F8">
        <v>3.96917834846843</v>
      </c>
      <c r="G8">
        <v>-2.4260672824933827</v>
      </c>
      <c r="H8">
        <v>-1.897918582750564</v>
      </c>
      <c r="I8">
        <v>0.39489783100463599</v>
      </c>
      <c r="J8">
        <v>0.204184378721326</v>
      </c>
      <c r="K8">
        <v>4.4732858260809E-2</v>
      </c>
      <c r="L8">
        <v>2.9507269427057369E-5</v>
      </c>
      <c r="M8">
        <v>3.8781953633738609E-7</v>
      </c>
      <c r="N8" s="1">
        <v>4.89390201770843E-10</v>
      </c>
      <c r="O8" s="1">
        <v>2.87240911448085E-14</v>
      </c>
      <c r="P8">
        <v>0</v>
      </c>
      <c r="R8">
        <v>2.5562572396430601</v>
      </c>
      <c r="S8">
        <v>47.172656717169403</v>
      </c>
      <c r="T8">
        <v>16.570340785871402</v>
      </c>
      <c r="V8">
        <v>18.889073226182301</v>
      </c>
      <c r="X8">
        <v>14.811672031133799</v>
      </c>
      <c r="AJ8">
        <v>0</v>
      </c>
      <c r="AK8">
        <v>0.15901705730834201</v>
      </c>
      <c r="AL8">
        <v>0.17339975029947</v>
      </c>
      <c r="AM8">
        <v>0.614118751422009</v>
      </c>
      <c r="AN8">
        <v>5.3464440970177503E-2</v>
      </c>
    </row>
    <row r="9" spans="1:40" x14ac:dyDescent="0.3">
      <c r="A9">
        <v>43</v>
      </c>
      <c r="B9">
        <v>1059.3125</v>
      </c>
      <c r="C9">
        <v>400</v>
      </c>
      <c r="D9">
        <v>0</v>
      </c>
      <c r="E9">
        <v>0.32243677622197803</v>
      </c>
      <c r="F9">
        <v>3.9673872124737701</v>
      </c>
      <c r="G9">
        <v>-4.4099540227930216</v>
      </c>
      <c r="H9">
        <v>-3.4561441038713845</v>
      </c>
      <c r="I9">
        <v>0.715824962369775</v>
      </c>
      <c r="J9">
        <v>0.37093551593561702</v>
      </c>
      <c r="K9">
        <v>8.1271819198340797E-2</v>
      </c>
      <c r="L9">
        <v>2.9390901916701142E-5</v>
      </c>
      <c r="M9">
        <v>3.8733500865847798E-7</v>
      </c>
      <c r="N9" s="1">
        <v>8.8651240414227402E-10</v>
      </c>
      <c r="O9" s="1">
        <v>5.1789275437779499E-14</v>
      </c>
      <c r="P9">
        <v>0</v>
      </c>
      <c r="R9">
        <v>2.4848241420225401</v>
      </c>
      <c r="S9">
        <v>47.401406329124903</v>
      </c>
      <c r="T9">
        <v>16.451582181332601</v>
      </c>
      <c r="V9">
        <v>18.827710391776598</v>
      </c>
      <c r="X9">
        <v>14.834476955743099</v>
      </c>
      <c r="AJ9">
        <v>0</v>
      </c>
      <c r="AK9">
        <v>0.16165696610820099</v>
      </c>
      <c r="AL9">
        <v>0.171982904663909</v>
      </c>
      <c r="AM9">
        <v>0.61444227753036496</v>
      </c>
      <c r="AN9">
        <v>5.1917851697523797E-2</v>
      </c>
    </row>
    <row r="10" spans="1:40" x14ac:dyDescent="0.3">
      <c r="A10">
        <v>44</v>
      </c>
      <c r="B10">
        <v>1054.34375</v>
      </c>
      <c r="C10">
        <v>400</v>
      </c>
      <c r="D10">
        <v>0</v>
      </c>
      <c r="E10">
        <v>0.47838877103796301</v>
      </c>
      <c r="F10">
        <v>3.9655797468538001</v>
      </c>
      <c r="G10">
        <v>-6.5491643043461609</v>
      </c>
      <c r="H10">
        <v>-5.1419009529158517</v>
      </c>
      <c r="I10">
        <v>1.06009037815078</v>
      </c>
      <c r="J10">
        <v>0.550544710487339</v>
      </c>
      <c r="K10">
        <v>0.120635266865457</v>
      </c>
      <c r="L10">
        <v>2.9275233965926311E-5</v>
      </c>
      <c r="M10">
        <v>3.8685974079188302E-7</v>
      </c>
      <c r="N10" s="1">
        <v>1.31199564197979E-9</v>
      </c>
      <c r="O10" s="1">
        <v>7.6278681093373195E-14</v>
      </c>
      <c r="P10">
        <v>0</v>
      </c>
      <c r="R10">
        <v>2.4150449753619099</v>
      </c>
      <c r="S10">
        <v>47.628698501202201</v>
      </c>
      <c r="T10">
        <v>16.331820749264399</v>
      </c>
      <c r="V10">
        <v>18.766272214842399</v>
      </c>
      <c r="X10">
        <v>14.858163559328901</v>
      </c>
      <c r="AJ10">
        <v>0</v>
      </c>
      <c r="AK10">
        <v>0.164231185654029</v>
      </c>
      <c r="AL10">
        <v>0.17055841297528301</v>
      </c>
      <c r="AM10">
        <v>0.61480150236758302</v>
      </c>
      <c r="AN10">
        <v>5.0408899003103101E-2</v>
      </c>
    </row>
    <row r="11" spans="1:40" x14ac:dyDescent="0.3">
      <c r="A11">
        <v>45</v>
      </c>
      <c r="B11">
        <v>1049.375</v>
      </c>
      <c r="C11">
        <v>400</v>
      </c>
      <c r="D11">
        <v>0</v>
      </c>
      <c r="E11">
        <v>0.64297232162517104</v>
      </c>
      <c r="F11">
        <v>3.96376703256254</v>
      </c>
      <c r="G11">
        <v>-8.8107216148445762</v>
      </c>
      <c r="H11">
        <v>-6.9298802310790384</v>
      </c>
      <c r="I11">
        <v>1.4221594176030901</v>
      </c>
      <c r="J11">
        <v>0.74021761144899201</v>
      </c>
      <c r="K11">
        <v>0.16221243991968201</v>
      </c>
      <c r="L11">
        <v>2.9160266566602876E-5</v>
      </c>
      <c r="M11">
        <v>3.8639199684610735E-7</v>
      </c>
      <c r="N11" s="1">
        <v>1.75895431061846E-9</v>
      </c>
      <c r="O11" s="1">
        <v>1.0176604816499299E-13</v>
      </c>
      <c r="P11">
        <v>0</v>
      </c>
      <c r="R11">
        <v>2.34684788552067</v>
      </c>
      <c r="S11">
        <v>47.854145854643697</v>
      </c>
      <c r="T11">
        <v>16.2114939532904</v>
      </c>
      <c r="V11">
        <v>18.705070705766499</v>
      </c>
      <c r="X11">
        <v>14.8824416007786</v>
      </c>
      <c r="AJ11">
        <v>0</v>
      </c>
      <c r="AK11">
        <v>0.16674612528129201</v>
      </c>
      <c r="AL11">
        <v>0.16913141530079601</v>
      </c>
      <c r="AM11">
        <v>0.61518632811202101</v>
      </c>
      <c r="AN11">
        <v>4.8936131305889898E-2</v>
      </c>
    </row>
    <row r="12" spans="1:40" x14ac:dyDescent="0.3">
      <c r="A12">
        <v>46</v>
      </c>
      <c r="B12">
        <v>1044.40625</v>
      </c>
      <c r="C12">
        <v>400</v>
      </c>
      <c r="D12">
        <v>0</v>
      </c>
      <c r="E12">
        <v>0.81413275427837495</v>
      </c>
      <c r="F12">
        <v>3.9619576851978202</v>
      </c>
      <c r="G12">
        <v>-11.166718724339164</v>
      </c>
      <c r="H12">
        <v>-8.7985720838757704</v>
      </c>
      <c r="I12">
        <v>1.7973780174192799</v>
      </c>
      <c r="J12">
        <v>0.93759337046096802</v>
      </c>
      <c r="K12">
        <v>0.205487493548968</v>
      </c>
      <c r="L12">
        <v>2.904599284088747E-5</v>
      </c>
      <c r="M12">
        <v>3.8593032907081687E-7</v>
      </c>
      <c r="N12" s="1">
        <v>2.22161395545773E-9</v>
      </c>
      <c r="O12" s="1">
        <v>1.2789816095540201E-13</v>
      </c>
      <c r="P12">
        <v>0</v>
      </c>
      <c r="R12">
        <v>2.2801654518796002</v>
      </c>
      <c r="S12">
        <v>48.077463408454697</v>
      </c>
      <c r="T12">
        <v>16.090942344493399</v>
      </c>
      <c r="V12">
        <v>18.6443486092058</v>
      </c>
      <c r="X12">
        <v>14.907080185966301</v>
      </c>
      <c r="AJ12">
        <v>0</v>
      </c>
      <c r="AK12">
        <v>0.16920729386915601</v>
      </c>
      <c r="AL12">
        <v>0.167705875920939</v>
      </c>
      <c r="AM12">
        <v>0.61558868958028201</v>
      </c>
      <c r="AN12">
        <v>4.7498140629621703E-2</v>
      </c>
    </row>
    <row r="13" spans="1:40" x14ac:dyDescent="0.3">
      <c r="A13">
        <v>47</v>
      </c>
      <c r="B13">
        <v>1039.4375</v>
      </c>
      <c r="C13">
        <v>400</v>
      </c>
      <c r="D13">
        <v>0</v>
      </c>
      <c r="E13">
        <v>0.99013650779156903</v>
      </c>
      <c r="F13">
        <v>3.9601582662711898</v>
      </c>
      <c r="G13">
        <v>-13.593519471538569</v>
      </c>
      <c r="H13">
        <v>-10.729674035123136</v>
      </c>
      <c r="I13">
        <v>2.1818320198961398</v>
      </c>
      <c r="J13">
        <v>1.1406761181727501</v>
      </c>
      <c r="K13">
        <v>0.25002447912867398</v>
      </c>
      <c r="L13">
        <v>2.893240012859447E-5</v>
      </c>
      <c r="M13">
        <v>3.8547353897429371E-7</v>
      </c>
      <c r="N13" s="1">
        <v>2.69513222965277E-9</v>
      </c>
      <c r="O13" s="1">
        <v>1.5438288677695899E-13</v>
      </c>
      <c r="P13">
        <v>0</v>
      </c>
      <c r="R13">
        <v>2.2149349913497001</v>
      </c>
      <c r="S13">
        <v>48.298450120505798</v>
      </c>
      <c r="T13">
        <v>15.970425608886901</v>
      </c>
      <c r="V13">
        <v>18.584290900507799</v>
      </c>
      <c r="X13">
        <v>14.931898378749599</v>
      </c>
      <c r="AJ13">
        <v>0</v>
      </c>
      <c r="AK13">
        <v>0.171619401900103</v>
      </c>
      <c r="AL13">
        <v>0.16628478304035399</v>
      </c>
      <c r="AM13">
        <v>0.61600223408827504</v>
      </c>
      <c r="AN13">
        <v>4.6093580971266403E-2</v>
      </c>
    </row>
    <row r="14" spans="1:40" x14ac:dyDescent="0.3">
      <c r="A14">
        <v>48</v>
      </c>
      <c r="B14">
        <v>1034.46875</v>
      </c>
      <c r="C14">
        <v>400</v>
      </c>
      <c r="D14">
        <v>0</v>
      </c>
      <c r="E14">
        <v>1.1695207657246101</v>
      </c>
      <c r="F14">
        <v>3.9583736205933402</v>
      </c>
      <c r="G14">
        <v>-16.071096865425844</v>
      </c>
      <c r="H14">
        <v>-12.707600250895304</v>
      </c>
      <c r="I14">
        <v>2.5722303343620099</v>
      </c>
      <c r="J14">
        <v>1.3477780654768099</v>
      </c>
      <c r="K14">
        <v>0.29545487056608499</v>
      </c>
      <c r="L14">
        <v>2.8819471717762707E-5</v>
      </c>
      <c r="M14">
        <v>3.8502064557412867E-7</v>
      </c>
      <c r="N14" s="1">
        <v>3.17545014344081E-9</v>
      </c>
      <c r="O14" s="1">
        <v>1.8097913938423899E-13</v>
      </c>
      <c r="P14">
        <v>0</v>
      </c>
      <c r="R14">
        <v>2.1510987062948801</v>
      </c>
      <c r="S14">
        <v>48.516973837984999</v>
      </c>
      <c r="T14">
        <v>15.8501358114613</v>
      </c>
      <c r="V14">
        <v>18.5250341580815</v>
      </c>
      <c r="X14">
        <v>14.956757486177001</v>
      </c>
      <c r="AJ14">
        <v>0</v>
      </c>
      <c r="AK14">
        <v>0.17398644800282501</v>
      </c>
      <c r="AL14">
        <v>0.164870313306966</v>
      </c>
      <c r="AM14">
        <v>0.61642205790666804</v>
      </c>
      <c r="AN14">
        <v>4.4721180783539503E-2</v>
      </c>
    </row>
    <row r="15" spans="1:40" x14ac:dyDescent="0.3">
      <c r="A15">
        <v>49</v>
      </c>
      <c r="B15">
        <v>1029.5</v>
      </c>
      <c r="C15">
        <v>400</v>
      </c>
      <c r="D15">
        <v>0</v>
      </c>
      <c r="E15">
        <v>1.3484470382123901</v>
      </c>
      <c r="F15">
        <v>3.9565914633693899</v>
      </c>
      <c r="G15">
        <v>-18.546838078241098</v>
      </c>
      <c r="H15">
        <v>-14.690871910269903</v>
      </c>
      <c r="I15">
        <v>2.9600937841869901</v>
      </c>
      <c r="J15">
        <v>1.55447729382364</v>
      </c>
      <c r="K15">
        <v>0.34081027841678402</v>
      </c>
      <c r="L15">
        <v>2.8706952464550599E-5</v>
      </c>
      <c r="M15">
        <v>3.8457050671391118E-7</v>
      </c>
      <c r="N15" s="1">
        <v>3.65207164200531E-9</v>
      </c>
      <c r="O15" s="1">
        <v>2.0707728526800699E-13</v>
      </c>
      <c r="P15">
        <v>0</v>
      </c>
      <c r="R15">
        <v>2.0886681981419302</v>
      </c>
      <c r="S15">
        <v>48.733733513068998</v>
      </c>
      <c r="T15">
        <v>15.729357226309901</v>
      </c>
      <c r="V15">
        <v>18.466345633413699</v>
      </c>
      <c r="X15">
        <v>14.981895429065201</v>
      </c>
      <c r="AJ15">
        <v>0</v>
      </c>
      <c r="AK15">
        <v>0.176309469999923</v>
      </c>
      <c r="AL15">
        <v>0.163454289291181</v>
      </c>
      <c r="AM15">
        <v>0.61685537171254801</v>
      </c>
      <c r="AN15">
        <v>4.33808689963468E-2</v>
      </c>
    </row>
    <row r="16" spans="1:40" x14ac:dyDescent="0.3">
      <c r="A16">
        <v>50</v>
      </c>
      <c r="B16">
        <v>1024.53125</v>
      </c>
      <c r="C16">
        <v>400</v>
      </c>
      <c r="D16">
        <v>0</v>
      </c>
      <c r="E16">
        <v>1.52920131010216</v>
      </c>
      <c r="F16">
        <v>3.9548348811401199</v>
      </c>
      <c r="G16">
        <v>-21.05187544869078</v>
      </c>
      <c r="H16">
        <v>-16.704099728473935</v>
      </c>
      <c r="I16">
        <v>3.3504188491718101</v>
      </c>
      <c r="J16">
        <v>1.7633925498384999</v>
      </c>
      <c r="K16">
        <v>0.386666284702465</v>
      </c>
      <c r="L16">
        <v>2.8595097283874214E-5</v>
      </c>
      <c r="M16">
        <v>3.8412251924392141E-7</v>
      </c>
      <c r="N16" s="1">
        <v>4.1312336652794403E-9</v>
      </c>
      <c r="O16" s="1">
        <v>2.3304227999983802E-13</v>
      </c>
      <c r="P16">
        <v>0</v>
      </c>
      <c r="R16">
        <v>2.0275167388936701</v>
      </c>
      <c r="S16">
        <v>48.947691797748298</v>
      </c>
      <c r="T16">
        <v>15.6092654329262</v>
      </c>
      <c r="V16">
        <v>18.4087485442891</v>
      </c>
      <c r="X16">
        <v>15.0067774861425</v>
      </c>
      <c r="AJ16">
        <v>0</v>
      </c>
      <c r="AK16">
        <v>0.178595058961831</v>
      </c>
      <c r="AL16">
        <v>0.16205008211419</v>
      </c>
      <c r="AM16">
        <v>0.617284648395938</v>
      </c>
      <c r="AN16">
        <v>4.2070210528039602E-2</v>
      </c>
    </row>
    <row r="17" spans="1:40" x14ac:dyDescent="0.3">
      <c r="A17">
        <v>51</v>
      </c>
      <c r="B17">
        <v>1019.5625</v>
      </c>
      <c r="C17">
        <v>400</v>
      </c>
      <c r="D17">
        <v>0</v>
      </c>
      <c r="E17">
        <v>1.6807721629196599</v>
      </c>
      <c r="F17">
        <v>3.9552116299381401</v>
      </c>
      <c r="G17">
        <v>-23.131555949559289</v>
      </c>
      <c r="H17">
        <v>-18.381109585236864</v>
      </c>
      <c r="I17">
        <v>3.6747895331115199</v>
      </c>
      <c r="J17">
        <v>1.9375610925761599</v>
      </c>
      <c r="K17">
        <v>0.42495125929480299</v>
      </c>
      <c r="L17">
        <v>2.8483996106332091E-5</v>
      </c>
      <c r="M17">
        <v>3.8335832662638391E-7</v>
      </c>
      <c r="N17" s="1">
        <v>4.5308485728587597E-9</v>
      </c>
      <c r="O17" s="1">
        <v>2.5551957641017802E-13</v>
      </c>
      <c r="P17">
        <v>0</v>
      </c>
      <c r="R17">
        <v>1.9604543772310601</v>
      </c>
      <c r="S17">
        <v>49.076430413395101</v>
      </c>
      <c r="T17">
        <v>15.5714027869264</v>
      </c>
      <c r="V17">
        <v>18.414469284122699</v>
      </c>
      <c r="X17">
        <v>14.9772431383245</v>
      </c>
      <c r="AJ17">
        <v>0</v>
      </c>
      <c r="AK17">
        <v>0.18184705048011701</v>
      </c>
      <c r="AL17">
        <v>0.16160712201137101</v>
      </c>
      <c r="AM17">
        <v>0.61587968813570504</v>
      </c>
      <c r="AN17">
        <v>4.0666139372805797E-2</v>
      </c>
    </row>
    <row r="18" spans="1:40" x14ac:dyDescent="0.3">
      <c r="A18">
        <v>52</v>
      </c>
      <c r="B18">
        <v>1014.59375</v>
      </c>
      <c r="C18">
        <v>400</v>
      </c>
      <c r="D18">
        <v>0</v>
      </c>
      <c r="E18">
        <v>1.8339865232767201</v>
      </c>
      <c r="F18">
        <v>3.9555250047103101</v>
      </c>
      <c r="G18">
        <v>-25.233430235600473</v>
      </c>
      <c r="H18">
        <v>-20.080728544332377</v>
      </c>
      <c r="I18">
        <v>4.0013408655783298</v>
      </c>
      <c r="J18">
        <v>2.1135422647337498</v>
      </c>
      <c r="K18">
        <v>0.46365185938472803</v>
      </c>
      <c r="L18">
        <v>2.8373016170891812E-5</v>
      </c>
      <c r="M18">
        <v>3.8260360082437951E-7</v>
      </c>
      <c r="N18" s="1">
        <v>4.9330246030048202E-9</v>
      </c>
      <c r="O18" s="1">
        <v>2.7808322970140799E-13</v>
      </c>
      <c r="P18">
        <v>0</v>
      </c>
      <c r="R18">
        <v>1.89452647657725</v>
      </c>
      <c r="S18">
        <v>49.206527845572602</v>
      </c>
      <c r="T18">
        <v>15.5307012385578</v>
      </c>
      <c r="V18">
        <v>18.4187788338464</v>
      </c>
      <c r="X18">
        <v>14.949465605445701</v>
      </c>
      <c r="AJ18">
        <v>0</v>
      </c>
      <c r="AK18">
        <v>0.185043907672892</v>
      </c>
      <c r="AL18">
        <v>0.161132378373081</v>
      </c>
      <c r="AM18">
        <v>0.61453788888458305</v>
      </c>
      <c r="AN18">
        <v>3.9285825069442698E-2</v>
      </c>
    </row>
    <row r="19" spans="1:40" x14ac:dyDescent="0.3">
      <c r="A19">
        <v>53</v>
      </c>
      <c r="B19">
        <v>1009.625</v>
      </c>
      <c r="C19">
        <v>400</v>
      </c>
      <c r="D19">
        <v>0</v>
      </c>
      <c r="E19">
        <v>1.9888969166675701</v>
      </c>
      <c r="F19">
        <v>3.9557243071449899</v>
      </c>
      <c r="G19">
        <v>-27.359187495299164</v>
      </c>
      <c r="H19">
        <v>-21.804545439745223</v>
      </c>
      <c r="I19">
        <v>4.3301764187436902</v>
      </c>
      <c r="J19">
        <v>2.2914355947711198</v>
      </c>
      <c r="K19">
        <v>0.50278956829098098</v>
      </c>
      <c r="L19">
        <v>2.8262165127848262E-5</v>
      </c>
      <c r="M19">
        <v>3.8186604679752765E-7</v>
      </c>
      <c r="N19" s="1">
        <v>5.3378099898674496E-9</v>
      </c>
      <c r="O19" s="1">
        <v>3.00688328684092E-13</v>
      </c>
      <c r="P19">
        <v>0</v>
      </c>
      <c r="R19">
        <v>1.8299103728394199</v>
      </c>
      <c r="S19">
        <v>49.339962331295602</v>
      </c>
      <c r="T19">
        <v>15.4851958766516</v>
      </c>
      <c r="V19">
        <v>18.420183791494999</v>
      </c>
      <c r="X19">
        <v>14.9247476277181</v>
      </c>
      <c r="AJ19">
        <v>0</v>
      </c>
      <c r="AK19">
        <v>0.18816122583255901</v>
      </c>
      <c r="AL19">
        <v>0.16060304764051</v>
      </c>
      <c r="AM19">
        <v>0.61330332445546798</v>
      </c>
      <c r="AN19">
        <v>3.7932402071462402E-2</v>
      </c>
    </row>
    <row r="20" spans="1:40" x14ac:dyDescent="0.3">
      <c r="A20">
        <v>54</v>
      </c>
      <c r="B20">
        <v>1004.65625</v>
      </c>
      <c r="C20">
        <v>400</v>
      </c>
      <c r="D20">
        <v>0</v>
      </c>
      <c r="E20">
        <v>2.1449151858556901</v>
      </c>
      <c r="F20">
        <v>3.95580954691208</v>
      </c>
      <c r="G20">
        <v>-29.501114804276593</v>
      </c>
      <c r="H20">
        <v>-23.546545203819594</v>
      </c>
      <c r="I20">
        <v>4.6599941113584196</v>
      </c>
      <c r="J20">
        <v>2.4705767774451699</v>
      </c>
      <c r="K20">
        <v>0.54221902253358401</v>
      </c>
      <c r="L20">
        <v>2.8151462852813384E-5</v>
      </c>
      <c r="M20">
        <v>3.8114582778589199E-7</v>
      </c>
      <c r="N20" s="1">
        <v>5.7435698660612901E-9</v>
      </c>
      <c r="O20" s="1">
        <v>3.23222194250539E-13</v>
      </c>
      <c r="P20">
        <v>0</v>
      </c>
      <c r="R20">
        <v>1.7666166501426801</v>
      </c>
      <c r="S20">
        <v>49.476718334068899</v>
      </c>
      <c r="T20">
        <v>15.434887087912401</v>
      </c>
      <c r="V20">
        <v>18.418684000647801</v>
      </c>
      <c r="X20">
        <v>14.903093927227999</v>
      </c>
      <c r="AJ20">
        <v>0</v>
      </c>
      <c r="AK20">
        <v>0.19119835400098201</v>
      </c>
      <c r="AL20">
        <v>0.160019246868951</v>
      </c>
      <c r="AM20">
        <v>0.61217620893407798</v>
      </c>
      <c r="AN20">
        <v>3.66061901959868E-2</v>
      </c>
    </row>
    <row r="21" spans="1:40" x14ac:dyDescent="0.3">
      <c r="A21">
        <v>55</v>
      </c>
      <c r="B21">
        <v>999.6875</v>
      </c>
      <c r="C21">
        <v>400</v>
      </c>
      <c r="D21">
        <v>0</v>
      </c>
      <c r="E21">
        <v>2.30152104386663</v>
      </c>
      <c r="F21">
        <v>3.9557809698824999</v>
      </c>
      <c r="G21">
        <v>-31.652439343318303</v>
      </c>
      <c r="H21">
        <v>-25.301426424516148</v>
      </c>
      <c r="I21">
        <v>4.9896494397769997</v>
      </c>
      <c r="J21">
        <v>2.65038023871494</v>
      </c>
      <c r="K21">
        <v>0.58181205213063003</v>
      </c>
      <c r="L21">
        <v>2.804093221364843E-5</v>
      </c>
      <c r="M21">
        <v>3.8044310843467876E-7</v>
      </c>
      <c r="N21" s="1">
        <v>6.1488656719287197E-9</v>
      </c>
      <c r="O21" s="1">
        <v>3.4558338418571999E-13</v>
      </c>
      <c r="P21">
        <v>0</v>
      </c>
      <c r="R21">
        <v>1.7046555550332401</v>
      </c>
      <c r="S21">
        <v>49.616769119149502</v>
      </c>
      <c r="T21">
        <v>15.379786603026799</v>
      </c>
      <c r="V21">
        <v>18.414284078942799</v>
      </c>
      <c r="X21">
        <v>14.8845046438474</v>
      </c>
      <c r="AJ21">
        <v>0</v>
      </c>
      <c r="AK21">
        <v>0.19415467792247901</v>
      </c>
      <c r="AL21">
        <v>0.15938123208148799</v>
      </c>
      <c r="AM21">
        <v>0.61115659099133601</v>
      </c>
      <c r="AN21">
        <v>3.5307499004695701E-2</v>
      </c>
    </row>
    <row r="22" spans="1:40" x14ac:dyDescent="0.3">
      <c r="A22">
        <v>56</v>
      </c>
      <c r="B22">
        <v>994.71875</v>
      </c>
      <c r="C22">
        <v>400</v>
      </c>
      <c r="D22">
        <v>0</v>
      </c>
      <c r="E22">
        <v>2.4582532836842299</v>
      </c>
      <c r="F22">
        <v>3.9556390638019101</v>
      </c>
      <c r="G22">
        <v>-33.807200954736331</v>
      </c>
      <c r="H22">
        <v>-27.064503947150857</v>
      </c>
      <c r="I22">
        <v>5.3181348681284799</v>
      </c>
      <c r="J22">
        <v>2.83032867499678</v>
      </c>
      <c r="K22">
        <v>0.62145540683419098</v>
      </c>
      <c r="L22">
        <v>2.7930598762534886E-5</v>
      </c>
      <c r="M22">
        <v>3.7975805059194778E-7</v>
      </c>
      <c r="N22" s="1">
        <v>6.5524302971301601E-9</v>
      </c>
      <c r="O22" s="1">
        <v>3.6768054468110701E-13</v>
      </c>
      <c r="P22">
        <v>0</v>
      </c>
      <c r="R22">
        <v>1.6440367575330701</v>
      </c>
      <c r="S22">
        <v>49.760076947687999</v>
      </c>
      <c r="T22">
        <v>15.319917585873499</v>
      </c>
      <c r="V22">
        <v>18.406993639946901</v>
      </c>
      <c r="X22">
        <v>14.8689750689582</v>
      </c>
      <c r="AJ22">
        <v>0</v>
      </c>
      <c r="AK22">
        <v>0.19702963541579899</v>
      </c>
      <c r="AL22">
        <v>0.158689398720152</v>
      </c>
      <c r="AM22">
        <v>0.61024434349928303</v>
      </c>
      <c r="AN22">
        <v>3.4036622364765401E-2</v>
      </c>
    </row>
    <row r="23" spans="1:40" x14ac:dyDescent="0.3">
      <c r="A23">
        <v>57</v>
      </c>
      <c r="B23">
        <v>989.75</v>
      </c>
      <c r="C23">
        <v>400</v>
      </c>
      <c r="D23">
        <v>0</v>
      </c>
      <c r="E23">
        <v>2.6147023222375898</v>
      </c>
      <c r="F23">
        <v>3.9553845618533199</v>
      </c>
      <c r="G23">
        <v>-35.960143907781955</v>
      </c>
      <c r="H23">
        <v>-28.83162612009254</v>
      </c>
      <c r="I23">
        <v>5.6445623467332302</v>
      </c>
      <c r="J23">
        <v>3.0099641748414299</v>
      </c>
      <c r="K23">
        <v>0.66104882631499395</v>
      </c>
      <c r="L23">
        <v>2.7820490415855889E-5</v>
      </c>
      <c r="M23">
        <v>3.7909080926759101E-7</v>
      </c>
      <c r="N23" s="1">
        <v>6.95314700222657E-9</v>
      </c>
      <c r="O23" s="1">
        <v>3.8943144413885598E-13</v>
      </c>
      <c r="P23">
        <v>0</v>
      </c>
      <c r="R23">
        <v>1.5847691296961299</v>
      </c>
      <c r="S23">
        <v>49.906593341611199</v>
      </c>
      <c r="T23">
        <v>15.2553146314229</v>
      </c>
      <c r="V23">
        <v>18.3968274705901</v>
      </c>
      <c r="X23">
        <v>14.8564954266795</v>
      </c>
      <c r="AJ23">
        <v>0</v>
      </c>
      <c r="AK23">
        <v>0.19982273069714199</v>
      </c>
      <c r="AL23">
        <v>0.15794428093520901</v>
      </c>
      <c r="AM23">
        <v>0.60943915496999401</v>
      </c>
      <c r="AN23">
        <v>3.2793833397653599E-2</v>
      </c>
    </row>
    <row r="24" spans="1:40" x14ac:dyDescent="0.3">
      <c r="A24">
        <v>58</v>
      </c>
      <c r="B24">
        <v>984.78125</v>
      </c>
      <c r="C24">
        <v>400</v>
      </c>
      <c r="D24">
        <v>0</v>
      </c>
      <c r="E24">
        <v>2.77050384997708</v>
      </c>
      <c r="F24">
        <v>3.9550184442104901</v>
      </c>
      <c r="G24">
        <v>-38.106624621148647</v>
      </c>
      <c r="H24">
        <v>-30.599104214893671</v>
      </c>
      <c r="I24">
        <v>5.9681484232584001</v>
      </c>
      <c r="J24">
        <v>3.1888806537834098</v>
      </c>
      <c r="K24">
        <v>0.70050339563716901</v>
      </c>
      <c r="L24">
        <v>2.7710637121387736E-5</v>
      </c>
      <c r="M24">
        <v>3.7844152872933055E-7</v>
      </c>
      <c r="N24" s="1">
        <v>7.35003145958642E-9</v>
      </c>
      <c r="O24" s="1">
        <v>4.10762155330916E-13</v>
      </c>
      <c r="P24">
        <v>0</v>
      </c>
      <c r="R24">
        <v>1.52686054309189</v>
      </c>
      <c r="S24">
        <v>50.056259414320301</v>
      </c>
      <c r="T24">
        <v>15.186023673955299</v>
      </c>
      <c r="V24">
        <v>18.3838056686496</v>
      </c>
      <c r="X24">
        <v>14.8470506999828</v>
      </c>
      <c r="AJ24">
        <v>0</v>
      </c>
      <c r="AK24">
        <v>0.202533547668766</v>
      </c>
      <c r="AL24">
        <v>0.157146549742542</v>
      </c>
      <c r="AM24">
        <v>0.60874052273430601</v>
      </c>
      <c r="AN24">
        <v>3.1579379854384797E-2</v>
      </c>
    </row>
    <row r="25" spans="1:40" x14ac:dyDescent="0.3">
      <c r="A25">
        <v>59</v>
      </c>
      <c r="B25">
        <v>979.8125</v>
      </c>
      <c r="C25">
        <v>400</v>
      </c>
      <c r="D25">
        <v>0</v>
      </c>
      <c r="E25">
        <v>2.9253334028432598</v>
      </c>
      <c r="F25">
        <v>3.95454193768354</v>
      </c>
      <c r="G25">
        <v>-40.242532738157244</v>
      </c>
      <c r="H25">
        <v>-32.363652044507752</v>
      </c>
      <c r="I25">
        <v>6.2882015173235297</v>
      </c>
      <c r="J25">
        <v>3.3667173867101501</v>
      </c>
      <c r="K25">
        <v>0.73974013904549296</v>
      </c>
      <c r="L25">
        <v>2.7601070513414069E-5</v>
      </c>
      <c r="M25">
        <v>3.7781033872451088E-7</v>
      </c>
      <c r="N25" s="1">
        <v>7.7422163842024801E-9</v>
      </c>
      <c r="O25" s="1">
        <v>4.31606358632415E-13</v>
      </c>
      <c r="P25">
        <v>0</v>
      </c>
      <c r="R25">
        <v>1.4703176865200001</v>
      </c>
      <c r="S25">
        <v>50.209006261770398</v>
      </c>
      <c r="T25">
        <v>15.112101808270999</v>
      </c>
      <c r="V25">
        <v>18.367953743965</v>
      </c>
      <c r="X25">
        <v>14.840620499473401</v>
      </c>
      <c r="AJ25">
        <v>0</v>
      </c>
      <c r="AK25">
        <v>0.20516176216682699</v>
      </c>
      <c r="AL25">
        <v>0.15629701009208599</v>
      </c>
      <c r="AM25">
        <v>0.60814774778903602</v>
      </c>
      <c r="AN25">
        <v>3.0393479952049201E-2</v>
      </c>
    </row>
    <row r="26" spans="1:40" x14ac:dyDescent="0.3">
      <c r="A26">
        <v>60</v>
      </c>
      <c r="B26">
        <v>974.84375</v>
      </c>
      <c r="C26">
        <v>400</v>
      </c>
      <c r="D26">
        <v>0</v>
      </c>
      <c r="E26">
        <v>3.0789017077441998</v>
      </c>
      <c r="F26">
        <v>3.95395651356313</v>
      </c>
      <c r="G26">
        <v>-42.364223438520114</v>
      </c>
      <c r="H26">
        <v>-34.122334174263791</v>
      </c>
      <c r="I26">
        <v>6.6041110095754201</v>
      </c>
      <c r="J26">
        <v>3.5431534625158299</v>
      </c>
      <c r="K26">
        <v>0.77868881389634403</v>
      </c>
      <c r="L26">
        <v>2.7491823557542652E-5</v>
      </c>
      <c r="M26">
        <v>3.7719735082941348E-7</v>
      </c>
      <c r="N26" s="1">
        <v>8.1289383245766508E-9</v>
      </c>
      <c r="O26" s="1">
        <v>4.5190474411535098E-13</v>
      </c>
      <c r="P26">
        <v>0</v>
      </c>
      <c r="R26">
        <v>1.4151459049863899</v>
      </c>
      <c r="S26">
        <v>50.364755407865403</v>
      </c>
      <c r="T26">
        <v>15.0336170279651</v>
      </c>
      <c r="V26">
        <v>18.349302686327398</v>
      </c>
      <c r="X26">
        <v>14.8371789728554</v>
      </c>
      <c r="AJ26">
        <v>0</v>
      </c>
      <c r="AK26">
        <v>0.207707153145645</v>
      </c>
      <c r="AL26">
        <v>0.15539659690693799</v>
      </c>
      <c r="AM26">
        <v>0.60765993124825901</v>
      </c>
      <c r="AN26">
        <v>2.9236318699156098E-2</v>
      </c>
    </row>
    <row r="27" spans="1:40" x14ac:dyDescent="0.3">
      <c r="A27">
        <v>61</v>
      </c>
      <c r="B27">
        <v>969.875</v>
      </c>
      <c r="C27">
        <v>400</v>
      </c>
      <c r="D27">
        <v>0</v>
      </c>
      <c r="E27">
        <v>3.2309506830107999</v>
      </c>
      <c r="F27">
        <v>3.9532638837550098</v>
      </c>
      <c r="G27">
        <v>-44.468459301076315</v>
      </c>
      <c r="H27">
        <v>-35.87252144936754</v>
      </c>
      <c r="I27">
        <v>6.9153378666630001</v>
      </c>
      <c r="J27">
        <v>3.7179030214683202</v>
      </c>
      <c r="K27">
        <v>0.81728687434391101</v>
      </c>
      <c r="L27">
        <v>2.7382930187334838E-5</v>
      </c>
      <c r="M27">
        <v>3.7660265493373536E-7</v>
      </c>
      <c r="N27" s="1">
        <v>8.5095262710889004E-9</v>
      </c>
      <c r="O27" s="1">
        <v>4.71604494771137E-13</v>
      </c>
      <c r="P27">
        <v>0</v>
      </c>
      <c r="R27">
        <v>1.36134906071592</v>
      </c>
      <c r="S27">
        <v>50.523419298867601</v>
      </c>
      <c r="T27">
        <v>14.950647884692</v>
      </c>
      <c r="V27">
        <v>18.327889002146499</v>
      </c>
      <c r="X27">
        <v>14.836694753577801</v>
      </c>
      <c r="AJ27">
        <v>0</v>
      </c>
      <c r="AK27">
        <v>0.210169612770821</v>
      </c>
      <c r="AL27">
        <v>0.15444637015200899</v>
      </c>
      <c r="AM27">
        <v>0.60727597234657305</v>
      </c>
      <c r="AN27">
        <v>2.8108044730596402E-2</v>
      </c>
    </row>
    <row r="28" spans="1:40" x14ac:dyDescent="0.3">
      <c r="A28">
        <v>62</v>
      </c>
      <c r="B28">
        <v>964.90625</v>
      </c>
      <c r="C28">
        <v>400</v>
      </c>
      <c r="D28">
        <v>0</v>
      </c>
      <c r="E28">
        <v>3.3812499941505001</v>
      </c>
      <c r="F28">
        <v>3.9524659953123802</v>
      </c>
      <c r="G28">
        <v>-46.552360300502706</v>
      </c>
      <c r="H28">
        <v>-37.611852765057037</v>
      </c>
      <c r="I28">
        <v>7.22140656811486</v>
      </c>
      <c r="J28">
        <v>3.8907111579446001</v>
      </c>
      <c r="K28">
        <v>0.85547857923652104</v>
      </c>
      <c r="L28">
        <v>2.7274424935954083E-5</v>
      </c>
      <c r="M28">
        <v>3.7602631587879709E-7</v>
      </c>
      <c r="N28" s="1">
        <v>8.8833917950918792E-9</v>
      </c>
      <c r="O28" s="1">
        <v>4.9065883599377397E-13</v>
      </c>
      <c r="P28">
        <v>0</v>
      </c>
      <c r="R28">
        <v>1.30892941665482</v>
      </c>
      <c r="S28">
        <v>50.684901840501098</v>
      </c>
      <c r="T28">
        <v>14.8632830741372</v>
      </c>
      <c r="V28">
        <v>18.3037547215974</v>
      </c>
      <c r="X28">
        <v>14.839130947109201</v>
      </c>
      <c r="AJ28">
        <v>0</v>
      </c>
      <c r="AK28">
        <v>0.21254915538348701</v>
      </c>
      <c r="AL28">
        <v>0.15344750901179299</v>
      </c>
      <c r="AM28">
        <v>0.60699456793967199</v>
      </c>
      <c r="AN28">
        <v>2.7008767665046701E-2</v>
      </c>
    </row>
    <row r="29" spans="1:40" x14ac:dyDescent="0.3">
      <c r="A29">
        <v>63</v>
      </c>
      <c r="B29">
        <v>959.9375</v>
      </c>
      <c r="C29">
        <v>400</v>
      </c>
      <c r="D29">
        <v>0</v>
      </c>
      <c r="E29">
        <v>3.5295940866313602</v>
      </c>
      <c r="F29">
        <v>3.9515650234458302</v>
      </c>
      <c r="G29">
        <v>-48.613360823684417</v>
      </c>
      <c r="H29">
        <v>-39.338202238176102</v>
      </c>
      <c r="I29">
        <v>7.5218981503812996</v>
      </c>
      <c r="J29">
        <v>4.0613503962794901</v>
      </c>
      <c r="K29">
        <v>0.89321422415908802</v>
      </c>
      <c r="L29">
        <v>2.7166342566529624E-5</v>
      </c>
      <c r="M29">
        <v>3.7546837027807973E-7</v>
      </c>
      <c r="N29" s="1">
        <v>9.2500204934295506E-9</v>
      </c>
      <c r="O29" s="1">
        <v>5.090266396577E-13</v>
      </c>
      <c r="P29">
        <v>0</v>
      </c>
      <c r="R29">
        <v>1.25788754260219</v>
      </c>
      <c r="S29">
        <v>50.849098972671797</v>
      </c>
      <c r="T29">
        <v>14.7716209540168</v>
      </c>
      <c r="V29">
        <v>18.276947376577599</v>
      </c>
      <c r="X29">
        <v>14.8444451541314</v>
      </c>
      <c r="AJ29">
        <v>0</v>
      </c>
      <c r="AK29">
        <v>0.21484592528516</v>
      </c>
      <c r="AL29">
        <v>0.15240130525232201</v>
      </c>
      <c r="AM29">
        <v>0.60681421347298103</v>
      </c>
      <c r="AN29">
        <v>2.5938555989535698E-2</v>
      </c>
    </row>
    <row r="30" spans="1:40" x14ac:dyDescent="0.3">
      <c r="A30">
        <v>64</v>
      </c>
      <c r="B30">
        <v>954.96875</v>
      </c>
      <c r="C30">
        <v>400</v>
      </c>
      <c r="D30">
        <v>0</v>
      </c>
      <c r="E30">
        <v>3.67579962714635</v>
      </c>
      <c r="F30">
        <v>3.95056336311321</v>
      </c>
      <c r="G30">
        <v>-50.64917273032146</v>
      </c>
      <c r="H30">
        <v>-41.049651041636977</v>
      </c>
      <c r="I30">
        <v>7.8164442067873896</v>
      </c>
      <c r="J30">
        <v>4.2296176589555303</v>
      </c>
      <c r="K30">
        <v>0.93044948005837502</v>
      </c>
      <c r="L30">
        <v>2.7058717705546121E-5</v>
      </c>
      <c r="M30">
        <v>3.7492882355325434E-7</v>
      </c>
      <c r="N30" s="1">
        <v>9.6089645430018399E-9</v>
      </c>
      <c r="O30" s="1">
        <v>5.2667207268133197E-13</v>
      </c>
      <c r="P30">
        <v>0</v>
      </c>
      <c r="R30">
        <v>1.2082222438294501</v>
      </c>
      <c r="S30">
        <v>51.015899275653098</v>
      </c>
      <c r="T30">
        <v>14.6757690010286</v>
      </c>
      <c r="V30">
        <v>18.247519949903399</v>
      </c>
      <c r="X30">
        <v>14.8525895295853</v>
      </c>
      <c r="AJ30">
        <v>0</v>
      </c>
      <c r="AK30">
        <v>0.217060203294722</v>
      </c>
      <c r="AL30">
        <v>0.151309155860788</v>
      </c>
      <c r="AM30">
        <v>0.60673320537545805</v>
      </c>
      <c r="AN30">
        <v>2.4897435469031198E-2</v>
      </c>
    </row>
    <row r="31" spans="1:40" x14ac:dyDescent="0.3">
      <c r="A31">
        <v>65</v>
      </c>
      <c r="B31">
        <v>950</v>
      </c>
      <c r="C31">
        <v>400</v>
      </c>
      <c r="D31">
        <v>0</v>
      </c>
      <c r="E31">
        <v>3.81970329985751</v>
      </c>
      <c r="F31">
        <v>3.9494636192904502</v>
      </c>
      <c r="G31">
        <v>-52.657753694006836</v>
      </c>
      <c r="H31">
        <v>-42.744463326418526</v>
      </c>
      <c r="I31">
        <v>8.1047217165419703</v>
      </c>
      <c r="J31">
        <v>4.3953316639301399</v>
      </c>
      <c r="K31">
        <v>0.96714482473033803</v>
      </c>
      <c r="L31">
        <v>2.695158448283303E-5</v>
      </c>
      <c r="M31">
        <v>3.7440764721059845E-7</v>
      </c>
      <c r="N31" s="1">
        <v>9.9598362128317206E-9</v>
      </c>
      <c r="O31" s="1">
        <v>5.4356428224500498E-13</v>
      </c>
      <c r="P31">
        <v>0</v>
      </c>
      <c r="R31">
        <v>1.1599305117040899</v>
      </c>
      <c r="S31">
        <v>51.185184602625199</v>
      </c>
      <c r="T31">
        <v>14.5758432130363</v>
      </c>
      <c r="V31">
        <v>18.215530796299401</v>
      </c>
      <c r="X31">
        <v>14.8635108763348</v>
      </c>
      <c r="AJ31">
        <v>0</v>
      </c>
      <c r="AK31">
        <v>0.21919241205533199</v>
      </c>
      <c r="AL31">
        <v>0.150172555049669</v>
      </c>
      <c r="AM31">
        <v>0.60674964482443705</v>
      </c>
      <c r="AN31">
        <v>2.3885388070560801E-2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E016C-97CA-4AE3-921E-B5A3E8F7C908}">
  <dimension ref="A1:AN70"/>
  <sheetViews>
    <sheetView workbookViewId="0"/>
  </sheetViews>
  <sheetFormatPr defaultRowHeight="14.4" x14ac:dyDescent="0.3"/>
  <sheetData>
    <row r="1" spans="1:40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129</v>
      </c>
      <c r="AK1" t="s">
        <v>130</v>
      </c>
      <c r="AL1" t="s">
        <v>131</v>
      </c>
      <c r="AM1" t="s">
        <v>100</v>
      </c>
      <c r="AN1" t="s">
        <v>132</v>
      </c>
    </row>
    <row r="2" spans="1:40" x14ac:dyDescent="0.3">
      <c r="A2">
        <v>27</v>
      </c>
      <c r="B2">
        <v>1138.8125</v>
      </c>
      <c r="C2">
        <v>400</v>
      </c>
      <c r="D2">
        <v>0</v>
      </c>
      <c r="E2">
        <v>1.71816647750092</v>
      </c>
      <c r="F2">
        <v>3.91754076943851</v>
      </c>
      <c r="G2">
        <v>-24.266094490492968</v>
      </c>
      <c r="H2">
        <v>-18.697623575835792</v>
      </c>
      <c r="I2">
        <v>3.9437810243948901</v>
      </c>
      <c r="J2">
        <v>2.0117308675855301</v>
      </c>
      <c r="K2">
        <v>0.43858292194548998</v>
      </c>
      <c r="L2">
        <v>3.0881769219152314E-5</v>
      </c>
      <c r="M2">
        <v>4.0103665977436022E-7</v>
      </c>
      <c r="N2" s="1">
        <v>4.8166010567486999E-9</v>
      </c>
      <c r="O2" s="1">
        <v>2.5936613038385998E-13</v>
      </c>
      <c r="P2">
        <v>0</v>
      </c>
      <c r="R2">
        <v>2.9268403099373002</v>
      </c>
      <c r="S2">
        <v>48.117718886650202</v>
      </c>
      <c r="T2">
        <v>15.461813402430799</v>
      </c>
      <c r="V2">
        <v>17.352036412241699</v>
      </c>
      <c r="X2">
        <v>16.1415909887399</v>
      </c>
      <c r="AJ2">
        <v>0</v>
      </c>
      <c r="AK2">
        <v>0.117991901606851</v>
      </c>
      <c r="AL2">
        <v>0.159937969109859</v>
      </c>
      <c r="AM2">
        <v>0.66155922762466401</v>
      </c>
      <c r="AN2">
        <v>6.0510901658623897E-2</v>
      </c>
    </row>
    <row r="3" spans="1:40" x14ac:dyDescent="0.3">
      <c r="A3">
        <v>28</v>
      </c>
      <c r="B3">
        <v>1133.84375</v>
      </c>
      <c r="C3">
        <v>400</v>
      </c>
      <c r="D3">
        <v>0</v>
      </c>
      <c r="E3">
        <v>2.41904466020301</v>
      </c>
      <c r="F3">
        <v>3.9364235803141598</v>
      </c>
      <c r="G3">
        <v>-33.753967953233023</v>
      </c>
      <c r="H3">
        <v>-25.96491817548636</v>
      </c>
      <c r="I3">
        <v>5.5359519384834801</v>
      </c>
      <c r="J3">
        <v>2.81543163273601</v>
      </c>
      <c r="K3">
        <v>0.61452854624195297</v>
      </c>
      <c r="L3">
        <v>3.0929864435416302E-5</v>
      </c>
      <c r="M3">
        <v>3.9992427043059436E-7</v>
      </c>
      <c r="N3" s="1">
        <v>6.8111149011404604E-9</v>
      </c>
      <c r="O3" s="1">
        <v>3.8017790017483702E-13</v>
      </c>
      <c r="P3">
        <v>0</v>
      </c>
      <c r="R3">
        <v>3.1987409080079199</v>
      </c>
      <c r="S3">
        <v>46.961389988143402</v>
      </c>
      <c r="T3">
        <v>16.0973871015842</v>
      </c>
      <c r="V3">
        <v>17.969806366497501</v>
      </c>
      <c r="X3">
        <v>15.772675635766699</v>
      </c>
      <c r="AJ3">
        <v>0</v>
      </c>
      <c r="AK3">
        <v>0.115130920613121</v>
      </c>
      <c r="AL3">
        <v>0.16760816698588701</v>
      </c>
      <c r="AM3">
        <v>0.65069340420376098</v>
      </c>
      <c r="AN3">
        <v>6.65675081972293E-2</v>
      </c>
    </row>
    <row r="4" spans="1:40" x14ac:dyDescent="0.3">
      <c r="A4">
        <v>29</v>
      </c>
      <c r="B4">
        <v>1128.875</v>
      </c>
      <c r="C4">
        <v>400</v>
      </c>
      <c r="D4">
        <v>0</v>
      </c>
      <c r="E4">
        <v>3.0017912449594402</v>
      </c>
      <c r="F4">
        <v>3.9579129540511402</v>
      </c>
      <c r="G4">
        <v>-41.310136383341451</v>
      </c>
      <c r="H4">
        <v>-31.709493522947191</v>
      </c>
      <c r="I4">
        <v>6.84769733806049</v>
      </c>
      <c r="J4">
        <v>3.4697191728945298</v>
      </c>
      <c r="K4">
        <v>0.75842780773815299</v>
      </c>
      <c r="L4">
        <v>3.1005904945085662E-5</v>
      </c>
      <c r="M4">
        <v>3.9883173915605008E-7</v>
      </c>
      <c r="N4" s="1">
        <v>8.4978690130205101E-9</v>
      </c>
      <c r="O4" s="1">
        <v>4.9311861568760999E-13</v>
      </c>
      <c r="P4">
        <v>0</v>
      </c>
      <c r="R4">
        <v>3.5163698050983498</v>
      </c>
      <c r="S4">
        <v>45.631605654778198</v>
      </c>
      <c r="T4">
        <v>16.826094272855698</v>
      </c>
      <c r="V4">
        <v>18.663925138162899</v>
      </c>
      <c r="X4">
        <v>15.362005129104601</v>
      </c>
      <c r="AJ4">
        <v>0</v>
      </c>
      <c r="AK4">
        <v>0.11122024169294401</v>
      </c>
      <c r="AL4">
        <v>0.17651733942898601</v>
      </c>
      <c r="AM4">
        <v>0.63853279057519896</v>
      </c>
      <c r="AN4">
        <v>7.3729628302869402E-2</v>
      </c>
    </row>
    <row r="5" spans="1:40" x14ac:dyDescent="0.3">
      <c r="A5">
        <v>30</v>
      </c>
      <c r="B5">
        <v>1123.90625</v>
      </c>
      <c r="C5">
        <v>400</v>
      </c>
      <c r="D5">
        <v>0</v>
      </c>
      <c r="E5">
        <v>2.6339996761648199</v>
      </c>
      <c r="F5">
        <v>3.96799671107931</v>
      </c>
      <c r="G5">
        <v>-36.018659956443607</v>
      </c>
      <c r="H5">
        <v>-27.64516372385561</v>
      </c>
      <c r="I5">
        <v>5.9936715021946902</v>
      </c>
      <c r="J5">
        <v>3.0346567956124799</v>
      </c>
      <c r="K5">
        <v>0.66381095246633004</v>
      </c>
      <c r="L5">
        <v>3.0963231888218467E-5</v>
      </c>
      <c r="M5">
        <v>3.9768537047616327E-7</v>
      </c>
      <c r="N5" s="1">
        <v>7.4640694697057298E-9</v>
      </c>
      <c r="O5" s="1">
        <v>4.40833479726297E-13</v>
      </c>
      <c r="P5">
        <v>0</v>
      </c>
      <c r="R5">
        <v>3.5823746539888899</v>
      </c>
      <c r="S5">
        <v>45.1547166480022</v>
      </c>
      <c r="T5">
        <v>17.1423855875403</v>
      </c>
      <c r="V5">
        <v>18.975262636195001</v>
      </c>
      <c r="X5">
        <v>15.1452604742733</v>
      </c>
      <c r="AJ5">
        <v>0</v>
      </c>
      <c r="AK5">
        <v>0.112747124719178</v>
      </c>
      <c r="AL5">
        <v>0.18040073602662299</v>
      </c>
      <c r="AM5">
        <v>0.63150244466097705</v>
      </c>
      <c r="AN5">
        <v>7.5349694593220704E-2</v>
      </c>
    </row>
    <row r="6" spans="1:40" x14ac:dyDescent="0.3">
      <c r="A6">
        <v>30</v>
      </c>
      <c r="B6">
        <v>1123.90625</v>
      </c>
      <c r="C6">
        <v>400</v>
      </c>
      <c r="D6">
        <v>0</v>
      </c>
      <c r="E6">
        <v>0.73820423359913401</v>
      </c>
      <c r="F6">
        <v>4.3682957608448296</v>
      </c>
      <c r="G6">
        <v>-7.6413651084327112</v>
      </c>
      <c r="H6">
        <v>-5.3726242626835257</v>
      </c>
      <c r="I6">
        <v>1.62394380738011</v>
      </c>
      <c r="J6">
        <v>0.742930463557679</v>
      </c>
      <c r="K6">
        <v>0.16899135818962099</v>
      </c>
      <c r="L6">
        <v>3.4830818444614609E-5</v>
      </c>
      <c r="M6">
        <v>4.00517951324837E-7</v>
      </c>
      <c r="N6" s="1">
        <v>2.3482721210478998E-9</v>
      </c>
      <c r="O6" s="1">
        <v>2.0840144149663801E-13</v>
      </c>
      <c r="P6">
        <v>0</v>
      </c>
      <c r="R6">
        <v>13.404605776677499</v>
      </c>
      <c r="S6">
        <v>16.4299381976342</v>
      </c>
      <c r="T6">
        <v>28.9158919771249</v>
      </c>
      <c r="V6">
        <v>31.737071268984899</v>
      </c>
      <c r="X6">
        <v>9.5124927795782401</v>
      </c>
      <c r="AJ6">
        <v>0</v>
      </c>
      <c r="AK6">
        <v>-0.14682345690568599</v>
      </c>
      <c r="AL6">
        <v>0.35505734575749098</v>
      </c>
      <c r="AM6">
        <v>0.46279375757790497</v>
      </c>
      <c r="AN6">
        <v>0.32897235357028898</v>
      </c>
    </row>
    <row r="7" spans="1:40" x14ac:dyDescent="0.3">
      <c r="A7">
        <v>31</v>
      </c>
      <c r="B7">
        <v>1118.9375</v>
      </c>
      <c r="C7">
        <v>400</v>
      </c>
      <c r="D7">
        <v>0</v>
      </c>
      <c r="E7">
        <v>1.88982873712255</v>
      </c>
      <c r="F7">
        <v>3.9697179821922699</v>
      </c>
      <c r="G7">
        <v>-25.818291234436185</v>
      </c>
      <c r="H7">
        <v>-19.843695844371588</v>
      </c>
      <c r="I7">
        <v>4.2918246087725</v>
      </c>
      <c r="J7">
        <v>2.1759740557317899</v>
      </c>
      <c r="K7">
        <v>0.47606120777347899</v>
      </c>
      <c r="L7">
        <v>3.0837829484230932E-5</v>
      </c>
      <c r="M7">
        <v>3.9657352647316668E-7</v>
      </c>
      <c r="N7" s="1">
        <v>5.3436801274630501E-9</v>
      </c>
      <c r="O7" s="1">
        <v>3.1651372696296801E-13</v>
      </c>
      <c r="P7">
        <v>0</v>
      </c>
      <c r="R7">
        <v>3.4855722924757999</v>
      </c>
      <c r="S7">
        <v>45.270544209833801</v>
      </c>
      <c r="T7">
        <v>17.154675515605401</v>
      </c>
      <c r="V7">
        <v>19.0150330236137</v>
      </c>
      <c r="X7">
        <v>15.074174958471099</v>
      </c>
      <c r="AJ7">
        <v>0</v>
      </c>
      <c r="AK7">
        <v>0.117619951837119</v>
      </c>
      <c r="AL7">
        <v>0.18052964834295199</v>
      </c>
      <c r="AM7">
        <v>0.628536964452164</v>
      </c>
      <c r="AN7">
        <v>7.3313435367764093E-2</v>
      </c>
    </row>
    <row r="8" spans="1:40" x14ac:dyDescent="0.3">
      <c r="A8">
        <v>31</v>
      </c>
      <c r="B8">
        <v>1118.9375</v>
      </c>
      <c r="C8">
        <v>400</v>
      </c>
      <c r="D8">
        <v>0</v>
      </c>
      <c r="E8">
        <v>1.7238061537604099</v>
      </c>
      <c r="F8">
        <v>4.3773282804015796</v>
      </c>
      <c r="G8">
        <v>-17.738614091248397</v>
      </c>
      <c r="H8">
        <v>-12.472915337457838</v>
      </c>
      <c r="I8">
        <v>3.78259179382801</v>
      </c>
      <c r="J8">
        <v>1.73032256499865</v>
      </c>
      <c r="K8">
        <v>0.39380326156444101</v>
      </c>
      <c r="L8">
        <v>3.4830763284474359E-5</v>
      </c>
      <c r="M8">
        <v>3.9986164734201049E-7</v>
      </c>
      <c r="N8" s="1">
        <v>5.4983440014727598E-9</v>
      </c>
      <c r="O8" s="1">
        <v>4.9254805932289797E-13</v>
      </c>
      <c r="P8">
        <v>0</v>
      </c>
      <c r="R8">
        <v>13.280756741535001</v>
      </c>
      <c r="S8">
        <v>16.2498293751684</v>
      </c>
      <c r="T8">
        <v>29.266621576702999</v>
      </c>
      <c r="V8">
        <v>31.875683048137599</v>
      </c>
      <c r="X8">
        <v>9.3271092584557298</v>
      </c>
      <c r="AJ8">
        <v>0</v>
      </c>
      <c r="AK8">
        <v>-0.14157906928118799</v>
      </c>
      <c r="AL8">
        <v>0.36015506506420097</v>
      </c>
      <c r="AM8">
        <v>0.45477359690428298</v>
      </c>
      <c r="AN8">
        <v>0.32665040731270301</v>
      </c>
    </row>
    <row r="9" spans="1:40" x14ac:dyDescent="0.3">
      <c r="A9">
        <v>32</v>
      </c>
      <c r="B9">
        <v>1113.96875</v>
      </c>
      <c r="C9">
        <v>400</v>
      </c>
      <c r="D9">
        <v>0</v>
      </c>
      <c r="E9">
        <v>1.2690833077371899</v>
      </c>
      <c r="F9">
        <v>3.9706991013503101</v>
      </c>
      <c r="G9">
        <v>-17.328823455352964</v>
      </c>
      <c r="H9">
        <v>-13.338692237292479</v>
      </c>
      <c r="I9">
        <v>2.8765606535565098</v>
      </c>
      <c r="J9">
        <v>1.4606743389566199</v>
      </c>
      <c r="K9">
        <v>0.31961205705705897</v>
      </c>
      <c r="L9">
        <v>3.0710895858793997E-5</v>
      </c>
      <c r="M9">
        <v>3.9555654554233968E-7</v>
      </c>
      <c r="N9" s="1">
        <v>3.58013856554058E-9</v>
      </c>
      <c r="O9" s="1">
        <v>2.12339515785699E-13</v>
      </c>
      <c r="P9">
        <v>0</v>
      </c>
      <c r="R9">
        <v>3.3912747801895802</v>
      </c>
      <c r="S9">
        <v>45.415604648353003</v>
      </c>
      <c r="T9">
        <v>17.137722147902</v>
      </c>
      <c r="V9">
        <v>19.033855887088801</v>
      </c>
      <c r="X9">
        <v>15.0215425364664</v>
      </c>
      <c r="AJ9">
        <v>0</v>
      </c>
      <c r="AK9">
        <v>0.12217744782378601</v>
      </c>
      <c r="AL9">
        <v>0.18030992768830401</v>
      </c>
      <c r="AM9">
        <v>0.62619892455467396</v>
      </c>
      <c r="AN9">
        <v>7.1313699933234304E-2</v>
      </c>
    </row>
    <row r="10" spans="1:40" x14ac:dyDescent="0.3">
      <c r="A10">
        <v>32</v>
      </c>
      <c r="B10">
        <v>1113.96875</v>
      </c>
      <c r="C10">
        <v>400</v>
      </c>
      <c r="D10">
        <v>0</v>
      </c>
      <c r="E10">
        <v>2.5396672106807001</v>
      </c>
      <c r="F10">
        <v>4.3860165985415502</v>
      </c>
      <c r="G10">
        <v>-25.98349857443505</v>
      </c>
      <c r="H10">
        <v>-18.272524658007061</v>
      </c>
      <c r="I10">
        <v>5.5589861476733597</v>
      </c>
      <c r="J10">
        <v>2.5428181636304301</v>
      </c>
      <c r="K10">
        <v>0.57903730038896795</v>
      </c>
      <c r="L10">
        <v>3.4825232464258786E-5</v>
      </c>
      <c r="M10">
        <v>3.9925314715444789E-7</v>
      </c>
      <c r="N10" s="1">
        <v>8.1203067230924899E-9</v>
      </c>
      <c r="O10" s="1">
        <v>7.3366148297367605E-13</v>
      </c>
      <c r="P10">
        <v>0</v>
      </c>
      <c r="R10">
        <v>13.1842668591907</v>
      </c>
      <c r="S10">
        <v>16.054971670393201</v>
      </c>
      <c r="T10">
        <v>29.5890699155836</v>
      </c>
      <c r="V10">
        <v>32.016656162019501</v>
      </c>
      <c r="X10">
        <v>9.1550353928128203</v>
      </c>
      <c r="AJ10">
        <v>0</v>
      </c>
      <c r="AK10">
        <v>-0.13724123284909701</v>
      </c>
      <c r="AL10">
        <v>0.36491162451638398</v>
      </c>
      <c r="AM10">
        <v>0.44735022032907501</v>
      </c>
      <c r="AN10">
        <v>0.32497938800363602</v>
      </c>
    </row>
    <row r="11" spans="1:40" x14ac:dyDescent="0.3">
      <c r="A11">
        <v>33</v>
      </c>
      <c r="B11">
        <v>1109</v>
      </c>
      <c r="C11">
        <v>400</v>
      </c>
      <c r="D11">
        <v>0</v>
      </c>
      <c r="E11">
        <v>0.754861812245747</v>
      </c>
      <c r="F11">
        <v>3.9710513572589501</v>
      </c>
      <c r="G11">
        <v>-10.30560316831399</v>
      </c>
      <c r="H11">
        <v>-7.9451936873779214</v>
      </c>
      <c r="I11">
        <v>1.7077809795869201</v>
      </c>
      <c r="J11">
        <v>0.86864548631880301</v>
      </c>
      <c r="K11">
        <v>0.19009117342838699</v>
      </c>
      <c r="L11">
        <v>3.0582725645119791E-5</v>
      </c>
      <c r="M11">
        <v>3.9462065753746503E-7</v>
      </c>
      <c r="N11" s="1">
        <v>2.1242731680498299E-9</v>
      </c>
      <c r="O11" s="1">
        <v>1.2599191394379501E-13</v>
      </c>
      <c r="P11">
        <v>0</v>
      </c>
      <c r="R11">
        <v>3.29951098092093</v>
      </c>
      <c r="S11">
        <v>45.585029042013304</v>
      </c>
      <c r="T11">
        <v>17.0957289901067</v>
      </c>
      <c r="V11">
        <v>19.035082234720999</v>
      </c>
      <c r="X11">
        <v>14.984648752237799</v>
      </c>
      <c r="AJ11">
        <v>0</v>
      </c>
      <c r="AK11">
        <v>0.12645411507004001</v>
      </c>
      <c r="AL11">
        <v>0.17979253036981199</v>
      </c>
      <c r="AM11">
        <v>0.62439847123884995</v>
      </c>
      <c r="AN11">
        <v>6.9354883321296495E-2</v>
      </c>
    </row>
    <row r="12" spans="1:40" x14ac:dyDescent="0.3">
      <c r="A12">
        <v>33</v>
      </c>
      <c r="B12">
        <v>1109</v>
      </c>
      <c r="C12">
        <v>400</v>
      </c>
      <c r="D12">
        <v>0</v>
      </c>
      <c r="E12">
        <v>3.2146507751231699</v>
      </c>
      <c r="F12">
        <v>4.3944136136220999</v>
      </c>
      <c r="G12">
        <v>-32.703127478441395</v>
      </c>
      <c r="H12">
        <v>-23.001722005995727</v>
      </c>
      <c r="I12">
        <v>7.0190684603304003</v>
      </c>
      <c r="J12">
        <v>3.21070648641156</v>
      </c>
      <c r="K12">
        <v>0.73153122527159997</v>
      </c>
      <c r="L12">
        <v>3.4814488838488429E-5</v>
      </c>
      <c r="M12">
        <v>3.9867884650594439E-7</v>
      </c>
      <c r="N12" s="1">
        <v>1.0300877087194E-8</v>
      </c>
      <c r="O12" s="1">
        <v>9.3800611008726696E-13</v>
      </c>
      <c r="P12">
        <v>0</v>
      </c>
      <c r="R12">
        <v>13.1107607291052</v>
      </c>
      <c r="S12">
        <v>15.848229394655201</v>
      </c>
      <c r="T12">
        <v>29.887134213587501</v>
      </c>
      <c r="V12">
        <v>32.159790851979501</v>
      </c>
      <c r="X12">
        <v>8.9940848106724296</v>
      </c>
      <c r="AJ12">
        <v>0</v>
      </c>
      <c r="AK12">
        <v>-0.13365447270592501</v>
      </c>
      <c r="AL12">
        <v>0.36937403748200998</v>
      </c>
      <c r="AM12">
        <v>0.440423328556316</v>
      </c>
      <c r="AN12">
        <v>0.32385710666759698</v>
      </c>
    </row>
    <row r="13" spans="1:40" x14ac:dyDescent="0.3">
      <c r="A13">
        <v>34</v>
      </c>
      <c r="B13">
        <v>1104.03125</v>
      </c>
      <c r="C13">
        <v>400</v>
      </c>
      <c r="D13">
        <v>0</v>
      </c>
      <c r="E13">
        <v>0.33271882828003402</v>
      </c>
      <c r="F13">
        <v>3.9708734173067701</v>
      </c>
      <c r="G13">
        <v>-4.5429599191966741</v>
      </c>
      <c r="H13">
        <v>-3.5082270723377276</v>
      </c>
      <c r="I13">
        <v>0.75134107936696604</v>
      </c>
      <c r="J13">
        <v>0.38285212226509802</v>
      </c>
      <c r="K13">
        <v>8.3789834959206305E-2</v>
      </c>
      <c r="L13">
        <v>3.0453647432394098E-5</v>
      </c>
      <c r="M13">
        <v>3.9375442695965583E-7</v>
      </c>
      <c r="N13" s="1">
        <v>9.3390592368050493E-10</v>
      </c>
      <c r="O13" s="1">
        <v>5.53277343360169E-14</v>
      </c>
      <c r="P13">
        <v>0</v>
      </c>
      <c r="R13">
        <v>3.2102933300230099</v>
      </c>
      <c r="S13">
        <v>45.774486886902601</v>
      </c>
      <c r="T13">
        <v>17.0324810698013</v>
      </c>
      <c r="V13">
        <v>19.0216208404882</v>
      </c>
      <c r="X13">
        <v>14.961117872784699</v>
      </c>
      <c r="AJ13">
        <v>0</v>
      </c>
      <c r="AK13">
        <v>0.13047958017224001</v>
      </c>
      <c r="AL13">
        <v>0.17902350333891001</v>
      </c>
      <c r="AM13">
        <v>0.62305649118059603</v>
      </c>
      <c r="AN13">
        <v>6.7440425308252297E-2</v>
      </c>
    </row>
    <row r="14" spans="1:40" x14ac:dyDescent="0.3">
      <c r="A14">
        <v>34</v>
      </c>
      <c r="B14">
        <v>1104.03125</v>
      </c>
      <c r="C14">
        <v>400</v>
      </c>
      <c r="D14">
        <v>0</v>
      </c>
      <c r="E14">
        <v>3.7720202648077699</v>
      </c>
      <c r="F14">
        <v>4.4025607007153802</v>
      </c>
      <c r="G14">
        <v>-38.159592180402363</v>
      </c>
      <c r="H14">
        <v>-26.844834654831502</v>
      </c>
      <c r="I14">
        <v>8.2158811888927801</v>
      </c>
      <c r="J14">
        <v>3.75832534467144</v>
      </c>
      <c r="K14">
        <v>0.85677870703630399</v>
      </c>
      <c r="L14">
        <v>3.4798875555191738E-5</v>
      </c>
      <c r="M14">
        <v>3.9812880892687676E-7</v>
      </c>
      <c r="N14" s="1">
        <v>1.21105440427699E-8</v>
      </c>
      <c r="O14" s="1">
        <v>1.1108438868675701E-12</v>
      </c>
      <c r="P14">
        <v>0</v>
      </c>
      <c r="R14">
        <v>13.0564238079477</v>
      </c>
      <c r="S14">
        <v>15.632192797445301</v>
      </c>
      <c r="T14">
        <v>30.164172706076702</v>
      </c>
      <c r="V14">
        <v>32.304729542970797</v>
      </c>
      <c r="X14">
        <v>8.8424811455592298</v>
      </c>
      <c r="AJ14">
        <v>0</v>
      </c>
      <c r="AK14">
        <v>-0.13068692471401699</v>
      </c>
      <c r="AL14">
        <v>0.37358248805345901</v>
      </c>
      <c r="AM14">
        <v>0.43391081778192298</v>
      </c>
      <c r="AN14">
        <v>0.32319361887863401</v>
      </c>
    </row>
    <row r="15" spans="1:40" x14ac:dyDescent="0.3">
      <c r="A15">
        <v>35</v>
      </c>
      <c r="B15">
        <v>1099.0625</v>
      </c>
      <c r="C15">
        <v>400</v>
      </c>
      <c r="D15">
        <v>0</v>
      </c>
      <c r="E15">
        <v>4.2245555544825901</v>
      </c>
      <c r="F15">
        <v>4.4105795201992901</v>
      </c>
      <c r="G15">
        <v>-42.500282850895488</v>
      </c>
      <c r="H15">
        <v>-29.904680544220646</v>
      </c>
      <c r="I15">
        <v>9.1790464717926898</v>
      </c>
      <c r="J15">
        <v>4.1991894529766904</v>
      </c>
      <c r="K15">
        <v>0.95782323731728303</v>
      </c>
      <c r="L15">
        <v>3.4778388136405162E-5</v>
      </c>
      <c r="M15">
        <v>3.9758541977174454E-7</v>
      </c>
      <c r="N15" s="1">
        <v>1.3587103124978299E-8</v>
      </c>
      <c r="O15" s="1">
        <v>1.25481272114776E-12</v>
      </c>
      <c r="P15">
        <v>0</v>
      </c>
      <c r="R15">
        <v>13.021425228928701</v>
      </c>
      <c r="S15">
        <v>15.4025595300243</v>
      </c>
      <c r="T15">
        <v>30.423578379283398</v>
      </c>
      <c r="V15">
        <v>32.454692874231498</v>
      </c>
      <c r="X15">
        <v>8.6977439875318296</v>
      </c>
      <c r="AJ15">
        <v>0</v>
      </c>
      <c r="AK15">
        <v>-0.128309255283035</v>
      </c>
      <c r="AL15">
        <v>0.37759114375123398</v>
      </c>
      <c r="AM15">
        <v>0.42770996591877902</v>
      </c>
      <c r="AN15">
        <v>0.32300814561302099</v>
      </c>
    </row>
    <row r="16" spans="1:40" x14ac:dyDescent="0.3">
      <c r="A16">
        <v>36</v>
      </c>
      <c r="B16">
        <v>1094.09375</v>
      </c>
      <c r="C16">
        <v>400</v>
      </c>
      <c r="D16">
        <v>0</v>
      </c>
      <c r="E16">
        <v>4.6950991568180998</v>
      </c>
      <c r="F16">
        <v>4.42484450411854</v>
      </c>
      <c r="G16">
        <v>-46.815994640769354</v>
      </c>
      <c r="H16">
        <v>-32.912381764546886</v>
      </c>
      <c r="I16">
        <v>10.169081318691299</v>
      </c>
      <c r="J16">
        <v>4.6499911369888203</v>
      </c>
      <c r="K16">
        <v>1.0610766440375401</v>
      </c>
      <c r="L16">
        <v>3.4933826878969754E-5</v>
      </c>
      <c r="M16">
        <v>3.9748823986760945E-7</v>
      </c>
      <c r="N16" s="1">
        <v>1.5227249055129601E-8</v>
      </c>
      <c r="O16" s="1">
        <v>1.42905826703513E-12</v>
      </c>
      <c r="P16">
        <v>0</v>
      </c>
      <c r="R16">
        <v>12.6446345443655</v>
      </c>
      <c r="S16">
        <v>15.2382383967831</v>
      </c>
      <c r="T16">
        <v>31.175797694580702</v>
      </c>
      <c r="V16">
        <v>32.555223601913603</v>
      </c>
      <c r="X16">
        <v>8.3861057623569302</v>
      </c>
      <c r="AJ16">
        <v>0</v>
      </c>
      <c r="AK16">
        <v>-0.116552173032422</v>
      </c>
      <c r="AL16">
        <v>0.38817107769869003</v>
      </c>
      <c r="AM16">
        <v>0.41371110417472201</v>
      </c>
      <c r="AN16">
        <v>0.31466999115900901</v>
      </c>
    </row>
    <row r="17" spans="1:40" x14ac:dyDescent="0.3">
      <c r="A17">
        <v>37</v>
      </c>
      <c r="B17">
        <v>1089.125</v>
      </c>
      <c r="C17">
        <v>400</v>
      </c>
      <c r="D17">
        <v>0</v>
      </c>
      <c r="E17">
        <v>4.8995836461167199</v>
      </c>
      <c r="F17">
        <v>4.4324782331732901</v>
      </c>
      <c r="G17">
        <v>-48.589510617912474</v>
      </c>
      <c r="H17">
        <v>-34.168287471655233</v>
      </c>
      <c r="I17">
        <v>10.5861321291642</v>
      </c>
      <c r="J17">
        <v>4.8415867187487898</v>
      </c>
      <c r="K17">
        <v>1.1053824493592601</v>
      </c>
      <c r="L17">
        <v>3.4933297230100754E-5</v>
      </c>
      <c r="M17">
        <v>3.9724642842926237E-7</v>
      </c>
      <c r="N17" s="1">
        <v>1.59269135371105E-8</v>
      </c>
      <c r="O17" s="1">
        <v>1.5039539357942299E-12</v>
      </c>
      <c r="P17">
        <v>0</v>
      </c>
      <c r="R17">
        <v>12.610504467886701</v>
      </c>
      <c r="S17">
        <v>15.0094525835057</v>
      </c>
      <c r="T17">
        <v>31.4403784311687</v>
      </c>
      <c r="V17">
        <v>32.6837565711688</v>
      </c>
      <c r="X17">
        <v>8.2559079462698293</v>
      </c>
      <c r="AJ17">
        <v>0</v>
      </c>
      <c r="AK17">
        <v>-0.114822203722288</v>
      </c>
      <c r="AL17">
        <v>0.392256394077165</v>
      </c>
      <c r="AM17">
        <v>0.408111048667196</v>
      </c>
      <c r="AN17">
        <v>0.31445476097792502</v>
      </c>
    </row>
    <row r="18" spans="1:40" x14ac:dyDescent="0.3">
      <c r="A18">
        <v>38</v>
      </c>
      <c r="B18">
        <v>1084.15625</v>
      </c>
      <c r="C18">
        <v>400</v>
      </c>
      <c r="D18">
        <v>0</v>
      </c>
      <c r="E18">
        <v>5.0773100319397599</v>
      </c>
      <c r="F18">
        <v>4.4396117304686999</v>
      </c>
      <c r="G18">
        <v>-50.094695699528245</v>
      </c>
      <c r="H18">
        <v>-35.240440336080781</v>
      </c>
      <c r="I18">
        <v>10.943923203364999</v>
      </c>
      <c r="J18">
        <v>5.0066827235007398</v>
      </c>
      <c r="K18">
        <v>1.14363830447031</v>
      </c>
      <c r="L18">
        <v>3.4932411060676902E-5</v>
      </c>
      <c r="M18">
        <v>3.9706498540456375E-7</v>
      </c>
      <c r="N18" s="1">
        <v>1.6542465113121001E-8</v>
      </c>
      <c r="O18" s="1">
        <v>1.5710667496987601E-12</v>
      </c>
      <c r="P18">
        <v>0</v>
      </c>
      <c r="R18">
        <v>12.569351188766699</v>
      </c>
      <c r="S18">
        <v>14.805759657862501</v>
      </c>
      <c r="T18">
        <v>31.693730494816901</v>
      </c>
      <c r="V18">
        <v>32.796708435311402</v>
      </c>
      <c r="X18">
        <v>8.1344502232423803</v>
      </c>
      <c r="AJ18">
        <v>0</v>
      </c>
      <c r="AK18">
        <v>-0.113007006934045</v>
      </c>
      <c r="AL18">
        <v>0.39614837272291797</v>
      </c>
      <c r="AM18">
        <v>0.40285055406604198</v>
      </c>
      <c r="AN18">
        <v>0.31400808014508402</v>
      </c>
    </row>
    <row r="19" spans="1:40" x14ac:dyDescent="0.3">
      <c r="A19">
        <v>39</v>
      </c>
      <c r="B19">
        <v>1079.1875</v>
      </c>
      <c r="C19">
        <v>400</v>
      </c>
      <c r="D19">
        <v>0</v>
      </c>
      <c r="E19">
        <v>5.2323649284402096</v>
      </c>
      <c r="F19">
        <v>4.4463154394623796</v>
      </c>
      <c r="G19">
        <v>-51.375015120945399</v>
      </c>
      <c r="H19">
        <v>-36.159017074214475</v>
      </c>
      <c r="I19">
        <v>11.251627679281899</v>
      </c>
      <c r="J19">
        <v>5.1494338489776696</v>
      </c>
      <c r="K19">
        <v>1.17678671243191</v>
      </c>
      <c r="L19">
        <v>3.4931492522083313E-5</v>
      </c>
      <c r="M19">
        <v>3.9693848796607101E-7</v>
      </c>
      <c r="N19" s="1">
        <v>1.7086829737040099E-8</v>
      </c>
      <c r="O19" s="1">
        <v>1.6315193651728099E-12</v>
      </c>
      <c r="P19">
        <v>0</v>
      </c>
      <c r="R19">
        <v>12.5218119143621</v>
      </c>
      <c r="S19">
        <v>14.6237782904924</v>
      </c>
      <c r="T19">
        <v>31.937918885199402</v>
      </c>
      <c r="V19">
        <v>32.896019154748203</v>
      </c>
      <c r="X19">
        <v>8.0204717551976898</v>
      </c>
      <c r="AJ19">
        <v>0</v>
      </c>
      <c r="AK19">
        <v>-0.111113547733117</v>
      </c>
      <c r="AL19">
        <v>0.39987954126415598</v>
      </c>
      <c r="AM19">
        <v>0.39788148400819301</v>
      </c>
      <c r="AN19">
        <v>0.313352522460768</v>
      </c>
    </row>
    <row r="20" spans="1:40" x14ac:dyDescent="0.3">
      <c r="A20">
        <v>40</v>
      </c>
      <c r="B20">
        <v>1074.21875</v>
      </c>
      <c r="C20">
        <v>400</v>
      </c>
      <c r="D20">
        <v>0</v>
      </c>
      <c r="E20">
        <v>5.3680495487532403</v>
      </c>
      <c r="F20">
        <v>4.45264740558234</v>
      </c>
      <c r="G20">
        <v>-52.465203903687986</v>
      </c>
      <c r="H20">
        <v>-36.948041807451581</v>
      </c>
      <c r="I20">
        <v>11.516640931620501</v>
      </c>
      <c r="J20">
        <v>5.2731799962558297</v>
      </c>
      <c r="K20">
        <v>1.20558603899856</v>
      </c>
      <c r="L20">
        <v>3.4930839315610881E-5</v>
      </c>
      <c r="M20">
        <v>3.9686265007679846E-7</v>
      </c>
      <c r="N20" s="1">
        <v>1.7570492921564802E-8</v>
      </c>
      <c r="O20" s="1">
        <v>1.6862378817304599E-12</v>
      </c>
      <c r="P20">
        <v>0</v>
      </c>
      <c r="R20">
        <v>12.468304024780499</v>
      </c>
      <c r="S20">
        <v>14.4608320518541</v>
      </c>
      <c r="T20">
        <v>32.174716753734899</v>
      </c>
      <c r="V20">
        <v>32.983226828067998</v>
      </c>
      <c r="X20">
        <v>7.9129203415622698</v>
      </c>
      <c r="AJ20">
        <v>0</v>
      </c>
      <c r="AK20">
        <v>-0.109144741690858</v>
      </c>
      <c r="AL20">
        <v>0.40347763464087899</v>
      </c>
      <c r="AM20">
        <v>0.39316311857583602</v>
      </c>
      <c r="AN20">
        <v>0.31250398847414201</v>
      </c>
    </row>
    <row r="21" spans="1:40" x14ac:dyDescent="0.3">
      <c r="A21">
        <v>41</v>
      </c>
      <c r="B21">
        <v>1069.25</v>
      </c>
      <c r="C21">
        <v>400</v>
      </c>
      <c r="D21">
        <v>0</v>
      </c>
      <c r="E21">
        <v>5.4607203204518102</v>
      </c>
      <c r="F21">
        <v>4.45917552905801</v>
      </c>
      <c r="G21">
        <v>-53.117371793903125</v>
      </c>
      <c r="H21">
        <v>-37.42749832527484</v>
      </c>
      <c r="I21">
        <v>11.6879271965347</v>
      </c>
      <c r="J21">
        <v>5.35400940649743</v>
      </c>
      <c r="K21">
        <v>1.2246031323205899</v>
      </c>
      <c r="L21">
        <v>3.4930845331575917E-5</v>
      </c>
      <c r="M21">
        <v>3.9678626599155434E-7</v>
      </c>
      <c r="N21" s="1">
        <v>1.7915280823796701E-8</v>
      </c>
      <c r="O21" s="1">
        <v>1.7281041944905501E-12</v>
      </c>
      <c r="P21">
        <v>0</v>
      </c>
      <c r="R21">
        <v>12.4217162565603</v>
      </c>
      <c r="S21">
        <v>14.2837090095443</v>
      </c>
      <c r="T21">
        <v>32.413982767265203</v>
      </c>
      <c r="V21">
        <v>33.076784915032498</v>
      </c>
      <c r="X21">
        <v>7.8038070515974898</v>
      </c>
      <c r="AJ21">
        <v>0</v>
      </c>
      <c r="AK21">
        <v>-0.10737885173119301</v>
      </c>
      <c r="AL21">
        <v>0.40714825207873001</v>
      </c>
      <c r="AM21">
        <v>0.388380972092429</v>
      </c>
      <c r="AN21">
        <v>0.31184962756003298</v>
      </c>
    </row>
    <row r="22" spans="1:40" x14ac:dyDescent="0.3">
      <c r="A22">
        <v>41</v>
      </c>
      <c r="B22">
        <v>1069.25</v>
      </c>
      <c r="C22">
        <v>400</v>
      </c>
      <c r="D22">
        <v>0</v>
      </c>
      <c r="E22">
        <v>4.6627437668203403E-2</v>
      </c>
      <c r="F22">
        <v>3.9709391076440999</v>
      </c>
      <c r="G22">
        <v>-0.6365141882906149</v>
      </c>
      <c r="H22">
        <v>-0.49704714617131152</v>
      </c>
      <c r="I22">
        <v>0.10389380372415299</v>
      </c>
      <c r="J22">
        <v>5.3601777382837799E-2</v>
      </c>
      <c r="K22">
        <v>1.17421688936113E-2</v>
      </c>
      <c r="L22">
        <v>2.9624325140543446E-5</v>
      </c>
      <c r="M22">
        <v>3.8831539566168668E-7</v>
      </c>
      <c r="N22" s="1">
        <v>1.28841326689419E-10</v>
      </c>
      <c r="O22" s="1">
        <v>7.5966398168797502E-15</v>
      </c>
      <c r="P22">
        <v>0</v>
      </c>
      <c r="R22">
        <v>2.6294200387124098</v>
      </c>
      <c r="S22">
        <v>46.9429620495699</v>
      </c>
      <c r="T22">
        <v>16.6875427725851</v>
      </c>
      <c r="V22">
        <v>18.949965339215201</v>
      </c>
      <c r="X22">
        <v>14.7901097999172</v>
      </c>
      <c r="AJ22">
        <v>0</v>
      </c>
      <c r="AK22">
        <v>0.15630402882018099</v>
      </c>
      <c r="AL22">
        <v>0.17480239204819101</v>
      </c>
      <c r="AM22">
        <v>0.613843443269523</v>
      </c>
      <c r="AN22">
        <v>5.5050135862103798E-2</v>
      </c>
    </row>
    <row r="23" spans="1:40" x14ac:dyDescent="0.3">
      <c r="A23">
        <v>42</v>
      </c>
      <c r="B23">
        <v>1064.28125</v>
      </c>
      <c r="C23">
        <v>400</v>
      </c>
      <c r="D23">
        <v>0</v>
      </c>
      <c r="E23">
        <v>5.4922001285506301</v>
      </c>
      <c r="F23">
        <v>4.4663936043556802</v>
      </c>
      <c r="G23">
        <v>-53.142788313777963</v>
      </c>
      <c r="H23">
        <v>-37.459198653429915</v>
      </c>
      <c r="I23">
        <v>11.7266511159717</v>
      </c>
      <c r="J23">
        <v>5.3736295649241601</v>
      </c>
      <c r="K23">
        <v>1.2296722176913699</v>
      </c>
      <c r="L23">
        <v>3.4932146892190052E-5</v>
      </c>
      <c r="M23">
        <v>3.9666645355905161E-7</v>
      </c>
      <c r="N23" s="1">
        <v>1.80605004029086E-8</v>
      </c>
      <c r="O23" s="1">
        <v>1.7515223136484899E-12</v>
      </c>
      <c r="P23">
        <v>0</v>
      </c>
      <c r="R23">
        <v>12.392091315166899</v>
      </c>
      <c r="S23">
        <v>14.0648539551706</v>
      </c>
      <c r="T23">
        <v>32.664929637400803</v>
      </c>
      <c r="V23">
        <v>33.192034401182198</v>
      </c>
      <c r="X23">
        <v>7.6860906910793396</v>
      </c>
      <c r="AJ23">
        <v>0</v>
      </c>
      <c r="AK23">
        <v>-0.10602699122787999</v>
      </c>
      <c r="AL23">
        <v>0.411080243761688</v>
      </c>
      <c r="AM23">
        <v>0.383249526174892</v>
      </c>
      <c r="AN23">
        <v>0.31169722129129901</v>
      </c>
    </row>
    <row r="24" spans="1:40" x14ac:dyDescent="0.3">
      <c r="A24">
        <v>42</v>
      </c>
      <c r="B24">
        <v>1064.28125</v>
      </c>
      <c r="C24">
        <v>400</v>
      </c>
      <c r="D24">
        <v>0</v>
      </c>
      <c r="E24">
        <v>0.17755269247391001</v>
      </c>
      <c r="F24">
        <v>3.96917834846843</v>
      </c>
      <c r="G24">
        <v>-2.4260672824933827</v>
      </c>
      <c r="H24">
        <v>-1.897918582750564</v>
      </c>
      <c r="I24">
        <v>0.39489783100463599</v>
      </c>
      <c r="J24">
        <v>0.204184378721326</v>
      </c>
      <c r="K24">
        <v>4.4732858260809E-2</v>
      </c>
      <c r="L24">
        <v>2.9507269427057369E-5</v>
      </c>
      <c r="M24">
        <v>3.8781953633738609E-7</v>
      </c>
      <c r="N24" s="1">
        <v>4.89390201770843E-10</v>
      </c>
      <c r="O24" s="1">
        <v>2.87240911448085E-14</v>
      </c>
      <c r="P24">
        <v>0</v>
      </c>
      <c r="R24">
        <v>2.5562572396430601</v>
      </c>
      <c r="S24">
        <v>47.172656717169403</v>
      </c>
      <c r="T24">
        <v>16.570340785871402</v>
      </c>
      <c r="V24">
        <v>18.889073226182301</v>
      </c>
      <c r="X24">
        <v>14.811672031133799</v>
      </c>
      <c r="AJ24">
        <v>0</v>
      </c>
      <c r="AK24">
        <v>0.15901705730834201</v>
      </c>
      <c r="AL24">
        <v>0.17339975029947</v>
      </c>
      <c r="AM24">
        <v>0.614118751422009</v>
      </c>
      <c r="AN24">
        <v>5.3464440970177503E-2</v>
      </c>
    </row>
    <row r="25" spans="1:40" x14ac:dyDescent="0.3">
      <c r="A25">
        <v>43</v>
      </c>
      <c r="B25">
        <v>1059.3125</v>
      </c>
      <c r="C25">
        <v>400</v>
      </c>
      <c r="D25">
        <v>0</v>
      </c>
      <c r="E25">
        <v>5.5045721522241804</v>
      </c>
      <c r="F25">
        <v>4.4735764366683801</v>
      </c>
      <c r="G25">
        <v>-52.983166792046426</v>
      </c>
      <c r="H25">
        <v>-37.360922682586306</v>
      </c>
      <c r="I25">
        <v>11.7243405420115</v>
      </c>
      <c r="J25">
        <v>5.3746228608345099</v>
      </c>
      <c r="K25">
        <v>1.23046341783836</v>
      </c>
      <c r="L25">
        <v>3.4935038326335022E-5</v>
      </c>
      <c r="M25">
        <v>3.965727971149476E-7</v>
      </c>
      <c r="N25" s="1">
        <v>1.8144297743698E-8</v>
      </c>
      <c r="O25" s="1">
        <v>1.7690133534199799E-12</v>
      </c>
      <c r="P25">
        <v>0</v>
      </c>
      <c r="R25">
        <v>12.3603862684232</v>
      </c>
      <c r="S25">
        <v>13.8489866164039</v>
      </c>
      <c r="T25">
        <v>32.916977383991203</v>
      </c>
      <c r="V25">
        <v>33.304166117863701</v>
      </c>
      <c r="X25">
        <v>7.5694836133177397</v>
      </c>
      <c r="AJ25">
        <v>0</v>
      </c>
      <c r="AK25">
        <v>-0.104664256571935</v>
      </c>
      <c r="AL25">
        <v>0.41503259992925901</v>
      </c>
      <c r="AM25">
        <v>0.37814621581923902</v>
      </c>
      <c r="AN25">
        <v>0.31148544082343599</v>
      </c>
    </row>
    <row r="26" spans="1:40" x14ac:dyDescent="0.3">
      <c r="A26">
        <v>43</v>
      </c>
      <c r="B26">
        <v>1059.3125</v>
      </c>
      <c r="C26">
        <v>400</v>
      </c>
      <c r="D26">
        <v>0</v>
      </c>
      <c r="E26">
        <v>0.32243677622197803</v>
      </c>
      <c r="F26">
        <v>3.9673872124737701</v>
      </c>
      <c r="G26">
        <v>-4.4099540227930216</v>
      </c>
      <c r="H26">
        <v>-3.4561441038713845</v>
      </c>
      <c r="I26">
        <v>0.715824962369775</v>
      </c>
      <c r="J26">
        <v>0.37093551593561702</v>
      </c>
      <c r="K26">
        <v>8.1271819198340797E-2</v>
      </c>
      <c r="L26">
        <v>2.9390901916701142E-5</v>
      </c>
      <c r="M26">
        <v>3.8733500865847798E-7</v>
      </c>
      <c r="N26" s="1">
        <v>8.8651240414227402E-10</v>
      </c>
      <c r="O26" s="1">
        <v>5.1789275437779499E-14</v>
      </c>
      <c r="P26">
        <v>0</v>
      </c>
      <c r="R26">
        <v>2.4848241420225401</v>
      </c>
      <c r="S26">
        <v>47.401406329124903</v>
      </c>
      <c r="T26">
        <v>16.451582181332601</v>
      </c>
      <c r="V26">
        <v>18.827710391776598</v>
      </c>
      <c r="X26">
        <v>14.834476955743099</v>
      </c>
      <c r="AJ26">
        <v>0</v>
      </c>
      <c r="AK26">
        <v>0.16165696610820099</v>
      </c>
      <c r="AL26">
        <v>0.171982904663909</v>
      </c>
      <c r="AM26">
        <v>0.61444227753036496</v>
      </c>
      <c r="AN26">
        <v>5.1917851697523797E-2</v>
      </c>
    </row>
    <row r="27" spans="1:40" x14ac:dyDescent="0.3">
      <c r="A27">
        <v>44</v>
      </c>
      <c r="B27">
        <v>1054.34375</v>
      </c>
      <c r="C27">
        <v>400</v>
      </c>
      <c r="D27">
        <v>0</v>
      </c>
      <c r="E27">
        <v>5.5011154527891399</v>
      </c>
      <c r="F27">
        <v>4.4807310169094299</v>
      </c>
      <c r="G27">
        <v>-52.672639282090678</v>
      </c>
      <c r="H27">
        <v>-37.15656049785607</v>
      </c>
      <c r="I27">
        <v>11.6882499704684</v>
      </c>
      <c r="J27">
        <v>5.36029583380913</v>
      </c>
      <c r="K27">
        <v>1.2277272239795101</v>
      </c>
      <c r="L27">
        <v>3.493986026471239E-5</v>
      </c>
      <c r="M27">
        <v>3.9650713542709967E-7</v>
      </c>
      <c r="N27" s="1">
        <v>1.8177292124704199E-8</v>
      </c>
      <c r="O27" s="1">
        <v>1.78154234327531E-12</v>
      </c>
      <c r="P27">
        <v>0</v>
      </c>
      <c r="R27">
        <v>12.325952509572399</v>
      </c>
      <c r="S27">
        <v>13.6363777708057</v>
      </c>
      <c r="T27">
        <v>33.170941313064702</v>
      </c>
      <c r="V27">
        <v>33.4129615877888</v>
      </c>
      <c r="X27">
        <v>7.4537668187681199</v>
      </c>
      <c r="AJ27">
        <v>0</v>
      </c>
      <c r="AK27">
        <v>-0.103274426244802</v>
      </c>
      <c r="AL27">
        <v>0.41901579326375099</v>
      </c>
      <c r="AM27">
        <v>0.37306082167743498</v>
      </c>
      <c r="AN27">
        <v>0.31119781130361601</v>
      </c>
    </row>
    <row r="28" spans="1:40" x14ac:dyDescent="0.3">
      <c r="A28">
        <v>44</v>
      </c>
      <c r="B28">
        <v>1054.34375</v>
      </c>
      <c r="C28">
        <v>400</v>
      </c>
      <c r="D28">
        <v>0</v>
      </c>
      <c r="E28">
        <v>0.47838877103796301</v>
      </c>
      <c r="F28">
        <v>3.9655797468538001</v>
      </c>
      <c r="G28">
        <v>-6.5491643043461609</v>
      </c>
      <c r="H28">
        <v>-5.1419009529158517</v>
      </c>
      <c r="I28">
        <v>1.06009037815078</v>
      </c>
      <c r="J28">
        <v>0.550544710487339</v>
      </c>
      <c r="K28">
        <v>0.120635266865457</v>
      </c>
      <c r="L28">
        <v>2.9275233965926311E-5</v>
      </c>
      <c r="M28">
        <v>3.8685974079188302E-7</v>
      </c>
      <c r="N28" s="1">
        <v>1.31199564197979E-9</v>
      </c>
      <c r="O28" s="1">
        <v>7.6278681093373195E-14</v>
      </c>
      <c r="P28">
        <v>0</v>
      </c>
      <c r="R28">
        <v>2.4150449753619099</v>
      </c>
      <c r="S28">
        <v>47.628698501202201</v>
      </c>
      <c r="T28">
        <v>16.331820749264399</v>
      </c>
      <c r="V28">
        <v>18.766272214842399</v>
      </c>
      <c r="X28">
        <v>14.858163559328901</v>
      </c>
      <c r="AJ28">
        <v>0</v>
      </c>
      <c r="AK28">
        <v>0.164231185654029</v>
      </c>
      <c r="AL28">
        <v>0.17055841297528301</v>
      </c>
      <c r="AM28">
        <v>0.61480150236758302</v>
      </c>
      <c r="AN28">
        <v>5.0408899003103101E-2</v>
      </c>
    </row>
    <row r="29" spans="1:40" x14ac:dyDescent="0.3">
      <c r="A29">
        <v>45</v>
      </c>
      <c r="B29">
        <v>1049.375</v>
      </c>
      <c r="C29">
        <v>400</v>
      </c>
      <c r="D29">
        <v>0</v>
      </c>
      <c r="E29">
        <v>5.4845548752561299</v>
      </c>
      <c r="F29">
        <v>4.4878632707329498</v>
      </c>
      <c r="G29">
        <v>-52.239383176936613</v>
      </c>
      <c r="H29">
        <v>-36.865833659133337</v>
      </c>
      <c r="I29">
        <v>11.6243923689936</v>
      </c>
      <c r="J29">
        <v>5.3333881655381203</v>
      </c>
      <c r="K29">
        <v>1.22208600048557</v>
      </c>
      <c r="L29">
        <v>3.4946930350251401E-5</v>
      </c>
      <c r="M29">
        <v>3.9647145100082943E-7</v>
      </c>
      <c r="N29" s="1">
        <v>1.81683303238789E-8</v>
      </c>
      <c r="O29" s="1">
        <v>1.7899186887720301E-12</v>
      </c>
      <c r="P29">
        <v>0</v>
      </c>
      <c r="R29">
        <v>12.2882520612572</v>
      </c>
      <c r="S29">
        <v>13.427225705033299</v>
      </c>
      <c r="T29">
        <v>33.427532754908597</v>
      </c>
      <c r="V29">
        <v>33.5182231118103</v>
      </c>
      <c r="X29">
        <v>7.3387663669903702</v>
      </c>
      <c r="AJ29">
        <v>0</v>
      </c>
      <c r="AK29">
        <v>-0.10184484748933199</v>
      </c>
      <c r="AL29">
        <v>0.42303904789477897</v>
      </c>
      <c r="AM29">
        <v>0.36798527328951602</v>
      </c>
      <c r="AN29">
        <v>0.31082052630503698</v>
      </c>
    </row>
    <row r="30" spans="1:40" x14ac:dyDescent="0.3">
      <c r="A30">
        <v>45</v>
      </c>
      <c r="B30">
        <v>1049.375</v>
      </c>
      <c r="C30">
        <v>400</v>
      </c>
      <c r="D30">
        <v>0</v>
      </c>
      <c r="E30">
        <v>0.64297232162517104</v>
      </c>
      <c r="F30">
        <v>3.96376703256254</v>
      </c>
      <c r="G30">
        <v>-8.8107216148445762</v>
      </c>
      <c r="H30">
        <v>-6.9298802310790384</v>
      </c>
      <c r="I30">
        <v>1.4221594176030901</v>
      </c>
      <c r="J30">
        <v>0.74021761144899201</v>
      </c>
      <c r="K30">
        <v>0.16221243991968201</v>
      </c>
      <c r="L30">
        <v>2.9160266566602876E-5</v>
      </c>
      <c r="M30">
        <v>3.8639199684610735E-7</v>
      </c>
      <c r="N30" s="1">
        <v>1.75895431061846E-9</v>
      </c>
      <c r="O30" s="1">
        <v>1.0176604816499299E-13</v>
      </c>
      <c r="P30">
        <v>0</v>
      </c>
      <c r="R30">
        <v>2.34684788552067</v>
      </c>
      <c r="S30">
        <v>47.854145854643697</v>
      </c>
      <c r="T30">
        <v>16.2114939532904</v>
      </c>
      <c r="V30">
        <v>18.705070705766499</v>
      </c>
      <c r="X30">
        <v>14.8824416007786</v>
      </c>
      <c r="AJ30">
        <v>0</v>
      </c>
      <c r="AK30">
        <v>0.16674612528129201</v>
      </c>
      <c r="AL30">
        <v>0.16913141530079601</v>
      </c>
      <c r="AM30">
        <v>0.61518632811202101</v>
      </c>
      <c r="AN30">
        <v>4.8936131305889898E-2</v>
      </c>
    </row>
    <row r="31" spans="1:40" x14ac:dyDescent="0.3">
      <c r="A31">
        <v>46</v>
      </c>
      <c r="B31">
        <v>1044.40625</v>
      </c>
      <c r="C31">
        <v>400</v>
      </c>
      <c r="D31">
        <v>0</v>
      </c>
      <c r="E31">
        <v>5.4571616784169699</v>
      </c>
      <c r="F31">
        <v>4.4949781524675698</v>
      </c>
      <c r="G31">
        <v>-51.706727318614575</v>
      </c>
      <c r="H31">
        <v>-36.505071026821362</v>
      </c>
      <c r="I31">
        <v>11.5377664458676</v>
      </c>
      <c r="J31">
        <v>5.2961766452412897</v>
      </c>
      <c r="K31">
        <v>1.21405744217492</v>
      </c>
      <c r="L31">
        <v>3.495654334010891E-5</v>
      </c>
      <c r="M31">
        <v>3.9646782242304615E-7</v>
      </c>
      <c r="N31" s="1">
        <v>1.8124801053876501E-8</v>
      </c>
      <c r="O31" s="1">
        <v>1.79482255638888E-12</v>
      </c>
      <c r="P31">
        <v>0</v>
      </c>
      <c r="R31">
        <v>12.2468413796362</v>
      </c>
      <c r="S31">
        <v>13.221670748976299</v>
      </c>
      <c r="T31">
        <v>33.687369855217703</v>
      </c>
      <c r="V31">
        <v>33.619770902605197</v>
      </c>
      <c r="X31">
        <v>7.2243471135644102</v>
      </c>
      <c r="AJ31">
        <v>0</v>
      </c>
      <c r="AK31">
        <v>-0.100365867592282</v>
      </c>
      <c r="AL31">
        <v>0.42711045562594402</v>
      </c>
      <c r="AM31">
        <v>0.36291335198980501</v>
      </c>
      <c r="AN31">
        <v>0.31034205997653203</v>
      </c>
    </row>
    <row r="32" spans="1:40" x14ac:dyDescent="0.3">
      <c r="A32">
        <v>46</v>
      </c>
      <c r="B32">
        <v>1044.40625</v>
      </c>
      <c r="C32">
        <v>400</v>
      </c>
      <c r="D32">
        <v>0</v>
      </c>
      <c r="E32">
        <v>0.81413275427837495</v>
      </c>
      <c r="F32">
        <v>3.9619576851978202</v>
      </c>
      <c r="G32">
        <v>-11.166718724339164</v>
      </c>
      <c r="H32">
        <v>-8.7985720838757704</v>
      </c>
      <c r="I32">
        <v>1.7973780174192799</v>
      </c>
      <c r="J32">
        <v>0.93759337046096802</v>
      </c>
      <c r="K32">
        <v>0.205487493548968</v>
      </c>
      <c r="L32">
        <v>2.904599284088747E-5</v>
      </c>
      <c r="M32">
        <v>3.8593032907081687E-7</v>
      </c>
      <c r="N32" s="1">
        <v>2.22161395545773E-9</v>
      </c>
      <c r="O32" s="1">
        <v>1.2789816095540201E-13</v>
      </c>
      <c r="P32">
        <v>0</v>
      </c>
      <c r="R32">
        <v>2.2801654518796002</v>
      </c>
      <c r="S32">
        <v>48.077463408454697</v>
      </c>
      <c r="T32">
        <v>16.090942344493399</v>
      </c>
      <c r="V32">
        <v>18.6443486092058</v>
      </c>
      <c r="X32">
        <v>14.907080185966301</v>
      </c>
      <c r="AJ32">
        <v>0</v>
      </c>
      <c r="AK32">
        <v>0.16920729386915601</v>
      </c>
      <c r="AL32">
        <v>0.167705875920939</v>
      </c>
      <c r="AM32">
        <v>0.61558868958028201</v>
      </c>
      <c r="AN32">
        <v>4.7498140629621703E-2</v>
      </c>
    </row>
    <row r="33" spans="1:40" x14ac:dyDescent="0.3">
      <c r="A33">
        <v>47</v>
      </c>
      <c r="B33">
        <v>1039.4375</v>
      </c>
      <c r="C33">
        <v>400</v>
      </c>
      <c r="D33">
        <v>0</v>
      </c>
      <c r="E33">
        <v>5.4208349612897502</v>
      </c>
      <c r="F33">
        <v>4.5020797222075499</v>
      </c>
      <c r="G33">
        <v>-51.094042436041072</v>
      </c>
      <c r="H33">
        <v>-36.087833092221018</v>
      </c>
      <c r="I33">
        <v>11.4325401878503</v>
      </c>
      <c r="J33">
        <v>5.25055909018936</v>
      </c>
      <c r="K33">
        <v>1.2040735161908001</v>
      </c>
      <c r="L33">
        <v>3.4968971015622294E-5</v>
      </c>
      <c r="M33">
        <v>3.964983830292491E-7</v>
      </c>
      <c r="N33" s="1">
        <v>1.80528907136999E-8</v>
      </c>
      <c r="O33" s="1">
        <v>1.7968266188651201E-12</v>
      </c>
      <c r="P33">
        <v>0</v>
      </c>
      <c r="R33">
        <v>12.201358307222799</v>
      </c>
      <c r="S33">
        <v>13.019806990775701</v>
      </c>
      <c r="T33">
        <v>33.950986199528003</v>
      </c>
      <c r="V33">
        <v>33.717440950970598</v>
      </c>
      <c r="X33">
        <v>7.1104075515027203</v>
      </c>
      <c r="AJ33">
        <v>0</v>
      </c>
      <c r="AK33">
        <v>-9.8830369971739093E-2</v>
      </c>
      <c r="AL33">
        <v>0.43123706756603702</v>
      </c>
      <c r="AM33">
        <v>0.35784044720137298</v>
      </c>
      <c r="AN33">
        <v>0.30975285520432699</v>
      </c>
    </row>
    <row r="34" spans="1:40" x14ac:dyDescent="0.3">
      <c r="A34">
        <v>47</v>
      </c>
      <c r="B34">
        <v>1039.4375</v>
      </c>
      <c r="C34">
        <v>400</v>
      </c>
      <c r="D34">
        <v>0</v>
      </c>
      <c r="E34">
        <v>0.99013650779156903</v>
      </c>
      <c r="F34">
        <v>3.9601582662711898</v>
      </c>
      <c r="G34">
        <v>-13.593519471538569</v>
      </c>
      <c r="H34">
        <v>-10.729674035123136</v>
      </c>
      <c r="I34">
        <v>2.1818320198961398</v>
      </c>
      <c r="J34">
        <v>1.1406761181727501</v>
      </c>
      <c r="K34">
        <v>0.25002447912867398</v>
      </c>
      <c r="L34">
        <v>2.893240012859447E-5</v>
      </c>
      <c r="M34">
        <v>3.8547353897429371E-7</v>
      </c>
      <c r="N34" s="1">
        <v>2.69513222965277E-9</v>
      </c>
      <c r="O34" s="1">
        <v>1.5438288677695899E-13</v>
      </c>
      <c r="P34">
        <v>0</v>
      </c>
      <c r="R34">
        <v>2.2149349913497001</v>
      </c>
      <c r="S34">
        <v>48.298450120505798</v>
      </c>
      <c r="T34">
        <v>15.970425608886901</v>
      </c>
      <c r="V34">
        <v>18.584290900507799</v>
      </c>
      <c r="X34">
        <v>14.931898378749599</v>
      </c>
      <c r="AJ34">
        <v>0</v>
      </c>
      <c r="AK34">
        <v>0.171619401900103</v>
      </c>
      <c r="AL34">
        <v>0.16628478304035399</v>
      </c>
      <c r="AM34">
        <v>0.61600223408827504</v>
      </c>
      <c r="AN34">
        <v>4.6093580971266403E-2</v>
      </c>
    </row>
    <row r="35" spans="1:40" x14ac:dyDescent="0.3">
      <c r="A35">
        <v>48</v>
      </c>
      <c r="B35">
        <v>1034.46875</v>
      </c>
      <c r="C35">
        <v>400</v>
      </c>
      <c r="D35">
        <v>0</v>
      </c>
      <c r="E35">
        <v>5.3771677583883797</v>
      </c>
      <c r="F35">
        <v>4.5091712105647899</v>
      </c>
      <c r="G35">
        <v>-50.417460149434426</v>
      </c>
      <c r="H35">
        <v>-35.625415917563664</v>
      </c>
      <c r="I35">
        <v>11.312199547361001</v>
      </c>
      <c r="J35">
        <v>5.1981222978562904</v>
      </c>
      <c r="K35">
        <v>1.1924958062780799</v>
      </c>
      <c r="L35">
        <v>3.4984461880485867E-5</v>
      </c>
      <c r="M35">
        <v>3.9656528387970613E-7</v>
      </c>
      <c r="N35" s="1">
        <v>1.79577919905149E-8</v>
      </c>
      <c r="O35" s="1">
        <v>1.79641400703548E-12</v>
      </c>
      <c r="P35">
        <v>0</v>
      </c>
      <c r="R35">
        <v>12.151511603183501</v>
      </c>
      <c r="S35">
        <v>12.8216916725323</v>
      </c>
      <c r="T35">
        <v>34.218837654985599</v>
      </c>
      <c r="V35">
        <v>33.811083554684799</v>
      </c>
      <c r="X35">
        <v>6.9968755146135697</v>
      </c>
      <c r="AJ35">
        <v>0</v>
      </c>
      <c r="AK35">
        <v>-9.7233394456224004E-2</v>
      </c>
      <c r="AL35">
        <v>0.43542496560667299</v>
      </c>
      <c r="AM35">
        <v>0.352763354490294</v>
      </c>
      <c r="AN35">
        <v>0.30904507435925499</v>
      </c>
    </row>
    <row r="36" spans="1:40" x14ac:dyDescent="0.3">
      <c r="A36">
        <v>48</v>
      </c>
      <c r="B36">
        <v>1034.46875</v>
      </c>
      <c r="C36">
        <v>400</v>
      </c>
      <c r="D36">
        <v>0</v>
      </c>
      <c r="E36">
        <v>1.1695207657246101</v>
      </c>
      <c r="F36">
        <v>3.9583736205933402</v>
      </c>
      <c r="G36">
        <v>-16.071096865425844</v>
      </c>
      <c r="H36">
        <v>-12.707600250895304</v>
      </c>
      <c r="I36">
        <v>2.5722303343620099</v>
      </c>
      <c r="J36">
        <v>1.3477780654768099</v>
      </c>
      <c r="K36">
        <v>0.29545487056608499</v>
      </c>
      <c r="L36">
        <v>2.8819471717762707E-5</v>
      </c>
      <c r="M36">
        <v>3.8502064557412867E-7</v>
      </c>
      <c r="N36" s="1">
        <v>3.17545014344081E-9</v>
      </c>
      <c r="O36" s="1">
        <v>1.8097913938423899E-13</v>
      </c>
      <c r="P36">
        <v>0</v>
      </c>
      <c r="R36">
        <v>2.1510987062948801</v>
      </c>
      <c r="S36">
        <v>48.516973837984999</v>
      </c>
      <c r="T36">
        <v>15.8501358114613</v>
      </c>
      <c r="V36">
        <v>18.5250341580815</v>
      </c>
      <c r="X36">
        <v>14.956757486177001</v>
      </c>
      <c r="AJ36">
        <v>0</v>
      </c>
      <c r="AK36">
        <v>0.17398644800282501</v>
      </c>
      <c r="AL36">
        <v>0.164870313306966</v>
      </c>
      <c r="AM36">
        <v>0.61642205790666804</v>
      </c>
      <c r="AN36">
        <v>4.4721180783539503E-2</v>
      </c>
    </row>
    <row r="37" spans="1:40" x14ac:dyDescent="0.3">
      <c r="A37">
        <v>49</v>
      </c>
      <c r="B37">
        <v>1029.5</v>
      </c>
      <c r="C37">
        <v>400</v>
      </c>
      <c r="D37">
        <v>0</v>
      </c>
      <c r="E37">
        <v>5.3290901408624398</v>
      </c>
      <c r="F37">
        <v>4.5162477254273803</v>
      </c>
      <c r="G37">
        <v>-49.705484999233711</v>
      </c>
      <c r="H37">
        <v>-35.137926745421609</v>
      </c>
      <c r="I37">
        <v>11.1830178895421</v>
      </c>
      <c r="J37">
        <v>5.1417330363670803</v>
      </c>
      <c r="K37">
        <v>1.1799818045539401</v>
      </c>
      <c r="L37">
        <v>3.5002290264056898E-5</v>
      </c>
      <c r="M37">
        <v>3.9666284250147267E-7</v>
      </c>
      <c r="N37" s="1">
        <v>1.7848642654927001E-8</v>
      </c>
      <c r="O37" s="1">
        <v>1.79444491783209E-12</v>
      </c>
      <c r="P37">
        <v>0</v>
      </c>
      <c r="R37">
        <v>12.098247089640299</v>
      </c>
      <c r="S37">
        <v>12.6268787804925</v>
      </c>
      <c r="T37">
        <v>34.4897043885613</v>
      </c>
      <c r="V37">
        <v>33.901268105507697</v>
      </c>
      <c r="X37">
        <v>6.8839016357979697</v>
      </c>
      <c r="AJ37">
        <v>0</v>
      </c>
      <c r="AK37">
        <v>-9.5591238584133403E-2</v>
      </c>
      <c r="AL37">
        <v>0.43965886796799802</v>
      </c>
      <c r="AM37">
        <v>0.34769005206047898</v>
      </c>
      <c r="AN37">
        <v>0.30824231855565498</v>
      </c>
    </row>
    <row r="38" spans="1:40" x14ac:dyDescent="0.3">
      <c r="A38">
        <v>49</v>
      </c>
      <c r="B38">
        <v>1029.5</v>
      </c>
      <c r="C38">
        <v>400</v>
      </c>
      <c r="D38">
        <v>0</v>
      </c>
      <c r="E38">
        <v>1.3484470382123901</v>
      </c>
      <c r="F38">
        <v>3.9565914633693899</v>
      </c>
      <c r="G38">
        <v>-18.546838078241098</v>
      </c>
      <c r="H38">
        <v>-14.690871910269903</v>
      </c>
      <c r="I38">
        <v>2.9600937841869901</v>
      </c>
      <c r="J38">
        <v>1.55447729382364</v>
      </c>
      <c r="K38">
        <v>0.34081027841678402</v>
      </c>
      <c r="L38">
        <v>2.8706952464550599E-5</v>
      </c>
      <c r="M38">
        <v>3.8457050671391118E-7</v>
      </c>
      <c r="N38" s="1">
        <v>3.65207164200531E-9</v>
      </c>
      <c r="O38" s="1">
        <v>2.0707728526800699E-13</v>
      </c>
      <c r="P38">
        <v>0</v>
      </c>
      <c r="R38">
        <v>2.0886681981419302</v>
      </c>
      <c r="S38">
        <v>48.733733513068998</v>
      </c>
      <c r="T38">
        <v>15.729357226309901</v>
      </c>
      <c r="V38">
        <v>18.466345633413699</v>
      </c>
      <c r="X38">
        <v>14.981895429065201</v>
      </c>
      <c r="AJ38">
        <v>0</v>
      </c>
      <c r="AK38">
        <v>0.176309469999923</v>
      </c>
      <c r="AL38">
        <v>0.163454289291181</v>
      </c>
      <c r="AM38">
        <v>0.61685537171254801</v>
      </c>
      <c r="AN38">
        <v>4.33808689963468E-2</v>
      </c>
    </row>
    <row r="39" spans="1:40" x14ac:dyDescent="0.3">
      <c r="A39">
        <v>50</v>
      </c>
      <c r="B39">
        <v>1024.53125</v>
      </c>
      <c r="C39">
        <v>400</v>
      </c>
      <c r="D39">
        <v>0</v>
      </c>
      <c r="E39">
        <v>5.2754976092494301</v>
      </c>
      <c r="F39">
        <v>4.5233205075937697</v>
      </c>
      <c r="G39">
        <v>-48.948156885654335</v>
      </c>
      <c r="H39">
        <v>-34.618210046295047</v>
      </c>
      <c r="I39">
        <v>11.042732442469401</v>
      </c>
      <c r="J39">
        <v>5.0803448185449698</v>
      </c>
      <c r="K39">
        <v>1.1662887032640901</v>
      </c>
      <c r="L39">
        <v>3.502379088279001E-5</v>
      </c>
      <c r="M39">
        <v>3.9680220222347773E-7</v>
      </c>
      <c r="N39" s="1">
        <v>1.7722338988874501E-8</v>
      </c>
      <c r="O39" s="1">
        <v>1.7906226535984001E-12</v>
      </c>
      <c r="P39">
        <v>0</v>
      </c>
      <c r="R39">
        <v>12.0399279661221</v>
      </c>
      <c r="S39">
        <v>12.435983297021</v>
      </c>
      <c r="T39">
        <v>34.765865893427502</v>
      </c>
      <c r="V39">
        <v>33.9870271222075</v>
      </c>
      <c r="X39">
        <v>6.7711957212217202</v>
      </c>
      <c r="AJ39">
        <v>0</v>
      </c>
      <c r="AK39">
        <v>-9.3876795385058706E-2</v>
      </c>
      <c r="AL39">
        <v>0.443968075322626</v>
      </c>
      <c r="AM39">
        <v>0.342606266709305</v>
      </c>
      <c r="AN39">
        <v>0.307302453353127</v>
      </c>
    </row>
    <row r="40" spans="1:40" x14ac:dyDescent="0.3">
      <c r="A40">
        <v>50</v>
      </c>
      <c r="B40">
        <v>1024.53125</v>
      </c>
      <c r="C40">
        <v>400</v>
      </c>
      <c r="D40">
        <v>0</v>
      </c>
      <c r="E40">
        <v>1.52920131010216</v>
      </c>
      <c r="F40">
        <v>3.9548348811401199</v>
      </c>
      <c r="G40">
        <v>-21.05187544869078</v>
      </c>
      <c r="H40">
        <v>-16.704099728473935</v>
      </c>
      <c r="I40">
        <v>3.3504188491718101</v>
      </c>
      <c r="J40">
        <v>1.7633925498384999</v>
      </c>
      <c r="K40">
        <v>0.386666284702465</v>
      </c>
      <c r="L40">
        <v>2.8595097283874214E-5</v>
      </c>
      <c r="M40">
        <v>3.8412251924392141E-7</v>
      </c>
      <c r="N40" s="1">
        <v>4.1312336652794403E-9</v>
      </c>
      <c r="O40" s="1">
        <v>2.3304227999983802E-13</v>
      </c>
      <c r="P40">
        <v>0</v>
      </c>
      <c r="R40">
        <v>2.0275167388936701</v>
      </c>
      <c r="S40">
        <v>48.947691797748298</v>
      </c>
      <c r="T40">
        <v>15.6092654329262</v>
      </c>
      <c r="V40">
        <v>18.4087485442891</v>
      </c>
      <c r="X40">
        <v>15.0067774861425</v>
      </c>
      <c r="AJ40">
        <v>0</v>
      </c>
      <c r="AK40">
        <v>0.178595058961831</v>
      </c>
      <c r="AL40">
        <v>0.16205008211419</v>
      </c>
      <c r="AM40">
        <v>0.617284648395938</v>
      </c>
      <c r="AN40">
        <v>4.2070210528039602E-2</v>
      </c>
    </row>
    <row r="41" spans="1:40" x14ac:dyDescent="0.3">
      <c r="A41">
        <v>51</v>
      </c>
      <c r="B41">
        <v>1019.5625</v>
      </c>
      <c r="C41">
        <v>400</v>
      </c>
      <c r="D41">
        <v>0</v>
      </c>
      <c r="E41">
        <v>5.1700985423617798</v>
      </c>
      <c r="F41">
        <v>4.5315391677163896</v>
      </c>
      <c r="G41">
        <v>-47.690960951663889</v>
      </c>
      <c r="H41">
        <v>-33.738643827174876</v>
      </c>
      <c r="I41">
        <v>10.793055009902799</v>
      </c>
      <c r="J41">
        <v>4.9688589855311402</v>
      </c>
      <c r="K41">
        <v>1.1409144555551001</v>
      </c>
      <c r="L41">
        <v>3.5122818975847574E-5</v>
      </c>
      <c r="M41">
        <v>3.9746424459734294E-7</v>
      </c>
      <c r="N41" s="1">
        <v>1.7466607067600602E-8</v>
      </c>
      <c r="O41" s="1">
        <v>1.7767369727106E-12</v>
      </c>
      <c r="P41">
        <v>0</v>
      </c>
      <c r="R41">
        <v>11.8596203217924</v>
      </c>
      <c r="S41">
        <v>12.296564497888101</v>
      </c>
      <c r="T41">
        <v>35.199518728306401</v>
      </c>
      <c r="V41">
        <v>34.0181094339193</v>
      </c>
      <c r="X41">
        <v>6.6261870180936402</v>
      </c>
      <c r="AJ41">
        <v>0</v>
      </c>
      <c r="AK41">
        <v>-8.9493997945124498E-2</v>
      </c>
      <c r="AL41">
        <v>0.45034028587564501</v>
      </c>
      <c r="AM41">
        <v>0.33589149440573701</v>
      </c>
      <c r="AN41">
        <v>0.30326221766374101</v>
      </c>
    </row>
    <row r="42" spans="1:40" x14ac:dyDescent="0.3">
      <c r="A42">
        <v>51</v>
      </c>
      <c r="B42">
        <v>1019.5625</v>
      </c>
      <c r="C42">
        <v>400</v>
      </c>
      <c r="D42">
        <v>0</v>
      </c>
      <c r="E42">
        <v>1.6807721629196599</v>
      </c>
      <c r="F42">
        <v>3.9552116299381401</v>
      </c>
      <c r="G42">
        <v>-23.131555949559289</v>
      </c>
      <c r="H42">
        <v>-18.381109585236864</v>
      </c>
      <c r="I42">
        <v>3.6747895331115199</v>
      </c>
      <c r="J42">
        <v>1.9375610925761599</v>
      </c>
      <c r="K42">
        <v>0.42495125929480299</v>
      </c>
      <c r="L42">
        <v>2.8483996106332091E-5</v>
      </c>
      <c r="M42">
        <v>3.8335832662638391E-7</v>
      </c>
      <c r="N42" s="1">
        <v>4.5308485728587597E-9</v>
      </c>
      <c r="O42" s="1">
        <v>2.5551957641017802E-13</v>
      </c>
      <c r="P42">
        <v>0</v>
      </c>
      <c r="R42">
        <v>1.9604543772310601</v>
      </c>
      <c r="S42">
        <v>49.076430413395101</v>
      </c>
      <c r="T42">
        <v>15.5714027869264</v>
      </c>
      <c r="V42">
        <v>18.414469284122699</v>
      </c>
      <c r="X42">
        <v>14.9772431383245</v>
      </c>
      <c r="AJ42">
        <v>0</v>
      </c>
      <c r="AK42">
        <v>0.18184705048011701</v>
      </c>
      <c r="AL42">
        <v>0.16160712201137101</v>
      </c>
      <c r="AM42">
        <v>0.61587968813570504</v>
      </c>
      <c r="AN42">
        <v>4.0666139372805797E-2</v>
      </c>
    </row>
    <row r="43" spans="1:40" x14ac:dyDescent="0.3">
      <c r="A43">
        <v>52</v>
      </c>
      <c r="B43">
        <v>1014.59375</v>
      </c>
      <c r="C43">
        <v>400</v>
      </c>
      <c r="D43">
        <v>0</v>
      </c>
      <c r="E43">
        <v>5.06283003236822</v>
      </c>
      <c r="F43">
        <v>4.5397057165500101</v>
      </c>
      <c r="G43">
        <v>-46.429955317063381</v>
      </c>
      <c r="H43">
        <v>-32.856337802230414</v>
      </c>
      <c r="I43">
        <v>10.5406199912311</v>
      </c>
      <c r="J43">
        <v>4.8561925763485796</v>
      </c>
      <c r="K43">
        <v>1.1152330896496401</v>
      </c>
      <c r="L43">
        <v>3.5227444240516348E-5</v>
      </c>
      <c r="M43">
        <v>3.9820643953505877E-7</v>
      </c>
      <c r="N43" s="1">
        <v>1.7203516821588499E-8</v>
      </c>
      <c r="O43" s="1">
        <v>1.76153782546715E-12</v>
      </c>
      <c r="P43">
        <v>0</v>
      </c>
      <c r="R43">
        <v>11.676248670446901</v>
      </c>
      <c r="S43">
        <v>12.1593097918974</v>
      </c>
      <c r="T43">
        <v>35.637811973889299</v>
      </c>
      <c r="V43">
        <v>34.043096592720403</v>
      </c>
      <c r="X43">
        <v>6.4835329710457996</v>
      </c>
      <c r="AJ43">
        <v>0</v>
      </c>
      <c r="AK43">
        <v>-8.5168957662988501E-2</v>
      </c>
      <c r="AL43">
        <v>0.45678451724581998</v>
      </c>
      <c r="AM43">
        <v>0.32926328767718799</v>
      </c>
      <c r="AN43">
        <v>0.29912115273998002</v>
      </c>
    </row>
    <row r="44" spans="1:40" x14ac:dyDescent="0.3">
      <c r="A44">
        <v>52</v>
      </c>
      <c r="B44">
        <v>1014.59375</v>
      </c>
      <c r="C44">
        <v>400</v>
      </c>
      <c r="D44">
        <v>0</v>
      </c>
      <c r="E44">
        <v>1.8339865232767201</v>
      </c>
      <c r="F44">
        <v>3.9555250047103101</v>
      </c>
      <c r="G44">
        <v>-25.233430235600473</v>
      </c>
      <c r="H44">
        <v>-20.080728544332377</v>
      </c>
      <c r="I44">
        <v>4.0013408655783298</v>
      </c>
      <c r="J44">
        <v>2.1135422647337498</v>
      </c>
      <c r="K44">
        <v>0.46365185938472803</v>
      </c>
      <c r="L44">
        <v>2.8373016170891812E-5</v>
      </c>
      <c r="M44">
        <v>3.8260360082437951E-7</v>
      </c>
      <c r="N44" s="1">
        <v>4.9330246030048202E-9</v>
      </c>
      <c r="O44" s="1">
        <v>2.7808322970140799E-13</v>
      </c>
      <c r="P44">
        <v>0</v>
      </c>
      <c r="R44">
        <v>1.89452647657725</v>
      </c>
      <c r="S44">
        <v>49.206527845572602</v>
      </c>
      <c r="T44">
        <v>15.5307012385578</v>
      </c>
      <c r="V44">
        <v>18.4187788338464</v>
      </c>
      <c r="X44">
        <v>14.949465605445701</v>
      </c>
      <c r="AJ44">
        <v>0</v>
      </c>
      <c r="AK44">
        <v>0.185043907672892</v>
      </c>
      <c r="AL44">
        <v>0.161132378373081</v>
      </c>
      <c r="AM44">
        <v>0.61453788888458305</v>
      </c>
      <c r="AN44">
        <v>3.9285825069442698E-2</v>
      </c>
    </row>
    <row r="45" spans="1:40" x14ac:dyDescent="0.3">
      <c r="A45">
        <v>53</v>
      </c>
      <c r="B45">
        <v>1009.625</v>
      </c>
      <c r="C45">
        <v>400</v>
      </c>
      <c r="D45">
        <v>0</v>
      </c>
      <c r="E45">
        <v>4.9555657318353301</v>
      </c>
      <c r="F45">
        <v>4.5477911700310196</v>
      </c>
      <c r="G45">
        <v>-45.183079358762043</v>
      </c>
      <c r="H45">
        <v>-31.984103422990412</v>
      </c>
      <c r="I45">
        <v>10.289392867628001</v>
      </c>
      <c r="J45">
        <v>4.7441507744643596</v>
      </c>
      <c r="K45">
        <v>1.0896643109937501</v>
      </c>
      <c r="L45">
        <v>3.5335704694397839E-5</v>
      </c>
      <c r="M45">
        <v>3.9901577393717515E-7</v>
      </c>
      <c r="N45" s="1">
        <v>1.6938073714294499E-8</v>
      </c>
      <c r="O45" s="1">
        <v>1.7454596175224899E-12</v>
      </c>
      <c r="P45">
        <v>0</v>
      </c>
      <c r="R45">
        <v>11.492707977013801</v>
      </c>
      <c r="S45">
        <v>12.0231084655614</v>
      </c>
      <c r="T45">
        <v>36.0768799321553</v>
      </c>
      <c r="V45">
        <v>34.063299399102398</v>
      </c>
      <c r="X45">
        <v>6.3440042261668799</v>
      </c>
      <c r="AJ45">
        <v>0</v>
      </c>
      <c r="AK45">
        <v>-8.0963668235141797E-2</v>
      </c>
      <c r="AL45">
        <v>0.463249979890479</v>
      </c>
      <c r="AM45">
        <v>0.32276106914997099</v>
      </c>
      <c r="AN45">
        <v>0.29495261919469001</v>
      </c>
    </row>
    <row r="46" spans="1:40" x14ac:dyDescent="0.3">
      <c r="A46">
        <v>53</v>
      </c>
      <c r="B46">
        <v>1009.625</v>
      </c>
      <c r="C46">
        <v>400</v>
      </c>
      <c r="D46">
        <v>0</v>
      </c>
      <c r="E46">
        <v>1.9888969166675701</v>
      </c>
      <c r="F46">
        <v>3.9557243071449899</v>
      </c>
      <c r="G46">
        <v>-27.359187495299164</v>
      </c>
      <c r="H46">
        <v>-21.804545439745223</v>
      </c>
      <c r="I46">
        <v>4.3301764187436902</v>
      </c>
      <c r="J46">
        <v>2.2914355947711198</v>
      </c>
      <c r="K46">
        <v>0.50278956829098098</v>
      </c>
      <c r="L46">
        <v>2.8262165127848262E-5</v>
      </c>
      <c r="M46">
        <v>3.8186604679752765E-7</v>
      </c>
      <c r="N46" s="1">
        <v>5.3378099898674496E-9</v>
      </c>
      <c r="O46" s="1">
        <v>3.00688328684092E-13</v>
      </c>
      <c r="P46">
        <v>0</v>
      </c>
      <c r="R46">
        <v>1.8299103728394199</v>
      </c>
      <c r="S46">
        <v>49.339962331295602</v>
      </c>
      <c r="T46">
        <v>15.4851958766516</v>
      </c>
      <c r="V46">
        <v>18.420183791494999</v>
      </c>
      <c r="X46">
        <v>14.9247476277181</v>
      </c>
      <c r="AJ46">
        <v>0</v>
      </c>
      <c r="AK46">
        <v>0.18816122583255901</v>
      </c>
      <c r="AL46">
        <v>0.16060304764051</v>
      </c>
      <c r="AM46">
        <v>0.61330332445546798</v>
      </c>
      <c r="AN46">
        <v>3.7932402071462402E-2</v>
      </c>
    </row>
    <row r="47" spans="1:40" x14ac:dyDescent="0.3">
      <c r="A47">
        <v>54</v>
      </c>
      <c r="B47">
        <v>1004.65625</v>
      </c>
      <c r="C47">
        <v>400</v>
      </c>
      <c r="D47">
        <v>0</v>
      </c>
      <c r="E47">
        <v>4.8489403823915502</v>
      </c>
      <c r="F47">
        <v>4.5557941466829996</v>
      </c>
      <c r="G47">
        <v>-43.955955282015275</v>
      </c>
      <c r="H47">
        <v>-31.125898773269402</v>
      </c>
      <c r="I47">
        <v>10.040690056685699</v>
      </c>
      <c r="J47">
        <v>4.6333246905603298</v>
      </c>
      <c r="K47">
        <v>1.0643458036667399</v>
      </c>
      <c r="L47">
        <v>3.5447340770855356E-5</v>
      </c>
      <c r="M47">
        <v>3.9988994213928019E-7</v>
      </c>
      <c r="N47" s="1">
        <v>1.6672221384835099E-8</v>
      </c>
      <c r="O47" s="1">
        <v>1.72871245652641E-12</v>
      </c>
      <c r="P47">
        <v>0</v>
      </c>
      <c r="R47">
        <v>11.309127042236</v>
      </c>
      <c r="S47">
        <v>11.8879873402045</v>
      </c>
      <c r="T47">
        <v>36.516430923544597</v>
      </c>
      <c r="V47">
        <v>34.0788753092286</v>
      </c>
      <c r="X47">
        <v>6.2075793847861496</v>
      </c>
      <c r="AJ47">
        <v>0</v>
      </c>
      <c r="AK47">
        <v>-7.68774816334344E-2</v>
      </c>
      <c r="AL47">
        <v>0.46973246983806399</v>
      </c>
      <c r="AM47">
        <v>0.31638492618165898</v>
      </c>
      <c r="AN47">
        <v>0.29076008561370997</v>
      </c>
    </row>
    <row r="48" spans="1:40" x14ac:dyDescent="0.3">
      <c r="A48">
        <v>54</v>
      </c>
      <c r="B48">
        <v>1004.65625</v>
      </c>
      <c r="C48">
        <v>400</v>
      </c>
      <c r="D48">
        <v>0</v>
      </c>
      <c r="E48">
        <v>2.1449151858556901</v>
      </c>
      <c r="F48">
        <v>3.95580954691208</v>
      </c>
      <c r="G48">
        <v>-29.501114804276593</v>
      </c>
      <c r="H48">
        <v>-23.546545203819594</v>
      </c>
      <c r="I48">
        <v>4.6599941113584196</v>
      </c>
      <c r="J48">
        <v>2.4705767774451699</v>
      </c>
      <c r="K48">
        <v>0.54221902253358401</v>
      </c>
      <c r="L48">
        <v>2.8151462852813384E-5</v>
      </c>
      <c r="M48">
        <v>3.8114582778589199E-7</v>
      </c>
      <c r="N48" s="1">
        <v>5.7435698660612901E-9</v>
      </c>
      <c r="O48" s="1">
        <v>3.23222194250539E-13</v>
      </c>
      <c r="P48">
        <v>0</v>
      </c>
      <c r="R48">
        <v>1.7666166501426801</v>
      </c>
      <c r="S48">
        <v>49.476718334068899</v>
      </c>
      <c r="T48">
        <v>15.434887087912401</v>
      </c>
      <c r="V48">
        <v>18.418684000647801</v>
      </c>
      <c r="X48">
        <v>14.903093927227999</v>
      </c>
      <c r="AJ48">
        <v>0</v>
      </c>
      <c r="AK48">
        <v>0.19119835400098201</v>
      </c>
      <c r="AL48">
        <v>0.160019246868951</v>
      </c>
      <c r="AM48">
        <v>0.61217620893407798</v>
      </c>
      <c r="AN48">
        <v>3.66061901959868E-2</v>
      </c>
    </row>
    <row r="49" spans="1:40" x14ac:dyDescent="0.3">
      <c r="A49">
        <v>55</v>
      </c>
      <c r="B49">
        <v>999.6875</v>
      </c>
      <c r="C49">
        <v>400</v>
      </c>
      <c r="D49">
        <v>0</v>
      </c>
      <c r="E49">
        <v>4.74349706299442</v>
      </c>
      <c r="F49">
        <v>4.5637133711980304</v>
      </c>
      <c r="G49">
        <v>-42.753241341243147</v>
      </c>
      <c r="H49">
        <v>-30.285003407730112</v>
      </c>
      <c r="I49">
        <v>9.7956242910136009</v>
      </c>
      <c r="J49">
        <v>4.5242133365084198</v>
      </c>
      <c r="K49">
        <v>1.0393941681199801</v>
      </c>
      <c r="L49">
        <v>3.5562088084984405E-5</v>
      </c>
      <c r="M49">
        <v>4.0082653703814095E-7</v>
      </c>
      <c r="N49" s="1">
        <v>1.6407647582127301E-8</v>
      </c>
      <c r="O49" s="1">
        <v>1.71148549082105E-12</v>
      </c>
      <c r="P49">
        <v>0</v>
      </c>
      <c r="R49">
        <v>11.125633623651201</v>
      </c>
      <c r="S49">
        <v>11.7539733828521</v>
      </c>
      <c r="T49">
        <v>36.9561730713028</v>
      </c>
      <c r="V49">
        <v>34.089986652274902</v>
      </c>
      <c r="X49">
        <v>6.0742332699188299</v>
      </c>
      <c r="AJ49">
        <v>0</v>
      </c>
      <c r="AK49">
        <v>-7.2909533601420606E-2</v>
      </c>
      <c r="AL49">
        <v>0.47622775748862201</v>
      </c>
      <c r="AM49">
        <v>0.310134744217679</v>
      </c>
      <c r="AN49">
        <v>0.28654703189511799</v>
      </c>
    </row>
    <row r="50" spans="1:40" x14ac:dyDescent="0.3">
      <c r="A50">
        <v>55</v>
      </c>
      <c r="B50">
        <v>999.6875</v>
      </c>
      <c r="C50">
        <v>400</v>
      </c>
      <c r="D50">
        <v>0</v>
      </c>
      <c r="E50">
        <v>2.30152104386663</v>
      </c>
      <c r="F50">
        <v>3.9557809698824999</v>
      </c>
      <c r="G50">
        <v>-31.652439343318303</v>
      </c>
      <c r="H50">
        <v>-25.301426424516148</v>
      </c>
      <c r="I50">
        <v>4.9896494397769997</v>
      </c>
      <c r="J50">
        <v>2.65038023871494</v>
      </c>
      <c r="K50">
        <v>0.58181205213063003</v>
      </c>
      <c r="L50">
        <v>2.804093221364843E-5</v>
      </c>
      <c r="M50">
        <v>3.8044310843467876E-7</v>
      </c>
      <c r="N50" s="1">
        <v>6.1488656719287197E-9</v>
      </c>
      <c r="O50" s="1">
        <v>3.4558338418571999E-13</v>
      </c>
      <c r="P50">
        <v>0</v>
      </c>
      <c r="R50">
        <v>1.7046555550332401</v>
      </c>
      <c r="S50">
        <v>49.616769119149502</v>
      </c>
      <c r="T50">
        <v>15.379786603026799</v>
      </c>
      <c r="V50">
        <v>18.414284078942799</v>
      </c>
      <c r="X50">
        <v>14.8845046438474</v>
      </c>
      <c r="AJ50">
        <v>0</v>
      </c>
      <c r="AK50">
        <v>0.19415467792247901</v>
      </c>
      <c r="AL50">
        <v>0.15938123208148799</v>
      </c>
      <c r="AM50">
        <v>0.61115659099133601</v>
      </c>
      <c r="AN50">
        <v>3.5307499004695701E-2</v>
      </c>
    </row>
    <row r="51" spans="1:40" x14ac:dyDescent="0.3">
      <c r="A51">
        <v>56</v>
      </c>
      <c r="B51">
        <v>994.71875</v>
      </c>
      <c r="C51">
        <v>400</v>
      </c>
      <c r="D51">
        <v>0</v>
      </c>
      <c r="E51">
        <v>4.6396991278134303</v>
      </c>
      <c r="F51">
        <v>4.5715476900779901</v>
      </c>
      <c r="G51">
        <v>-41.578765690335082</v>
      </c>
      <c r="H51">
        <v>-29.464112740316036</v>
      </c>
      <c r="I51">
        <v>9.5551317516257406</v>
      </c>
      <c r="J51">
        <v>4.4172360817126801</v>
      </c>
      <c r="K51">
        <v>1.01490773855063</v>
      </c>
      <c r="L51">
        <v>3.5679678772131365E-5</v>
      </c>
      <c r="M51">
        <v>4.0182306191696883E-7</v>
      </c>
      <c r="N51" s="1">
        <v>1.6145818782240601E-8</v>
      </c>
      <c r="O51" s="1">
        <v>1.6939493739988399E-12</v>
      </c>
      <c r="P51">
        <v>0</v>
      </c>
      <c r="R51">
        <v>10.9423538072196</v>
      </c>
      <c r="S51">
        <v>11.6210932272304</v>
      </c>
      <c r="T51">
        <v>37.395816036460502</v>
      </c>
      <c r="V51">
        <v>34.096800078758903</v>
      </c>
      <c r="X51">
        <v>5.9439368503304202</v>
      </c>
      <c r="AJ51">
        <v>0</v>
      </c>
      <c r="AK51">
        <v>-6.9058747361500597E-2</v>
      </c>
      <c r="AL51">
        <v>0.48273161346284499</v>
      </c>
      <c r="AM51">
        <v>0.30401020125310801</v>
      </c>
      <c r="AN51">
        <v>0.28231693264554603</v>
      </c>
    </row>
    <row r="52" spans="1:40" x14ac:dyDescent="0.3">
      <c r="A52">
        <v>56</v>
      </c>
      <c r="B52">
        <v>994.71875</v>
      </c>
      <c r="C52">
        <v>400</v>
      </c>
      <c r="D52">
        <v>0</v>
      </c>
      <c r="E52">
        <v>2.4582532836842299</v>
      </c>
      <c r="F52">
        <v>3.9556390638019101</v>
      </c>
      <c r="G52">
        <v>-33.807200954736331</v>
      </c>
      <c r="H52">
        <v>-27.064503947150857</v>
      </c>
      <c r="I52">
        <v>5.3181348681284799</v>
      </c>
      <c r="J52">
        <v>2.83032867499678</v>
      </c>
      <c r="K52">
        <v>0.62145540683419098</v>
      </c>
      <c r="L52">
        <v>2.7930598762534886E-5</v>
      </c>
      <c r="M52">
        <v>3.7975805059194778E-7</v>
      </c>
      <c r="N52" s="1">
        <v>6.5524302971301601E-9</v>
      </c>
      <c r="O52" s="1">
        <v>3.6768054468110701E-13</v>
      </c>
      <c r="P52">
        <v>0</v>
      </c>
      <c r="R52">
        <v>1.6440367575330701</v>
      </c>
      <c r="S52">
        <v>49.760076947687999</v>
      </c>
      <c r="T52">
        <v>15.319917585873499</v>
      </c>
      <c r="V52">
        <v>18.406993639946901</v>
      </c>
      <c r="X52">
        <v>14.8689750689582</v>
      </c>
      <c r="AJ52">
        <v>0</v>
      </c>
      <c r="AK52">
        <v>0.19702963541579899</v>
      </c>
      <c r="AL52">
        <v>0.158689398720152</v>
      </c>
      <c r="AM52">
        <v>0.61024434349928303</v>
      </c>
      <c r="AN52">
        <v>3.4036622364765401E-2</v>
      </c>
    </row>
    <row r="53" spans="1:40" x14ac:dyDescent="0.3">
      <c r="A53">
        <v>57</v>
      </c>
      <c r="B53">
        <v>989.75</v>
      </c>
      <c r="C53">
        <v>400</v>
      </c>
      <c r="D53">
        <v>0</v>
      </c>
      <c r="E53">
        <v>4.5379402118535204</v>
      </c>
      <c r="F53">
        <v>4.5792960847572601</v>
      </c>
      <c r="G53">
        <v>-40.435638813891693</v>
      </c>
      <c r="H53">
        <v>-28.66541733207659</v>
      </c>
      <c r="I53">
        <v>9.3199948387165197</v>
      </c>
      <c r="J53">
        <v>4.3127430938863798</v>
      </c>
      <c r="K53">
        <v>0.99096894541468905</v>
      </c>
      <c r="L53">
        <v>3.5799842845717611E-5</v>
      </c>
      <c r="M53">
        <v>4.0287694313891573E-7</v>
      </c>
      <c r="N53" s="1">
        <v>1.5888008787392999E-8</v>
      </c>
      <c r="O53" s="1">
        <v>1.6762582783221201E-12</v>
      </c>
      <c r="P53">
        <v>0</v>
      </c>
      <c r="R53">
        <v>10.7594114092286</v>
      </c>
      <c r="S53">
        <v>11.489372737762499</v>
      </c>
      <c r="T53">
        <v>37.835072679101899</v>
      </c>
      <c r="V53">
        <v>34.099485943950199</v>
      </c>
      <c r="X53">
        <v>5.81665722995659</v>
      </c>
      <c r="AJ53">
        <v>0</v>
      </c>
      <c r="AK53">
        <v>-6.53238398498312E-2</v>
      </c>
      <c r="AL53">
        <v>0.48923983357909201</v>
      </c>
      <c r="AM53">
        <v>0.29801076538363402</v>
      </c>
      <c r="AN53">
        <v>0.278073240887104</v>
      </c>
    </row>
    <row r="54" spans="1:40" x14ac:dyDescent="0.3">
      <c r="A54">
        <v>57</v>
      </c>
      <c r="B54">
        <v>989.75</v>
      </c>
      <c r="C54">
        <v>400</v>
      </c>
      <c r="D54">
        <v>0</v>
      </c>
      <c r="E54">
        <v>2.6147023222375898</v>
      </c>
      <c r="F54">
        <v>3.9553845618533199</v>
      </c>
      <c r="G54">
        <v>-35.960143907781955</v>
      </c>
      <c r="H54">
        <v>-28.83162612009254</v>
      </c>
      <c r="I54">
        <v>5.6445623467332302</v>
      </c>
      <c r="J54">
        <v>3.0099641748414299</v>
      </c>
      <c r="K54">
        <v>0.66104882631499395</v>
      </c>
      <c r="L54">
        <v>2.7820490415855889E-5</v>
      </c>
      <c r="M54">
        <v>3.7909080926759101E-7</v>
      </c>
      <c r="N54" s="1">
        <v>6.95314700222657E-9</v>
      </c>
      <c r="O54" s="1">
        <v>3.8943144413885598E-13</v>
      </c>
      <c r="P54">
        <v>0</v>
      </c>
      <c r="R54">
        <v>1.5847691296961299</v>
      </c>
      <c r="S54">
        <v>49.906593341611199</v>
      </c>
      <c r="T54">
        <v>15.2553146314229</v>
      </c>
      <c r="V54">
        <v>18.3968274705901</v>
      </c>
      <c r="X54">
        <v>14.8564954266795</v>
      </c>
      <c r="AJ54">
        <v>0</v>
      </c>
      <c r="AK54">
        <v>0.19982273069714199</v>
      </c>
      <c r="AL54">
        <v>0.15794428093520901</v>
      </c>
      <c r="AM54">
        <v>0.60943915496999401</v>
      </c>
      <c r="AN54">
        <v>3.2793833397653599E-2</v>
      </c>
    </row>
    <row r="55" spans="1:40" x14ac:dyDescent="0.3">
      <c r="A55">
        <v>58</v>
      </c>
      <c r="B55">
        <v>984.78125</v>
      </c>
      <c r="C55">
        <v>400</v>
      </c>
      <c r="D55">
        <v>0</v>
      </c>
      <c r="E55">
        <v>4.4385526669361504</v>
      </c>
      <c r="F55">
        <v>4.5869576821990101</v>
      </c>
      <c r="G55">
        <v>-39.326348529744706</v>
      </c>
      <c r="H55">
        <v>-27.89066988836084</v>
      </c>
      <c r="I55">
        <v>9.0908613975396992</v>
      </c>
      <c r="J55">
        <v>4.2110241400444002</v>
      </c>
      <c r="K55">
        <v>0.96764630817528696</v>
      </c>
      <c r="L55">
        <v>3.5922309549305526E-5</v>
      </c>
      <c r="M55">
        <v>4.0398554342391356E-7</v>
      </c>
      <c r="N55" s="1">
        <v>1.56353224258527E-8</v>
      </c>
      <c r="O55" s="1">
        <v>1.65855154242921E-12</v>
      </c>
      <c r="P55">
        <v>0</v>
      </c>
      <c r="R55">
        <v>10.5769274147003</v>
      </c>
      <c r="S55">
        <v>11.3588366220986</v>
      </c>
      <c r="T55">
        <v>38.273660624138799</v>
      </c>
      <c r="V55">
        <v>34.098217642415797</v>
      </c>
      <c r="X55">
        <v>5.69235769664638</v>
      </c>
      <c r="AJ55">
        <v>0</v>
      </c>
      <c r="AK55">
        <v>-6.1703330111008099E-2</v>
      </c>
      <c r="AL55">
        <v>0.49574826261956001</v>
      </c>
      <c r="AM55">
        <v>0.29213569521643301</v>
      </c>
      <c r="AN55">
        <v>0.27381937227501302</v>
      </c>
    </row>
    <row r="56" spans="1:40" x14ac:dyDescent="0.3">
      <c r="A56">
        <v>58</v>
      </c>
      <c r="B56">
        <v>984.78125</v>
      </c>
      <c r="C56">
        <v>400</v>
      </c>
      <c r="D56">
        <v>0</v>
      </c>
      <c r="E56">
        <v>2.77050384997708</v>
      </c>
      <c r="F56">
        <v>3.9550184442104901</v>
      </c>
      <c r="G56">
        <v>-38.106624621148647</v>
      </c>
      <c r="H56">
        <v>-30.599104214893671</v>
      </c>
      <c r="I56">
        <v>5.9681484232584001</v>
      </c>
      <c r="J56">
        <v>3.1888806537834098</v>
      </c>
      <c r="K56">
        <v>0.70050339563716901</v>
      </c>
      <c r="L56">
        <v>2.7710637121387736E-5</v>
      </c>
      <c r="M56">
        <v>3.7844152872933055E-7</v>
      </c>
      <c r="N56" s="1">
        <v>7.35003145958642E-9</v>
      </c>
      <c r="O56" s="1">
        <v>4.10762155330916E-13</v>
      </c>
      <c r="P56">
        <v>0</v>
      </c>
      <c r="R56">
        <v>1.52686054309189</v>
      </c>
      <c r="S56">
        <v>50.056259414320301</v>
      </c>
      <c r="T56">
        <v>15.186023673955299</v>
      </c>
      <c r="V56">
        <v>18.3838056686496</v>
      </c>
      <c r="X56">
        <v>14.8470506999828</v>
      </c>
      <c r="AJ56">
        <v>0</v>
      </c>
      <c r="AK56">
        <v>0.202533547668766</v>
      </c>
      <c r="AL56">
        <v>0.157146549742542</v>
      </c>
      <c r="AM56">
        <v>0.60874052273430601</v>
      </c>
      <c r="AN56">
        <v>3.1579379854384797E-2</v>
      </c>
    </row>
    <row r="57" spans="1:40" x14ac:dyDescent="0.3">
      <c r="A57">
        <v>59</v>
      </c>
      <c r="B57">
        <v>979.8125</v>
      </c>
      <c r="C57">
        <v>400</v>
      </c>
      <c r="D57">
        <v>0</v>
      </c>
      <c r="E57">
        <v>4.34181471562471</v>
      </c>
      <c r="F57">
        <v>4.5945317629826103</v>
      </c>
      <c r="G57">
        <v>-38.252840722362983</v>
      </c>
      <c r="H57">
        <v>-27.141242189552255</v>
      </c>
      <c r="I57">
        <v>8.8682610475658503</v>
      </c>
      <c r="J57">
        <v>4.11231604568923</v>
      </c>
      <c r="K57">
        <v>0.94499612574365099</v>
      </c>
      <c r="L57">
        <v>3.6046808679460981E-5</v>
      </c>
      <c r="M57">
        <v>4.0514617543459179E-7</v>
      </c>
      <c r="N57" s="1">
        <v>1.5388715246386801E-8</v>
      </c>
      <c r="O57" s="1">
        <v>1.64095502186725E-12</v>
      </c>
      <c r="P57">
        <v>0</v>
      </c>
      <c r="R57">
        <v>10.3950194586055</v>
      </c>
      <c r="S57">
        <v>11.2295080958776</v>
      </c>
      <c r="T57">
        <v>38.711303711815503</v>
      </c>
      <c r="V57">
        <v>34.093170909513198</v>
      </c>
      <c r="X57">
        <v>5.5709978241879803</v>
      </c>
      <c r="AJ57">
        <v>0</v>
      </c>
      <c r="AK57">
        <v>-5.8195549511970902E-2</v>
      </c>
      <c r="AL57">
        <v>0.50225281657337295</v>
      </c>
      <c r="AM57">
        <v>0.28638404290512198</v>
      </c>
      <c r="AN57">
        <v>0.26955869003347399</v>
      </c>
    </row>
    <row r="58" spans="1:40" x14ac:dyDescent="0.3">
      <c r="A58">
        <v>59</v>
      </c>
      <c r="B58">
        <v>979.8125</v>
      </c>
      <c r="C58">
        <v>400</v>
      </c>
      <c r="D58">
        <v>0</v>
      </c>
      <c r="E58">
        <v>2.9253334028432598</v>
      </c>
      <c r="F58">
        <v>3.95454193768354</v>
      </c>
      <c r="G58">
        <v>-40.242532738157244</v>
      </c>
      <c r="H58">
        <v>-32.363652044507752</v>
      </c>
      <c r="I58">
        <v>6.2882015173235297</v>
      </c>
      <c r="J58">
        <v>3.3667173867101501</v>
      </c>
      <c r="K58">
        <v>0.73974013904549296</v>
      </c>
      <c r="L58">
        <v>2.7601070513414069E-5</v>
      </c>
      <c r="M58">
        <v>3.7781033872451088E-7</v>
      </c>
      <c r="N58" s="1">
        <v>7.7422163842024801E-9</v>
      </c>
      <c r="O58" s="1">
        <v>4.31606358632415E-13</v>
      </c>
      <c r="P58">
        <v>0</v>
      </c>
      <c r="R58">
        <v>1.4703176865200001</v>
      </c>
      <c r="S58">
        <v>50.209006261770398</v>
      </c>
      <c r="T58">
        <v>15.112101808270999</v>
      </c>
      <c r="V58">
        <v>18.367953743965</v>
      </c>
      <c r="X58">
        <v>14.840620499473401</v>
      </c>
      <c r="AJ58">
        <v>0</v>
      </c>
      <c r="AK58">
        <v>0.20516176216682699</v>
      </c>
      <c r="AL58">
        <v>0.15629701009208599</v>
      </c>
      <c r="AM58">
        <v>0.60814774778903602</v>
      </c>
      <c r="AN58">
        <v>3.0393479952049201E-2</v>
      </c>
    </row>
    <row r="59" spans="1:40" x14ac:dyDescent="0.3">
      <c r="A59">
        <v>60</v>
      </c>
      <c r="B59">
        <v>974.84375</v>
      </c>
      <c r="C59">
        <v>400</v>
      </c>
      <c r="D59">
        <v>0</v>
      </c>
      <c r="E59">
        <v>4.2479565530146797</v>
      </c>
      <c r="F59">
        <v>4.6020177669346198</v>
      </c>
      <c r="G59">
        <v>-37.216588328109843</v>
      </c>
      <c r="H59">
        <v>-26.418173729352347</v>
      </c>
      <c r="I59">
        <v>8.6526191327139994</v>
      </c>
      <c r="J59">
        <v>4.01680905039811</v>
      </c>
      <c r="K59">
        <v>0.92306391851333802</v>
      </c>
      <c r="L59">
        <v>3.6173071859479475E-5</v>
      </c>
      <c r="M59">
        <v>4.0635611542618392E-7</v>
      </c>
      <c r="N59" s="1">
        <v>1.5149009928437699E-8</v>
      </c>
      <c r="O59" s="1">
        <v>1.6235821981220901E-12</v>
      </c>
      <c r="P59">
        <v>0</v>
      </c>
      <c r="R59">
        <v>10.2138013545796</v>
      </c>
      <c r="S59">
        <v>11.101408602040999</v>
      </c>
      <c r="T59">
        <v>39.147733317836902</v>
      </c>
      <c r="V59">
        <v>34.084523104073902</v>
      </c>
      <c r="X59">
        <v>5.4525336214684801</v>
      </c>
      <c r="AJ59">
        <v>0</v>
      </c>
      <c r="AK59">
        <v>-5.4798653448079999E-2</v>
      </c>
      <c r="AL59">
        <v>0.50874950310700195</v>
      </c>
      <c r="AM59">
        <v>0.28075465956085999</v>
      </c>
      <c r="AN59">
        <v>0.265294490780216</v>
      </c>
    </row>
    <row r="60" spans="1:40" x14ac:dyDescent="0.3">
      <c r="A60">
        <v>60</v>
      </c>
      <c r="B60">
        <v>974.84375</v>
      </c>
      <c r="C60">
        <v>400</v>
      </c>
      <c r="D60">
        <v>0</v>
      </c>
      <c r="E60">
        <v>3.0789017077441998</v>
      </c>
      <c r="F60">
        <v>3.95395651356313</v>
      </c>
      <c r="G60">
        <v>-42.364223438520114</v>
      </c>
      <c r="H60">
        <v>-34.122334174263791</v>
      </c>
      <c r="I60">
        <v>6.6041110095754201</v>
      </c>
      <c r="J60">
        <v>3.5431534625158299</v>
      </c>
      <c r="K60">
        <v>0.77868881389634403</v>
      </c>
      <c r="L60">
        <v>2.7491823557542652E-5</v>
      </c>
      <c r="M60">
        <v>3.7719735082941348E-7</v>
      </c>
      <c r="N60" s="1">
        <v>8.1289383245766508E-9</v>
      </c>
      <c r="O60" s="1">
        <v>4.5190474411535098E-13</v>
      </c>
      <c r="P60">
        <v>0</v>
      </c>
      <c r="R60">
        <v>1.4151459049863899</v>
      </c>
      <c r="S60">
        <v>50.364755407865403</v>
      </c>
      <c r="T60">
        <v>15.0336170279651</v>
      </c>
      <c r="V60">
        <v>18.349302686327398</v>
      </c>
      <c r="X60">
        <v>14.8371789728554</v>
      </c>
      <c r="AJ60">
        <v>0</v>
      </c>
      <c r="AK60">
        <v>0.207707153145645</v>
      </c>
      <c r="AL60">
        <v>0.15539659690693799</v>
      </c>
      <c r="AM60">
        <v>0.60765993124825901</v>
      </c>
      <c r="AN60">
        <v>2.9236318699156098E-2</v>
      </c>
    </row>
    <row r="61" spans="1:40" x14ac:dyDescent="0.3">
      <c r="A61">
        <v>61</v>
      </c>
      <c r="B61">
        <v>969.875</v>
      </c>
      <c r="C61">
        <v>400</v>
      </c>
      <c r="D61">
        <v>0</v>
      </c>
      <c r="E61">
        <v>4.1571655803307399</v>
      </c>
      <c r="F61">
        <v>4.6094152963849897</v>
      </c>
      <c r="G61">
        <v>-36.218650587610711</v>
      </c>
      <c r="H61">
        <v>-25.722213478387253</v>
      </c>
      <c r="I61">
        <v>8.4442687067625002</v>
      </c>
      <c r="J61">
        <v>3.9246522505068802</v>
      </c>
      <c r="K61">
        <v>0.90188566510617296</v>
      </c>
      <c r="L61">
        <v>3.6300833745255976E-5</v>
      </c>
      <c r="M61">
        <v>4.0761261672217092E-7</v>
      </c>
      <c r="N61" s="1">
        <v>1.4916909989892801E-8</v>
      </c>
      <c r="O61" s="1">
        <v>1.6065350911972101E-12</v>
      </c>
      <c r="P61">
        <v>0</v>
      </c>
      <c r="R61">
        <v>10.0333826760902</v>
      </c>
      <c r="S61">
        <v>10.9745575852954</v>
      </c>
      <c r="T61">
        <v>39.582689529495902</v>
      </c>
      <c r="V61">
        <v>34.072452486585703</v>
      </c>
      <c r="X61">
        <v>5.3369177225326201</v>
      </c>
      <c r="AJ61">
        <v>0</v>
      </c>
      <c r="AK61">
        <v>-5.1510634236415297E-2</v>
      </c>
      <c r="AL61">
        <v>0.51523444003586405</v>
      </c>
      <c r="AM61">
        <v>0.27524620278040901</v>
      </c>
      <c r="AN61">
        <v>0.26102999142014099</v>
      </c>
    </row>
    <row r="62" spans="1:40" x14ac:dyDescent="0.3">
      <c r="A62">
        <v>61</v>
      </c>
      <c r="B62">
        <v>969.875</v>
      </c>
      <c r="C62">
        <v>400</v>
      </c>
      <c r="D62">
        <v>0</v>
      </c>
      <c r="E62">
        <v>3.2309506830107999</v>
      </c>
      <c r="F62">
        <v>3.9532638837550098</v>
      </c>
      <c r="G62">
        <v>-44.468459301076315</v>
      </c>
      <c r="H62">
        <v>-35.87252144936754</v>
      </c>
      <c r="I62">
        <v>6.9153378666630001</v>
      </c>
      <c r="J62">
        <v>3.7179030214683202</v>
      </c>
      <c r="K62">
        <v>0.81728687434391101</v>
      </c>
      <c r="L62">
        <v>2.7382930187334838E-5</v>
      </c>
      <c r="M62">
        <v>3.7660265493373536E-7</v>
      </c>
      <c r="N62" s="1">
        <v>8.5095262710889004E-9</v>
      </c>
      <c r="O62" s="1">
        <v>4.71604494771137E-13</v>
      </c>
      <c r="P62">
        <v>0</v>
      </c>
      <c r="R62">
        <v>1.36134906071592</v>
      </c>
      <c r="S62">
        <v>50.523419298867601</v>
      </c>
      <c r="T62">
        <v>14.950647884692</v>
      </c>
      <c r="V62">
        <v>18.327889002146499</v>
      </c>
      <c r="X62">
        <v>14.836694753577801</v>
      </c>
      <c r="AJ62">
        <v>0</v>
      </c>
      <c r="AK62">
        <v>0.210169612770821</v>
      </c>
      <c r="AL62">
        <v>0.15444637015200899</v>
      </c>
      <c r="AM62">
        <v>0.60727597234657305</v>
      </c>
      <c r="AN62">
        <v>2.8108044730596402E-2</v>
      </c>
    </row>
    <row r="63" spans="1:40" x14ac:dyDescent="0.3">
      <c r="A63">
        <v>62</v>
      </c>
      <c r="B63">
        <v>964.90625</v>
      </c>
      <c r="C63">
        <v>400</v>
      </c>
      <c r="D63">
        <v>0</v>
      </c>
      <c r="E63">
        <v>4.0695909202456599</v>
      </c>
      <c r="F63">
        <v>4.6167241171689097</v>
      </c>
      <c r="G63">
        <v>-35.259724202195223</v>
      </c>
      <c r="H63">
        <v>-25.053855924622798</v>
      </c>
      <c r="I63">
        <v>8.2434608908701996</v>
      </c>
      <c r="J63">
        <v>3.8359582842917201</v>
      </c>
      <c r="K63">
        <v>0.88148886893878997</v>
      </c>
      <c r="L63">
        <v>3.6429833149188399E-5</v>
      </c>
      <c r="M63">
        <v>4.0891292281969277E-7</v>
      </c>
      <c r="N63" s="1">
        <v>1.4693011273268701E-8</v>
      </c>
      <c r="O63" s="1">
        <v>1.5899050133249101E-12</v>
      </c>
      <c r="P63">
        <v>0</v>
      </c>
      <c r="R63">
        <v>9.8538683929538902</v>
      </c>
      <c r="S63">
        <v>10.848972320770301</v>
      </c>
      <c r="T63">
        <v>40.015922169981799</v>
      </c>
      <c r="V63">
        <v>34.057137504962199</v>
      </c>
      <c r="X63">
        <v>5.2240996113316198</v>
      </c>
      <c r="AJ63">
        <v>0</v>
      </c>
      <c r="AK63">
        <v>-4.8329334916378003E-2</v>
      </c>
      <c r="AL63">
        <v>0.52170387165218102</v>
      </c>
      <c r="AM63">
        <v>0.26985714602642302</v>
      </c>
      <c r="AN63">
        <v>0.25676831723777199</v>
      </c>
    </row>
    <row r="64" spans="1:40" x14ac:dyDescent="0.3">
      <c r="A64">
        <v>62</v>
      </c>
      <c r="B64">
        <v>964.90625</v>
      </c>
      <c r="C64">
        <v>400</v>
      </c>
      <c r="D64">
        <v>0</v>
      </c>
      <c r="E64">
        <v>3.3812499941505001</v>
      </c>
      <c r="F64">
        <v>3.9524659953123802</v>
      </c>
      <c r="G64">
        <v>-46.552360300502706</v>
      </c>
      <c r="H64">
        <v>-37.611852765057037</v>
      </c>
      <c r="I64">
        <v>7.22140656811486</v>
      </c>
      <c r="J64">
        <v>3.8907111579446001</v>
      </c>
      <c r="K64">
        <v>0.85547857923652104</v>
      </c>
      <c r="L64">
        <v>2.7274424935954083E-5</v>
      </c>
      <c r="M64">
        <v>3.7602631587879709E-7</v>
      </c>
      <c r="N64" s="1">
        <v>8.8833917950918792E-9</v>
      </c>
      <c r="O64" s="1">
        <v>4.9065883599377397E-13</v>
      </c>
      <c r="P64">
        <v>0</v>
      </c>
      <c r="R64">
        <v>1.30892941665482</v>
      </c>
      <c r="S64">
        <v>50.684901840501098</v>
      </c>
      <c r="T64">
        <v>14.8632830741372</v>
      </c>
      <c r="V64">
        <v>18.3037547215974</v>
      </c>
      <c r="X64">
        <v>14.839130947109201</v>
      </c>
      <c r="AJ64">
        <v>0</v>
      </c>
      <c r="AK64">
        <v>0.21254915538348701</v>
      </c>
      <c r="AL64">
        <v>0.15344750901179299</v>
      </c>
      <c r="AM64">
        <v>0.60699456793967199</v>
      </c>
      <c r="AN64">
        <v>2.7008767665046701E-2</v>
      </c>
    </row>
    <row r="65" spans="1:40" x14ac:dyDescent="0.3">
      <c r="A65">
        <v>63</v>
      </c>
      <c r="B65">
        <v>959.9375</v>
      </c>
      <c r="C65">
        <v>400</v>
      </c>
      <c r="D65">
        <v>0</v>
      </c>
      <c r="E65">
        <v>3.9853473354055402</v>
      </c>
      <c r="F65">
        <v>4.6239441575200804</v>
      </c>
      <c r="G65">
        <v>-34.340187719902218</v>
      </c>
      <c r="H65">
        <v>-24.413372323041109</v>
      </c>
      <c r="I65">
        <v>8.0503738760315908</v>
      </c>
      <c r="J65">
        <v>3.75080738573656</v>
      </c>
      <c r="K65">
        <v>0.86189348306121605</v>
      </c>
      <c r="L65">
        <v>3.655981407018782E-5</v>
      </c>
      <c r="M65">
        <v>4.1025427994799681E-7</v>
      </c>
      <c r="N65" s="1">
        <v>1.44778116044816E-8</v>
      </c>
      <c r="O65" s="1">
        <v>1.57377319471662E-12</v>
      </c>
      <c r="P65">
        <v>0</v>
      </c>
      <c r="R65">
        <v>9.6753585656677892</v>
      </c>
      <c r="S65">
        <v>10.7246677946004</v>
      </c>
      <c r="T65">
        <v>40.447191665483302</v>
      </c>
      <c r="V65">
        <v>34.038756099186799</v>
      </c>
      <c r="X65">
        <v>5.1140258750614596</v>
      </c>
      <c r="AJ65">
        <v>0</v>
      </c>
      <c r="AK65">
        <v>-4.52524637026415E-2</v>
      </c>
      <c r="AL65">
        <v>0.52815418280197202</v>
      </c>
      <c r="AM65">
        <v>0.264585789593066</v>
      </c>
      <c r="AN65">
        <v>0.25251249130760201</v>
      </c>
    </row>
    <row r="66" spans="1:40" x14ac:dyDescent="0.3">
      <c r="A66">
        <v>63</v>
      </c>
      <c r="B66">
        <v>959.9375</v>
      </c>
      <c r="C66">
        <v>400</v>
      </c>
      <c r="D66">
        <v>0</v>
      </c>
      <c r="E66">
        <v>3.5295940866313602</v>
      </c>
      <c r="F66">
        <v>3.9515650234458302</v>
      </c>
      <c r="G66">
        <v>-48.613360823684417</v>
      </c>
      <c r="H66">
        <v>-39.338202238176102</v>
      </c>
      <c r="I66">
        <v>7.5218981503812996</v>
      </c>
      <c r="J66">
        <v>4.0613503962794901</v>
      </c>
      <c r="K66">
        <v>0.89321422415908802</v>
      </c>
      <c r="L66">
        <v>2.7166342566529624E-5</v>
      </c>
      <c r="M66">
        <v>3.7546837027807973E-7</v>
      </c>
      <c r="N66" s="1">
        <v>9.2500204934295506E-9</v>
      </c>
      <c r="O66" s="1">
        <v>5.090266396577E-13</v>
      </c>
      <c r="P66">
        <v>0</v>
      </c>
      <c r="R66">
        <v>1.25788754260219</v>
      </c>
      <c r="S66">
        <v>50.849098972671797</v>
      </c>
      <c r="T66">
        <v>14.7716209540168</v>
      </c>
      <c r="V66">
        <v>18.276947376577599</v>
      </c>
      <c r="X66">
        <v>14.8444451541314</v>
      </c>
      <c r="AJ66">
        <v>0</v>
      </c>
      <c r="AK66">
        <v>0.21484592528516</v>
      </c>
      <c r="AL66">
        <v>0.15240130525232201</v>
      </c>
      <c r="AM66">
        <v>0.60681421347298103</v>
      </c>
      <c r="AN66">
        <v>2.5938555989535698E-2</v>
      </c>
    </row>
    <row r="67" spans="1:40" x14ac:dyDescent="0.3">
      <c r="A67">
        <v>64</v>
      </c>
      <c r="B67">
        <v>954.96875</v>
      </c>
      <c r="C67">
        <v>400</v>
      </c>
      <c r="D67">
        <v>0</v>
      </c>
      <c r="E67">
        <v>3.9045186504346998</v>
      </c>
      <c r="F67">
        <v>4.6310755050328902</v>
      </c>
      <c r="G67">
        <v>-33.460140241408723</v>
      </c>
      <c r="H67">
        <v>-23.800837921870944</v>
      </c>
      <c r="I67">
        <v>7.8651207951493003</v>
      </c>
      <c r="J67">
        <v>3.6692509110068499</v>
      </c>
      <c r="K67">
        <v>0.84311271673100796</v>
      </c>
      <c r="L67">
        <v>3.6690526621803683E-5</v>
      </c>
      <c r="M67">
        <v>4.1163394894067526E-7</v>
      </c>
      <c r="N67" s="1">
        <v>1.4271718954689E-8</v>
      </c>
      <c r="O67" s="1">
        <v>1.5582113074976099E-12</v>
      </c>
      <c r="P67">
        <v>0</v>
      </c>
      <c r="R67">
        <v>9.4979480983183002</v>
      </c>
      <c r="S67">
        <v>10.601656632961101</v>
      </c>
      <c r="T67">
        <v>40.876269754461497</v>
      </c>
      <c r="V67">
        <v>34.017485034168899</v>
      </c>
      <c r="X67">
        <v>5.0066404800900104</v>
      </c>
      <c r="AJ67">
        <v>0</v>
      </c>
      <c r="AK67">
        <v>-4.2277608858651998E-2</v>
      </c>
      <c r="AL67">
        <v>0.534581910673812</v>
      </c>
      <c r="AM67">
        <v>0.25943027288794501</v>
      </c>
      <c r="AN67">
        <v>0.24826542529689399</v>
      </c>
    </row>
    <row r="68" spans="1:40" x14ac:dyDescent="0.3">
      <c r="A68">
        <v>64</v>
      </c>
      <c r="B68">
        <v>954.96875</v>
      </c>
      <c r="C68">
        <v>400</v>
      </c>
      <c r="D68">
        <v>0</v>
      </c>
      <c r="E68">
        <v>3.67579962714635</v>
      </c>
      <c r="F68">
        <v>3.95056336311321</v>
      </c>
      <c r="G68">
        <v>-50.64917273032146</v>
      </c>
      <c r="H68">
        <v>-41.049651041636977</v>
      </c>
      <c r="I68">
        <v>7.8164442067873896</v>
      </c>
      <c r="J68">
        <v>4.2296176589555303</v>
      </c>
      <c r="K68">
        <v>0.93044948005837502</v>
      </c>
      <c r="L68">
        <v>2.7058717705546121E-5</v>
      </c>
      <c r="M68">
        <v>3.7492882355325434E-7</v>
      </c>
      <c r="N68" s="1">
        <v>9.6089645430018399E-9</v>
      </c>
      <c r="O68" s="1">
        <v>5.2667207268133197E-13</v>
      </c>
      <c r="P68">
        <v>0</v>
      </c>
      <c r="R68">
        <v>1.2082222438294501</v>
      </c>
      <c r="S68">
        <v>51.015899275653098</v>
      </c>
      <c r="T68">
        <v>14.6757690010286</v>
      </c>
      <c r="V68">
        <v>18.247519949903399</v>
      </c>
      <c r="X68">
        <v>14.8525895295853</v>
      </c>
      <c r="AJ68">
        <v>0</v>
      </c>
      <c r="AK68">
        <v>0.217060203294722</v>
      </c>
      <c r="AL68">
        <v>0.151309155860788</v>
      </c>
      <c r="AM68">
        <v>0.60673320537545805</v>
      </c>
      <c r="AN68">
        <v>2.4897435469031198E-2</v>
      </c>
    </row>
    <row r="69" spans="1:40" x14ac:dyDescent="0.3">
      <c r="A69">
        <v>65</v>
      </c>
      <c r="B69">
        <v>950</v>
      </c>
      <c r="C69">
        <v>400</v>
      </c>
      <c r="D69">
        <v>0</v>
      </c>
      <c r="E69">
        <v>3.8271607589782</v>
      </c>
      <c r="F69">
        <v>4.6381184018969304</v>
      </c>
      <c r="G69">
        <v>-32.619435333773815</v>
      </c>
      <c r="H69">
        <v>-23.21615579053179</v>
      </c>
      <c r="I69">
        <v>7.68775664737933</v>
      </c>
      <c r="J69">
        <v>3.5913144225486402</v>
      </c>
      <c r="K69">
        <v>0.82515374282229204</v>
      </c>
      <c r="L69">
        <v>3.6821727852312437E-5</v>
      </c>
      <c r="M69">
        <v>4.1304921629854547E-7</v>
      </c>
      <c r="N69" s="1">
        <v>1.4075058377169999E-8</v>
      </c>
      <c r="O69" s="1">
        <v>1.5432819093181601E-12</v>
      </c>
      <c r="P69">
        <v>0</v>
      </c>
      <c r="R69">
        <v>9.3217265501846605</v>
      </c>
      <c r="S69">
        <v>10.4799490752888</v>
      </c>
      <c r="T69">
        <v>41.302940040633104</v>
      </c>
      <c r="V69">
        <v>33.9934992694348</v>
      </c>
      <c r="X69">
        <v>4.9018850644584804</v>
      </c>
      <c r="AJ69">
        <v>0</v>
      </c>
      <c r="AK69">
        <v>-3.9402253768325797E-2</v>
      </c>
      <c r="AL69">
        <v>0.540983754298202</v>
      </c>
      <c r="AM69">
        <v>0.25438858775297701</v>
      </c>
      <c r="AN69">
        <v>0.244029911717145</v>
      </c>
    </row>
    <row r="70" spans="1:40" x14ac:dyDescent="0.3">
      <c r="A70">
        <v>65</v>
      </c>
      <c r="B70">
        <v>950</v>
      </c>
      <c r="C70">
        <v>400</v>
      </c>
      <c r="D70">
        <v>0</v>
      </c>
      <c r="E70">
        <v>3.81970329985751</v>
      </c>
      <c r="F70">
        <v>3.9494636192904502</v>
      </c>
      <c r="G70">
        <v>-52.657753694006836</v>
      </c>
      <c r="H70">
        <v>-42.744463326418526</v>
      </c>
      <c r="I70">
        <v>8.1047217165419703</v>
      </c>
      <c r="J70">
        <v>4.3953316639301399</v>
      </c>
      <c r="K70">
        <v>0.96714482473033803</v>
      </c>
      <c r="L70">
        <v>2.695158448283303E-5</v>
      </c>
      <c r="M70">
        <v>3.7440764721059845E-7</v>
      </c>
      <c r="N70" s="1">
        <v>9.9598362128317206E-9</v>
      </c>
      <c r="O70" s="1">
        <v>5.4356428224500498E-13</v>
      </c>
      <c r="P70">
        <v>0</v>
      </c>
      <c r="R70">
        <v>1.1599305117040899</v>
      </c>
      <c r="S70">
        <v>51.185184602625199</v>
      </c>
      <c r="T70">
        <v>14.5758432130363</v>
      </c>
      <c r="V70">
        <v>18.215530796299401</v>
      </c>
      <c r="X70">
        <v>14.8635108763348</v>
      </c>
      <c r="AJ70">
        <v>0</v>
      </c>
      <c r="AK70">
        <v>0.21919241205533199</v>
      </c>
      <c r="AL70">
        <v>0.150172555049669</v>
      </c>
      <c r="AM70">
        <v>0.60674964482443705</v>
      </c>
      <c r="AN70">
        <v>2.3885388070560801E-2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Charts</vt:lpstr>
      </vt:variant>
      <vt:variant>
        <vt:i4>11</vt:i4>
      </vt:variant>
    </vt:vector>
  </HeadingPairs>
  <TitlesOfParts>
    <vt:vector size="28" baseType="lpstr">
      <vt:lpstr>Combine</vt:lpstr>
      <vt:lpstr>system</vt:lpstr>
      <vt:lpstr>liquid</vt:lpstr>
      <vt:lpstr>tot_solids</vt:lpstr>
      <vt:lpstr>apatite</vt:lpstr>
      <vt:lpstr>orthopyroxene</vt:lpstr>
      <vt:lpstr>spinel1</vt:lpstr>
      <vt:lpstr>spinel2</vt:lpstr>
      <vt:lpstr>spinel</vt:lpstr>
      <vt:lpstr>clinopyroxene1</vt:lpstr>
      <vt:lpstr>clinopyroxene2</vt:lpstr>
      <vt:lpstr>clinopyroxene</vt:lpstr>
      <vt:lpstr>feldspar</vt:lpstr>
      <vt:lpstr>olivine</vt:lpstr>
      <vt:lpstr>affinities (kJ)</vt:lpstr>
      <vt:lpstr>init_cond</vt:lpstr>
      <vt:lpstr>x_axes</vt:lpstr>
      <vt:lpstr>Mass_Chart</vt:lpstr>
      <vt:lpstr>Density_Chart</vt:lpstr>
      <vt:lpstr>Volume_Chart</vt:lpstr>
      <vt:lpstr>Extra_Chart</vt:lpstr>
      <vt:lpstr>Liquid_Chart</vt:lpstr>
      <vt:lpstr>Apatite_Chart</vt:lpstr>
      <vt:lpstr>Orthopyroxene_Chart</vt:lpstr>
      <vt:lpstr>Spinel_Chart</vt:lpstr>
      <vt:lpstr>Clinopyroxene_Chart</vt:lpstr>
      <vt:lpstr>Feldspar_Chart</vt:lpstr>
      <vt:lpstr>Olivine_Chart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Ray Davis</dc:creator>
  <cp:lastModifiedBy>William Ray Davis</cp:lastModifiedBy>
  <dcterms:created xsi:type="dcterms:W3CDTF">2020-05-21T17:51:59Z</dcterms:created>
  <dcterms:modified xsi:type="dcterms:W3CDTF">2020-06-08T13:54:09Z</dcterms:modified>
</cp:coreProperties>
</file>