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\Documents\MCR Reseach\Manuscript\Manuscript Materials\Supplementary Material\"/>
    </mc:Choice>
  </mc:AlternateContent>
  <xr:revisionPtr revIDLastSave="0" documentId="8_{79F0E94D-873A-4262-BC3F-301F78917773}" xr6:coauthVersionLast="45" xr6:coauthVersionMax="45" xr10:uidLastSave="{00000000-0000-0000-0000-000000000000}"/>
  <bookViews>
    <workbookView xWindow="-108" yWindow="-108" windowWidth="23256" windowHeight="12600" activeTab="4" xr2:uid="{4A912555-CDCE-45EB-AC59-37B1BFDD026F}"/>
  </bookViews>
  <sheets>
    <sheet name="Mass_Chart" sheetId="23" r:id="rId1"/>
    <sheet name="Density_Chart" sheetId="24" r:id="rId2"/>
    <sheet name="Volume_Chart" sheetId="25" r:id="rId3"/>
    <sheet name="Extra_Chart" sheetId="27" r:id="rId4"/>
    <sheet name="Combine" sheetId="16" r:id="rId5"/>
    <sheet name="Liquid_Chart" sheetId="26" r:id="rId6"/>
    <sheet name="Apatite_Chart" sheetId="17" r:id="rId7"/>
    <sheet name="Orthopyroxene_Chart" sheetId="18" r:id="rId8"/>
    <sheet name="Spinel_Chart" sheetId="19" r:id="rId9"/>
    <sheet name="Clinopyroxene_Chart" sheetId="20" r:id="rId10"/>
    <sheet name="Feldspar_Chart" sheetId="21" r:id="rId11"/>
    <sheet name="Olivine_Chart" sheetId="22" r:id="rId12"/>
    <sheet name="system" sheetId="3" r:id="rId13"/>
    <sheet name="liquid" sheetId="4" r:id="rId14"/>
    <sheet name="tot_solids" sheetId="6" r:id="rId15"/>
    <sheet name="apatite" sheetId="12" r:id="rId16"/>
    <sheet name="orthopyroxene" sheetId="11" r:id="rId17"/>
    <sheet name="spinel" sheetId="10" r:id="rId18"/>
    <sheet name="clinopyroxene1" sheetId="14" r:id="rId19"/>
    <sheet name="clinopyroxene2" sheetId="15" r:id="rId20"/>
    <sheet name="clinopyroxene" sheetId="9" r:id="rId21"/>
    <sheet name="feldspar" sheetId="8" r:id="rId22"/>
    <sheet name="olivine" sheetId="7" r:id="rId23"/>
    <sheet name="affinities (kJ)" sheetId="5" r:id="rId24"/>
    <sheet name="init_cond" sheetId="2" r:id="rId25"/>
    <sheet name="x_axes" sheetId="13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H4" i="16" s="1"/>
  <c r="B4" i="16"/>
  <c r="C4" i="16"/>
  <c r="D4" i="16"/>
  <c r="F4" i="16"/>
  <c r="P4" i="16" s="1"/>
  <c r="J4" i="16"/>
  <c r="AH4" i="16" s="1"/>
  <c r="K4" i="16"/>
  <c r="AI4" i="16" s="1"/>
  <c r="N4" i="16"/>
  <c r="AL4" i="16" s="1"/>
  <c r="O4" i="16"/>
  <c r="R4" i="16"/>
  <c r="U4" i="16"/>
  <c r="V4" i="16"/>
  <c r="Y4" i="16"/>
  <c r="Z4" i="16"/>
  <c r="AE4" i="16"/>
  <c r="A5" i="16"/>
  <c r="H5" i="16" s="1"/>
  <c r="B5" i="16"/>
  <c r="C5" i="16"/>
  <c r="D5" i="16"/>
  <c r="F5" i="16"/>
  <c r="P5" i="16" s="1"/>
  <c r="J5" i="16"/>
  <c r="AH5" i="16" s="1"/>
  <c r="K5" i="16"/>
  <c r="AI5" i="16" s="1"/>
  <c r="N5" i="16"/>
  <c r="AL5" i="16" s="1"/>
  <c r="O5" i="16"/>
  <c r="R5" i="16"/>
  <c r="U5" i="16"/>
  <c r="V5" i="16"/>
  <c r="Y5" i="16"/>
  <c r="Z5" i="16"/>
  <c r="AE5" i="16"/>
  <c r="A6" i="16"/>
  <c r="B6" i="16"/>
  <c r="C6" i="16"/>
  <c r="D6" i="16"/>
  <c r="F6" i="16"/>
  <c r="R6" i="16"/>
  <c r="AE6" i="16"/>
  <c r="A7" i="16"/>
  <c r="I7" i="16" s="1"/>
  <c r="AG7" i="16" s="1"/>
  <c r="B7" i="16"/>
  <c r="C7" i="16"/>
  <c r="D7" i="16"/>
  <c r="F7" i="16"/>
  <c r="H7" i="16"/>
  <c r="P7" i="16" s="1"/>
  <c r="J7" i="16"/>
  <c r="AH7" i="16" s="1"/>
  <c r="L7" i="16"/>
  <c r="AJ7" i="16" s="1"/>
  <c r="M7" i="16"/>
  <c r="AK7" i="16" s="1"/>
  <c r="N7" i="16"/>
  <c r="AL7" i="16" s="1"/>
  <c r="R7" i="16"/>
  <c r="U7" i="16"/>
  <c r="W7" i="16"/>
  <c r="X7" i="16"/>
  <c r="Y7" i="16"/>
  <c r="AA7" i="16"/>
  <c r="AD7" i="16"/>
  <c r="AE7" i="16"/>
  <c r="A8" i="16"/>
  <c r="K8" i="16" s="1"/>
  <c r="AI8" i="16" s="1"/>
  <c r="B8" i="16"/>
  <c r="C8" i="16"/>
  <c r="D8" i="16"/>
  <c r="F8" i="16"/>
  <c r="O8" i="16"/>
  <c r="R8" i="16"/>
  <c r="V8" i="16"/>
  <c r="Z8" i="16"/>
  <c r="AE8" i="16"/>
  <c r="A9" i="16"/>
  <c r="I9" i="16" s="1"/>
  <c r="AG9" i="16" s="1"/>
  <c r="B9" i="16"/>
  <c r="C9" i="16"/>
  <c r="D9" i="16"/>
  <c r="F9" i="16"/>
  <c r="H9" i="16"/>
  <c r="J9" i="16"/>
  <c r="AH9" i="16" s="1"/>
  <c r="L9" i="16"/>
  <c r="AJ9" i="16" s="1"/>
  <c r="N9" i="16"/>
  <c r="AL9" i="16" s="1"/>
  <c r="O9" i="16"/>
  <c r="R9" i="16"/>
  <c r="U9" i="16"/>
  <c r="V9" i="16"/>
  <c r="Y9" i="16"/>
  <c r="Z9" i="16"/>
  <c r="AD9" i="16"/>
  <c r="AE9" i="16"/>
  <c r="A10" i="16"/>
  <c r="B10" i="16"/>
  <c r="C10" i="16"/>
  <c r="D10" i="16"/>
  <c r="F10" i="16"/>
  <c r="H10" i="16"/>
  <c r="P10" i="16" s="1"/>
  <c r="K10" i="16"/>
  <c r="AI10" i="16" s="1"/>
  <c r="O10" i="16"/>
  <c r="R10" i="16"/>
  <c r="W10" i="16"/>
  <c r="Z10" i="16"/>
  <c r="AA10" i="16"/>
  <c r="AE10" i="16"/>
  <c r="A11" i="16"/>
  <c r="I11" i="16" s="1"/>
  <c r="AG11" i="16" s="1"/>
  <c r="B11" i="16"/>
  <c r="C11" i="16"/>
  <c r="D11" i="16"/>
  <c r="F11" i="16"/>
  <c r="H11" i="16"/>
  <c r="P11" i="16" s="1"/>
  <c r="J11" i="16"/>
  <c r="AH11" i="16" s="1"/>
  <c r="K11" i="16"/>
  <c r="AI11" i="16" s="1"/>
  <c r="L11" i="16"/>
  <c r="AJ11" i="16" s="1"/>
  <c r="N11" i="16"/>
  <c r="AL11" i="16" s="1"/>
  <c r="O11" i="16"/>
  <c r="R11" i="16"/>
  <c r="AD11" i="16" s="1"/>
  <c r="U11" i="16"/>
  <c r="V11" i="16"/>
  <c r="X11" i="16"/>
  <c r="Y11" i="16"/>
  <c r="Z11" i="16"/>
  <c r="AE11" i="16"/>
  <c r="A12" i="16"/>
  <c r="B12" i="16"/>
  <c r="C12" i="16"/>
  <c r="D12" i="16"/>
  <c r="F12" i="16"/>
  <c r="H12" i="16"/>
  <c r="I12" i="16"/>
  <c r="J12" i="16"/>
  <c r="AH12" i="16" s="1"/>
  <c r="K12" i="16"/>
  <c r="L12" i="16"/>
  <c r="AJ12" i="16" s="1"/>
  <c r="M12" i="16"/>
  <c r="AK12" i="16" s="1"/>
  <c r="N12" i="16"/>
  <c r="AL12" i="16" s="1"/>
  <c r="O12" i="16"/>
  <c r="P12" i="16"/>
  <c r="R12" i="16"/>
  <c r="AD12" i="16" s="1"/>
  <c r="U12" i="16"/>
  <c r="V12" i="16"/>
  <c r="W12" i="16"/>
  <c r="X12" i="16"/>
  <c r="Y12" i="16"/>
  <c r="Z12" i="16"/>
  <c r="AA12" i="16"/>
  <c r="AE12" i="16"/>
  <c r="AG12" i="16"/>
  <c r="AI12" i="16"/>
  <c r="A13" i="16"/>
  <c r="H13" i="16" s="1"/>
  <c r="B13" i="16"/>
  <c r="C13" i="16"/>
  <c r="D13" i="16"/>
  <c r="F13" i="16"/>
  <c r="L13" i="16"/>
  <c r="AJ13" i="16" s="1"/>
  <c r="N13" i="16"/>
  <c r="AL13" i="16" s="1"/>
  <c r="R13" i="16"/>
  <c r="Y13" i="16"/>
  <c r="Z13" i="16"/>
  <c r="AE13" i="16"/>
  <c r="A14" i="16"/>
  <c r="B14" i="16"/>
  <c r="C14" i="16"/>
  <c r="D14" i="16"/>
  <c r="F14" i="16"/>
  <c r="J14" i="16"/>
  <c r="AH14" i="16" s="1"/>
  <c r="O14" i="16"/>
  <c r="R14" i="16"/>
  <c r="Y14" i="16"/>
  <c r="Z14" i="16"/>
  <c r="AE14" i="16"/>
  <c r="A15" i="16"/>
  <c r="I15" i="16" s="1"/>
  <c r="AG15" i="16" s="1"/>
  <c r="B15" i="16"/>
  <c r="C15" i="16"/>
  <c r="D15" i="16"/>
  <c r="F15" i="16"/>
  <c r="H15" i="16"/>
  <c r="P15" i="16" s="1"/>
  <c r="J15" i="16"/>
  <c r="AH15" i="16" s="1"/>
  <c r="L15" i="16"/>
  <c r="AJ15" i="16" s="1"/>
  <c r="N15" i="16"/>
  <c r="O15" i="16"/>
  <c r="R15" i="16"/>
  <c r="U15" i="16"/>
  <c r="V15" i="16"/>
  <c r="X15" i="16"/>
  <c r="Z15" i="16"/>
  <c r="AD15" i="16"/>
  <c r="AE15" i="16"/>
  <c r="A16" i="16"/>
  <c r="J16" i="16" s="1"/>
  <c r="AH16" i="16" s="1"/>
  <c r="B16" i="16"/>
  <c r="C16" i="16"/>
  <c r="D16" i="16"/>
  <c r="F16" i="16"/>
  <c r="H16" i="16"/>
  <c r="I16" i="16"/>
  <c r="AG16" i="16" s="1"/>
  <c r="K16" i="16"/>
  <c r="L16" i="16"/>
  <c r="AJ16" i="16" s="1"/>
  <c r="M16" i="16"/>
  <c r="O16" i="16"/>
  <c r="P16" i="16"/>
  <c r="R16" i="16"/>
  <c r="AD16" i="16" s="1"/>
  <c r="V16" i="16"/>
  <c r="W16" i="16"/>
  <c r="X16" i="16"/>
  <c r="Z16" i="16"/>
  <c r="AA16" i="16"/>
  <c r="AE16" i="16"/>
  <c r="AI16" i="16"/>
  <c r="AK16" i="16"/>
  <c r="A17" i="16"/>
  <c r="B17" i="16"/>
  <c r="C17" i="16"/>
  <c r="D17" i="16"/>
  <c r="F17" i="16"/>
  <c r="K17" i="16"/>
  <c r="AI17" i="16" s="1"/>
  <c r="L17" i="16"/>
  <c r="AJ17" i="16" s="1"/>
  <c r="R17" i="16"/>
  <c r="X17" i="16"/>
  <c r="Y17" i="16"/>
  <c r="AE17" i="16"/>
  <c r="A18" i="16"/>
  <c r="B18" i="16"/>
  <c r="C18" i="16"/>
  <c r="D18" i="16"/>
  <c r="F18" i="16"/>
  <c r="H18" i="16"/>
  <c r="I18" i="16"/>
  <c r="J18" i="16"/>
  <c r="AH18" i="16" s="1"/>
  <c r="K18" i="16"/>
  <c r="L18" i="16"/>
  <c r="AJ18" i="16" s="1"/>
  <c r="M18" i="16"/>
  <c r="N18" i="16"/>
  <c r="O18" i="16"/>
  <c r="P18" i="16"/>
  <c r="R18" i="16"/>
  <c r="AD18" i="16" s="1"/>
  <c r="U18" i="16"/>
  <c r="V18" i="16"/>
  <c r="W18" i="16"/>
  <c r="X18" i="16"/>
  <c r="Y18" i="16"/>
  <c r="Z18" i="16"/>
  <c r="AA18" i="16"/>
  <c r="AE18" i="16"/>
  <c r="AG18" i="16"/>
  <c r="AI18" i="16"/>
  <c r="AK18" i="16"/>
  <c r="A19" i="16"/>
  <c r="B19" i="16"/>
  <c r="C19" i="16"/>
  <c r="D19" i="16"/>
  <c r="F19" i="16"/>
  <c r="H19" i="16"/>
  <c r="P19" i="16" s="1"/>
  <c r="K19" i="16"/>
  <c r="AI19" i="16" s="1"/>
  <c r="L19" i="16"/>
  <c r="AJ19" i="16" s="1"/>
  <c r="N19" i="16"/>
  <c r="R19" i="16"/>
  <c r="U19" i="16"/>
  <c r="V19" i="16"/>
  <c r="Y19" i="16"/>
  <c r="Z19" i="16"/>
  <c r="AD19" i="16"/>
  <c r="AE19" i="16"/>
  <c r="A20" i="16"/>
  <c r="B20" i="16"/>
  <c r="C20" i="16"/>
  <c r="D20" i="16"/>
  <c r="F20" i="16"/>
  <c r="P20" i="16" s="1"/>
  <c r="H20" i="16"/>
  <c r="J20" i="16"/>
  <c r="AH20" i="16" s="1"/>
  <c r="L20" i="16"/>
  <c r="N20" i="16"/>
  <c r="O20" i="16"/>
  <c r="R20" i="16"/>
  <c r="U20" i="16"/>
  <c r="V20" i="16"/>
  <c r="Y20" i="16"/>
  <c r="Z20" i="16"/>
  <c r="AA20" i="16"/>
  <c r="AE20" i="16"/>
  <c r="AJ20" i="16"/>
  <c r="A21" i="16"/>
  <c r="B21" i="16"/>
  <c r="C21" i="16"/>
  <c r="D21" i="16"/>
  <c r="F21" i="16"/>
  <c r="H21" i="16"/>
  <c r="P21" i="16" s="1"/>
  <c r="J21" i="16"/>
  <c r="AH21" i="16" s="1"/>
  <c r="L21" i="16"/>
  <c r="AJ21" i="16" s="1"/>
  <c r="N21" i="16"/>
  <c r="O21" i="16"/>
  <c r="R21" i="16"/>
  <c r="U21" i="16"/>
  <c r="V21" i="16"/>
  <c r="X21" i="16"/>
  <c r="Z21" i="16"/>
  <c r="AD21" i="16"/>
  <c r="AE21" i="16"/>
  <c r="A22" i="16"/>
  <c r="B22" i="16"/>
  <c r="C22" i="16"/>
  <c r="D22" i="16"/>
  <c r="F22" i="16"/>
  <c r="P22" i="16" s="1"/>
  <c r="H22" i="16"/>
  <c r="I22" i="16"/>
  <c r="AG22" i="16" s="1"/>
  <c r="L22" i="16"/>
  <c r="M22" i="16"/>
  <c r="AK22" i="16" s="1"/>
  <c r="O22" i="16"/>
  <c r="R22" i="16"/>
  <c r="AD22" i="16" s="1"/>
  <c r="V22" i="16"/>
  <c r="W22" i="16"/>
  <c r="Z22" i="16"/>
  <c r="AA22" i="16"/>
  <c r="AE22" i="16"/>
  <c r="A23" i="16"/>
  <c r="B23" i="16"/>
  <c r="C23" i="16"/>
  <c r="D23" i="16"/>
  <c r="F23" i="16"/>
  <c r="J23" i="16"/>
  <c r="L23" i="16"/>
  <c r="R23" i="16"/>
  <c r="V23" i="16"/>
  <c r="X23" i="16"/>
  <c r="AE23" i="16"/>
  <c r="AH23" i="16"/>
  <c r="A24" i="16"/>
  <c r="M24" i="16" s="1"/>
  <c r="AK24" i="16" s="1"/>
  <c r="B24" i="16"/>
  <c r="C24" i="16"/>
  <c r="D24" i="16"/>
  <c r="F24" i="16"/>
  <c r="R24" i="16"/>
  <c r="Z24" i="16"/>
  <c r="AE24" i="16"/>
  <c r="A25" i="16"/>
  <c r="B25" i="16"/>
  <c r="C25" i="16"/>
  <c r="D25" i="16"/>
  <c r="F25" i="16"/>
  <c r="K25" i="16"/>
  <c r="AI25" i="16" s="1"/>
  <c r="R25" i="16"/>
  <c r="V25" i="16"/>
  <c r="AA25" i="16"/>
  <c r="AE25" i="16"/>
  <c r="A26" i="16"/>
  <c r="B26" i="16"/>
  <c r="C26" i="16"/>
  <c r="D26" i="16"/>
  <c r="F26" i="16"/>
  <c r="AD26" i="16" s="1"/>
  <c r="J26" i="16"/>
  <c r="N26" i="16"/>
  <c r="R26" i="16"/>
  <c r="X26" i="16"/>
  <c r="Y26" i="16"/>
  <c r="AE26" i="16"/>
  <c r="AH26" i="16"/>
  <c r="A27" i="16"/>
  <c r="L27" i="16" s="1"/>
  <c r="B27" i="16"/>
  <c r="C27" i="16"/>
  <c r="D27" i="16"/>
  <c r="F27" i="16"/>
  <c r="R27" i="16"/>
  <c r="AE27" i="16"/>
  <c r="A28" i="16"/>
  <c r="K28" i="16" s="1"/>
  <c r="AI28" i="16" s="1"/>
  <c r="B28" i="16"/>
  <c r="C28" i="16"/>
  <c r="D28" i="16"/>
  <c r="F28" i="16"/>
  <c r="J28" i="16"/>
  <c r="AH28" i="16" s="1"/>
  <c r="O28" i="16"/>
  <c r="R28" i="16"/>
  <c r="Y28" i="16"/>
  <c r="AD28" i="16"/>
  <c r="AE28" i="16"/>
  <c r="A29" i="16"/>
  <c r="I29" i="16" s="1"/>
  <c r="AG29" i="16" s="1"/>
  <c r="B29" i="16"/>
  <c r="C29" i="16"/>
  <c r="D29" i="16"/>
  <c r="F29" i="16"/>
  <c r="H29" i="16"/>
  <c r="K29" i="16"/>
  <c r="L29" i="16"/>
  <c r="O29" i="16"/>
  <c r="P29" i="16"/>
  <c r="R29" i="16"/>
  <c r="V29" i="16"/>
  <c r="W29" i="16"/>
  <c r="Z29" i="16"/>
  <c r="AA29" i="16"/>
  <c r="AE29" i="16"/>
  <c r="AI29" i="16"/>
  <c r="A30" i="16"/>
  <c r="J30" i="16" s="1"/>
  <c r="AH30" i="16" s="1"/>
  <c r="B30" i="16"/>
  <c r="C30" i="16"/>
  <c r="D30" i="16"/>
  <c r="F30" i="16"/>
  <c r="R30" i="16"/>
  <c r="AE30" i="16"/>
  <c r="A31" i="16"/>
  <c r="B31" i="16"/>
  <c r="C31" i="16"/>
  <c r="D31" i="16"/>
  <c r="F31" i="16"/>
  <c r="K31" i="16"/>
  <c r="O31" i="16"/>
  <c r="R31" i="16"/>
  <c r="V31" i="16"/>
  <c r="Z31" i="16"/>
  <c r="AE31" i="16"/>
  <c r="A32" i="16"/>
  <c r="K32" i="16" s="1"/>
  <c r="B32" i="16"/>
  <c r="C32" i="16"/>
  <c r="D32" i="16"/>
  <c r="F32" i="16"/>
  <c r="I32" i="16"/>
  <c r="AG32" i="16" s="1"/>
  <c r="J32" i="16"/>
  <c r="AH32" i="16" s="1"/>
  <c r="M32" i="16"/>
  <c r="N32" i="16"/>
  <c r="O32" i="16"/>
  <c r="R32" i="16"/>
  <c r="U32" i="16"/>
  <c r="W32" i="16"/>
  <c r="X32" i="16"/>
  <c r="AA32" i="16"/>
  <c r="AD32" i="16"/>
  <c r="AE32" i="16"/>
  <c r="AK32" i="16"/>
  <c r="A33" i="16"/>
  <c r="L33" i="16" s="1"/>
  <c r="B33" i="16"/>
  <c r="C33" i="16"/>
  <c r="D33" i="16"/>
  <c r="F33" i="16"/>
  <c r="AD33" i="16" s="1"/>
  <c r="R33" i="16"/>
  <c r="U33" i="16"/>
  <c r="AE33" i="16"/>
  <c r="A34" i="16"/>
  <c r="H34" i="16" s="1"/>
  <c r="B34" i="16"/>
  <c r="C34" i="16"/>
  <c r="D34" i="16"/>
  <c r="F34" i="16"/>
  <c r="P34" i="16" s="1"/>
  <c r="K34" i="16"/>
  <c r="L34" i="16"/>
  <c r="O34" i="16"/>
  <c r="R34" i="16"/>
  <c r="V34" i="16"/>
  <c r="W34" i="16"/>
  <c r="Z34" i="16"/>
  <c r="AA34" i="16"/>
  <c r="AE34" i="16"/>
  <c r="A35" i="16"/>
  <c r="B35" i="16"/>
  <c r="C35" i="16"/>
  <c r="D35" i="16"/>
  <c r="F35" i="16"/>
  <c r="K35" i="16"/>
  <c r="L35" i="16"/>
  <c r="R35" i="16"/>
  <c r="X35" i="16"/>
  <c r="Y35" i="16"/>
  <c r="AE35" i="16"/>
  <c r="A36" i="16"/>
  <c r="B36" i="16"/>
  <c r="C36" i="16"/>
  <c r="D36" i="16"/>
  <c r="F36" i="16"/>
  <c r="H36" i="16"/>
  <c r="I36" i="16"/>
  <c r="AG36" i="16" s="1"/>
  <c r="J36" i="16"/>
  <c r="AH36" i="16" s="1"/>
  <c r="K36" i="16"/>
  <c r="L36" i="16"/>
  <c r="M36" i="16"/>
  <c r="AK36" i="16" s="1"/>
  <c r="N36" i="16"/>
  <c r="AL36" i="16" s="1"/>
  <c r="O36" i="16"/>
  <c r="P36" i="16"/>
  <c r="R36" i="16"/>
  <c r="AD36" i="16" s="1"/>
  <c r="U36" i="16"/>
  <c r="V36" i="16"/>
  <c r="W36" i="16"/>
  <c r="AI36" i="16" s="1"/>
  <c r="X36" i="16"/>
  <c r="AJ36" i="16" s="1"/>
  <c r="Y36" i="16"/>
  <c r="Z36" i="16"/>
  <c r="AA36" i="16"/>
  <c r="AE36" i="16"/>
  <c r="A37" i="16"/>
  <c r="J37" i="16" s="1"/>
  <c r="AH37" i="16" s="1"/>
  <c r="B37" i="16"/>
  <c r="C37" i="16"/>
  <c r="D37" i="16"/>
  <c r="F37" i="16"/>
  <c r="H37" i="16"/>
  <c r="K37" i="16"/>
  <c r="L37" i="16"/>
  <c r="N37" i="16"/>
  <c r="P37" i="16"/>
  <c r="R37" i="16"/>
  <c r="V37" i="16"/>
  <c r="X37" i="16"/>
  <c r="Y37" i="16"/>
  <c r="AD37" i="16"/>
  <c r="AE37" i="16"/>
  <c r="A38" i="16"/>
  <c r="B38" i="16"/>
  <c r="C38" i="16"/>
  <c r="D38" i="16"/>
  <c r="F38" i="16"/>
  <c r="H38" i="16"/>
  <c r="I38" i="16"/>
  <c r="AG38" i="16" s="1"/>
  <c r="J38" i="16"/>
  <c r="AH38" i="16" s="1"/>
  <c r="K38" i="16"/>
  <c r="L38" i="16"/>
  <c r="M38" i="16"/>
  <c r="AK38" i="16" s="1"/>
  <c r="N38" i="16"/>
  <c r="AL38" i="16" s="1"/>
  <c r="O38" i="16"/>
  <c r="P38" i="16"/>
  <c r="R38" i="16"/>
  <c r="AD38" i="16" s="1"/>
  <c r="U38" i="16"/>
  <c r="V38" i="16"/>
  <c r="W38" i="16"/>
  <c r="AI38" i="16" s="1"/>
  <c r="X38" i="16"/>
  <c r="Y38" i="16"/>
  <c r="Z38" i="16"/>
  <c r="AA38" i="16"/>
  <c r="AE38" i="16"/>
  <c r="A39" i="16"/>
  <c r="X39" i="16" s="1"/>
  <c r="B39" i="16"/>
  <c r="C39" i="16"/>
  <c r="D39" i="16"/>
  <c r="F39" i="16"/>
  <c r="AD39" i="16" s="1"/>
  <c r="L39" i="16"/>
  <c r="R39" i="16"/>
  <c r="AE39" i="16"/>
  <c r="A40" i="16"/>
  <c r="B40" i="16"/>
  <c r="C40" i="16"/>
  <c r="D40" i="16"/>
  <c r="F40" i="16"/>
  <c r="H40" i="16"/>
  <c r="I40" i="16"/>
  <c r="J40" i="16"/>
  <c r="K40" i="16"/>
  <c r="L40" i="16"/>
  <c r="AJ40" i="16" s="1"/>
  <c r="M40" i="16"/>
  <c r="AK40" i="16" s="1"/>
  <c r="N40" i="16"/>
  <c r="O40" i="16"/>
  <c r="P40" i="16"/>
  <c r="R40" i="16"/>
  <c r="AD40" i="16" s="1"/>
  <c r="U40" i="16"/>
  <c r="V40" i="16"/>
  <c r="W40" i="16"/>
  <c r="AI40" i="16" s="1"/>
  <c r="X40" i="16"/>
  <c r="Y40" i="16"/>
  <c r="Z40" i="16"/>
  <c r="AA40" i="16"/>
  <c r="AE40" i="16"/>
  <c r="AG40" i="16"/>
  <c r="A41" i="16"/>
  <c r="K41" i="16" s="1"/>
  <c r="B41" i="16"/>
  <c r="C41" i="16"/>
  <c r="D41" i="16"/>
  <c r="F41" i="16"/>
  <c r="H41" i="16"/>
  <c r="J41" i="16"/>
  <c r="L41" i="16"/>
  <c r="N41" i="16"/>
  <c r="AL41" i="16" s="1"/>
  <c r="O41" i="16"/>
  <c r="R41" i="16"/>
  <c r="U41" i="16"/>
  <c r="V41" i="16"/>
  <c r="AH41" i="16" s="1"/>
  <c r="Y41" i="16"/>
  <c r="Z41" i="16"/>
  <c r="AD41" i="16"/>
  <c r="AE41" i="16"/>
  <c r="A42" i="16"/>
  <c r="H42" i="16" s="1"/>
  <c r="B42" i="16"/>
  <c r="C42" i="16"/>
  <c r="D42" i="16"/>
  <c r="F42" i="16"/>
  <c r="P42" i="16" s="1"/>
  <c r="L42" i="16"/>
  <c r="R42" i="16"/>
  <c r="AD42" i="16" s="1"/>
  <c r="Z42" i="16"/>
  <c r="AE42" i="16"/>
  <c r="A43" i="16"/>
  <c r="B43" i="16"/>
  <c r="C43" i="16"/>
  <c r="D43" i="16"/>
  <c r="F43" i="16"/>
  <c r="L43" i="16"/>
  <c r="O43" i="16"/>
  <c r="R43" i="16"/>
  <c r="AD43" i="16" s="1"/>
  <c r="X43" i="16"/>
  <c r="Z43" i="16"/>
  <c r="AE43" i="16"/>
  <c r="A44" i="16"/>
  <c r="B44" i="16"/>
  <c r="C44" i="16"/>
  <c r="D44" i="16"/>
  <c r="F44" i="16"/>
  <c r="H44" i="16"/>
  <c r="I44" i="16"/>
  <c r="AG44" i="16" s="1"/>
  <c r="K44" i="16"/>
  <c r="L44" i="16"/>
  <c r="M44" i="16"/>
  <c r="AK44" i="16" s="1"/>
  <c r="O44" i="16"/>
  <c r="P44" i="16"/>
  <c r="R44" i="16"/>
  <c r="AD44" i="16" s="1"/>
  <c r="V44" i="16"/>
  <c r="W44" i="16"/>
  <c r="X44" i="16"/>
  <c r="Z44" i="16"/>
  <c r="AA44" i="16"/>
  <c r="AE44" i="16"/>
  <c r="A45" i="16"/>
  <c r="H45" i="16" s="1"/>
  <c r="B45" i="16"/>
  <c r="C45" i="16"/>
  <c r="D45" i="16"/>
  <c r="F45" i="16"/>
  <c r="O45" i="16"/>
  <c r="R45" i="16"/>
  <c r="Y45" i="16"/>
  <c r="AE45" i="16"/>
  <c r="A46" i="16"/>
  <c r="Y46" i="16" s="1"/>
  <c r="B46" i="16"/>
  <c r="C46" i="16"/>
  <c r="D46" i="16"/>
  <c r="F46" i="16"/>
  <c r="R46" i="16"/>
  <c r="AE46" i="16"/>
  <c r="A47" i="16"/>
  <c r="M47" i="16" s="1"/>
  <c r="AK47" i="16" s="1"/>
  <c r="B47" i="16"/>
  <c r="C47" i="16"/>
  <c r="D47" i="16"/>
  <c r="F47" i="16"/>
  <c r="O47" i="16"/>
  <c r="R47" i="16"/>
  <c r="Y47" i="16"/>
  <c r="AE47" i="16"/>
  <c r="A48" i="16"/>
  <c r="O48" i="16" s="1"/>
  <c r="B48" i="16"/>
  <c r="C48" i="16"/>
  <c r="D48" i="16"/>
  <c r="F48" i="16"/>
  <c r="R48" i="16"/>
  <c r="AE48" i="16"/>
  <c r="A49" i="16"/>
  <c r="M49" i="16" s="1"/>
  <c r="AK49" i="16" s="1"/>
  <c r="B49" i="16"/>
  <c r="C49" i="16"/>
  <c r="D49" i="16"/>
  <c r="F49" i="16"/>
  <c r="R49" i="16"/>
  <c r="AE49" i="16"/>
  <c r="A50" i="16"/>
  <c r="O50" i="16" s="1"/>
  <c r="B50" i="16"/>
  <c r="C50" i="16"/>
  <c r="D50" i="16"/>
  <c r="F50" i="16"/>
  <c r="R50" i="16"/>
  <c r="Y50" i="16"/>
  <c r="AE50" i="16"/>
  <c r="A51" i="16"/>
  <c r="B51" i="16"/>
  <c r="C51" i="16"/>
  <c r="D51" i="16"/>
  <c r="F51" i="16"/>
  <c r="O51" i="16"/>
  <c r="R51" i="16"/>
  <c r="AD51" i="16"/>
  <c r="AE51" i="16"/>
  <c r="A52" i="16"/>
  <c r="Y52" i="16" s="1"/>
  <c r="B52" i="16"/>
  <c r="C52" i="16"/>
  <c r="D52" i="16"/>
  <c r="F52" i="16"/>
  <c r="M52" i="16"/>
  <c r="AK52" i="16" s="1"/>
  <c r="R52" i="16"/>
  <c r="AE52" i="16"/>
  <c r="A53" i="16"/>
  <c r="B53" i="16"/>
  <c r="C53" i="16"/>
  <c r="D53" i="16"/>
  <c r="F53" i="16"/>
  <c r="H53" i="16"/>
  <c r="M53" i="16"/>
  <c r="AK53" i="16" s="1"/>
  <c r="R53" i="16"/>
  <c r="U53" i="16"/>
  <c r="Y53" i="16"/>
  <c r="Z53" i="16"/>
  <c r="AE53" i="16"/>
  <c r="A54" i="16"/>
  <c r="J54" i="16" s="1"/>
  <c r="B54" i="16"/>
  <c r="C54" i="16"/>
  <c r="D54" i="16"/>
  <c r="F54" i="16"/>
  <c r="AD54" i="16" s="1"/>
  <c r="I54" i="16"/>
  <c r="N54" i="16"/>
  <c r="O54" i="16"/>
  <c r="R54" i="16"/>
  <c r="W54" i="16"/>
  <c r="X54" i="16"/>
  <c r="AE54" i="16"/>
  <c r="A55" i="16"/>
  <c r="K55" i="16" s="1"/>
  <c r="B55" i="16"/>
  <c r="C55" i="16"/>
  <c r="D55" i="16"/>
  <c r="F55" i="16"/>
  <c r="I55" i="16"/>
  <c r="L55" i="16"/>
  <c r="O55" i="16"/>
  <c r="R55" i="16"/>
  <c r="V55" i="16"/>
  <c r="W55" i="16"/>
  <c r="Y55" i="16"/>
  <c r="AA55" i="16"/>
  <c r="AD55" i="16"/>
  <c r="AE55" i="16"/>
  <c r="A56" i="16"/>
  <c r="Y56" i="16" s="1"/>
  <c r="B56" i="16"/>
  <c r="C56" i="16"/>
  <c r="D56" i="16"/>
  <c r="F56" i="16"/>
  <c r="R56" i="16"/>
  <c r="AE56" i="16"/>
  <c r="A57" i="16"/>
  <c r="I57" i="16" s="1"/>
  <c r="B57" i="16"/>
  <c r="C57" i="16"/>
  <c r="D57" i="16"/>
  <c r="F57" i="16"/>
  <c r="H57" i="16"/>
  <c r="L57" i="16"/>
  <c r="M57" i="16"/>
  <c r="AK57" i="16" s="1"/>
  <c r="R57" i="16"/>
  <c r="U57" i="16"/>
  <c r="Y57" i="16"/>
  <c r="Z57" i="16"/>
  <c r="AE57" i="16"/>
  <c r="A58" i="16"/>
  <c r="K58" i="16" s="1"/>
  <c r="B58" i="16"/>
  <c r="C58" i="16"/>
  <c r="D58" i="16"/>
  <c r="F58" i="16"/>
  <c r="I58" i="16"/>
  <c r="AG58" i="16" s="1"/>
  <c r="J58" i="16"/>
  <c r="M58" i="16"/>
  <c r="N58" i="16"/>
  <c r="O58" i="16"/>
  <c r="R58" i="16"/>
  <c r="U58" i="16"/>
  <c r="W58" i="16"/>
  <c r="X58" i="16"/>
  <c r="AA58" i="16"/>
  <c r="AD58" i="16"/>
  <c r="AE58" i="16"/>
  <c r="A59" i="16"/>
  <c r="L59" i="16" s="1"/>
  <c r="B59" i="16"/>
  <c r="C59" i="16"/>
  <c r="D59" i="16"/>
  <c r="F59" i="16"/>
  <c r="AD59" i="16" s="1"/>
  <c r="I59" i="16"/>
  <c r="O59" i="16"/>
  <c r="R59" i="16"/>
  <c r="Y59" i="16"/>
  <c r="AA59" i="16"/>
  <c r="AE59" i="16"/>
  <c r="A60" i="16"/>
  <c r="J60" i="16" s="1"/>
  <c r="B60" i="16"/>
  <c r="C60" i="16"/>
  <c r="D60" i="16"/>
  <c r="F60" i="16"/>
  <c r="AD60" i="16" s="1"/>
  <c r="H60" i="16"/>
  <c r="O60" i="16"/>
  <c r="P60" i="16"/>
  <c r="R60" i="16"/>
  <c r="V60" i="16"/>
  <c r="Y60" i="16"/>
  <c r="AE60" i="16"/>
  <c r="A61" i="16"/>
  <c r="H61" i="16" s="1"/>
  <c r="B61" i="16"/>
  <c r="C61" i="16"/>
  <c r="D61" i="16"/>
  <c r="F61" i="16"/>
  <c r="P61" i="16" s="1"/>
  <c r="M61" i="16"/>
  <c r="R61" i="16"/>
  <c r="U61" i="16"/>
  <c r="AA61" i="16"/>
  <c r="AE61" i="16"/>
  <c r="A62" i="16"/>
  <c r="J62" i="16" s="1"/>
  <c r="B62" i="16"/>
  <c r="C62" i="16"/>
  <c r="D62" i="16"/>
  <c r="F62" i="16"/>
  <c r="H62" i="16"/>
  <c r="I62" i="16"/>
  <c r="AG62" i="16" s="1"/>
  <c r="K62" i="16"/>
  <c r="L62" i="16"/>
  <c r="M62" i="16"/>
  <c r="O62" i="16"/>
  <c r="R62" i="16"/>
  <c r="AD62" i="16" s="1"/>
  <c r="U62" i="16"/>
  <c r="V62" i="16"/>
  <c r="W62" i="16"/>
  <c r="Y62" i="16"/>
  <c r="Z62" i="16"/>
  <c r="AA62" i="16"/>
  <c r="AE62" i="16"/>
  <c r="AI62" i="16"/>
  <c r="A63" i="16"/>
  <c r="K63" i="16" s="1"/>
  <c r="B63" i="16"/>
  <c r="C63" i="16"/>
  <c r="D63" i="16"/>
  <c r="F63" i="16"/>
  <c r="J63" i="16"/>
  <c r="O63" i="16"/>
  <c r="R63" i="16"/>
  <c r="X63" i="16"/>
  <c r="Y63" i="16"/>
  <c r="AE63" i="16"/>
  <c r="A64" i="16"/>
  <c r="J64" i="16" s="1"/>
  <c r="B64" i="16"/>
  <c r="C64" i="16"/>
  <c r="D64" i="16"/>
  <c r="F64" i="16"/>
  <c r="L64" i="16"/>
  <c r="R64" i="16"/>
  <c r="AD64" i="16" s="1"/>
  <c r="Y64" i="16"/>
  <c r="AE64" i="16"/>
  <c r="A65" i="16"/>
  <c r="J65" i="16" s="1"/>
  <c r="B65" i="16"/>
  <c r="C65" i="16"/>
  <c r="D65" i="16"/>
  <c r="F65" i="16"/>
  <c r="R65" i="16"/>
  <c r="X65" i="16"/>
  <c r="AE65" i="16"/>
  <c r="AJ3" i="16"/>
  <c r="AG3" i="16"/>
  <c r="AE3" i="16"/>
  <c r="AA3" i="16"/>
  <c r="Z3" i="16"/>
  <c r="Y3" i="16"/>
  <c r="W3" i="16"/>
  <c r="V3" i="16"/>
  <c r="U3" i="16"/>
  <c r="R3" i="16"/>
  <c r="O3" i="16"/>
  <c r="M3" i="16"/>
  <c r="AK3" i="16" s="1"/>
  <c r="L3" i="16"/>
  <c r="K3" i="16"/>
  <c r="AI3" i="16" s="1"/>
  <c r="I3" i="16"/>
  <c r="H3" i="16"/>
  <c r="T3" i="16" s="1"/>
  <c r="F3" i="16"/>
  <c r="P3" i="16" s="1"/>
  <c r="A2" i="13"/>
  <c r="H3" i="13" s="1"/>
  <c r="D3" i="16"/>
  <c r="C3" i="16"/>
  <c r="B3" i="16"/>
  <c r="A3" i="16"/>
  <c r="X3" i="16" s="1"/>
  <c r="H6" i="13"/>
  <c r="H7" i="13"/>
  <c r="H10" i="13"/>
  <c r="H11" i="13"/>
  <c r="H14" i="13"/>
  <c r="H15" i="13"/>
  <c r="H18" i="13"/>
  <c r="H19" i="13"/>
  <c r="H22" i="13"/>
  <c r="H23" i="13"/>
  <c r="H26" i="13"/>
  <c r="H27" i="13"/>
  <c r="H30" i="13"/>
  <c r="H31" i="13"/>
  <c r="H34" i="13"/>
  <c r="H35" i="13"/>
  <c r="H38" i="13"/>
  <c r="H39" i="13"/>
  <c r="H42" i="13"/>
  <c r="H43" i="13"/>
  <c r="H46" i="13"/>
  <c r="H47" i="13"/>
  <c r="H50" i="13"/>
  <c r="H51" i="13"/>
  <c r="H54" i="13"/>
  <c r="H55" i="13"/>
  <c r="H58" i="13"/>
  <c r="H59" i="13"/>
  <c r="H62" i="13"/>
  <c r="H63" i="13"/>
  <c r="H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2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2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" i="13"/>
  <c r="C3" i="13"/>
  <c r="C4" i="13"/>
  <c r="C5" i="13"/>
  <c r="C6" i="13"/>
  <c r="C7" i="13"/>
  <c r="C8" i="13"/>
  <c r="C9" i="13"/>
  <c r="C10" i="13"/>
  <c r="C11" i="13"/>
  <c r="C12" i="13"/>
  <c r="C13" i="13"/>
  <c r="C14" i="13"/>
  <c r="C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2" i="13"/>
  <c r="O65" i="16" l="1"/>
  <c r="AA64" i="16"/>
  <c r="V64" i="16"/>
  <c r="O64" i="16"/>
  <c r="I64" i="16"/>
  <c r="U54" i="16"/>
  <c r="M54" i="16"/>
  <c r="AK54" i="16" s="1"/>
  <c r="I53" i="16"/>
  <c r="L53" i="16"/>
  <c r="V53" i="16"/>
  <c r="V45" i="16"/>
  <c r="K45" i="16"/>
  <c r="W42" i="16"/>
  <c r="O42" i="16"/>
  <c r="I42" i="16"/>
  <c r="AG42" i="16" s="1"/>
  <c r="J3" i="16"/>
  <c r="AH3" i="16" s="1"/>
  <c r="N3" i="16"/>
  <c r="AL3" i="16" s="1"/>
  <c r="AD3" i="16"/>
  <c r="K65" i="16"/>
  <c r="Z64" i="16"/>
  <c r="U64" i="16"/>
  <c r="M64" i="16"/>
  <c r="AK64" i="16" s="1"/>
  <c r="H64" i="16"/>
  <c r="P64" i="16" s="1"/>
  <c r="AH62" i="16"/>
  <c r="AD61" i="16"/>
  <c r="W61" i="16"/>
  <c r="N61" i="16"/>
  <c r="I61" i="16"/>
  <c r="AG61" i="16" s="1"/>
  <c r="Z60" i="16"/>
  <c r="K60" i="16"/>
  <c r="V59" i="16"/>
  <c r="K59" i="16"/>
  <c r="Y58" i="16"/>
  <c r="AK58" i="16" s="1"/>
  <c r="M56" i="16"/>
  <c r="AK56" i="16" s="1"/>
  <c r="AI55" i="16"/>
  <c r="AA54" i="16"/>
  <c r="AA53" i="16"/>
  <c r="O49" i="16"/>
  <c r="AA45" i="16"/>
  <c r="AD45" i="16"/>
  <c r="AJ44" i="16"/>
  <c r="J44" i="16"/>
  <c r="AH44" i="16" s="1"/>
  <c r="N44" i="16"/>
  <c r="AL44" i="16" s="1"/>
  <c r="U44" i="16"/>
  <c r="Y44" i="16"/>
  <c r="J43" i="16"/>
  <c r="U43" i="16"/>
  <c r="AA42" i="16"/>
  <c r="V42" i="16"/>
  <c r="M42" i="16"/>
  <c r="AK42" i="16" s="1"/>
  <c r="AD35" i="16"/>
  <c r="H35" i="16"/>
  <c r="P35" i="16" s="1"/>
  <c r="N35" i="16"/>
  <c r="U35" i="16"/>
  <c r="Z35" i="16"/>
  <c r="J35" i="16"/>
  <c r="AH35" i="16" s="1"/>
  <c r="O35" i="16"/>
  <c r="V35" i="16"/>
  <c r="Z33" i="16"/>
  <c r="N33" i="16"/>
  <c r="AI32" i="16"/>
  <c r="AD31" i="16"/>
  <c r="H31" i="16"/>
  <c r="P31" i="16" s="1"/>
  <c r="L31" i="16"/>
  <c r="W31" i="16"/>
  <c r="AI31" i="16" s="1"/>
  <c r="AA31" i="16"/>
  <c r="I31" i="16"/>
  <c r="AG31" i="16" s="1"/>
  <c r="M31" i="16"/>
  <c r="AK31" i="16" s="1"/>
  <c r="X31" i="16"/>
  <c r="J31" i="16"/>
  <c r="AH31" i="16" s="1"/>
  <c r="N31" i="16"/>
  <c r="AL31" i="16" s="1"/>
  <c r="U31" i="16"/>
  <c r="Y31" i="16"/>
  <c r="P6" i="16"/>
  <c r="AD6" i="16"/>
  <c r="H6" i="16"/>
  <c r="L6" i="16"/>
  <c r="AJ6" i="16" s="1"/>
  <c r="W6" i="16"/>
  <c r="AA6" i="16"/>
  <c r="I6" i="16"/>
  <c r="AG6" i="16" s="1"/>
  <c r="M6" i="16"/>
  <c r="AK6" i="16" s="1"/>
  <c r="X6" i="16"/>
  <c r="J6" i="16"/>
  <c r="AH6" i="16" s="1"/>
  <c r="N6" i="16"/>
  <c r="AL6" i="16" s="1"/>
  <c r="U6" i="16"/>
  <c r="Y6" i="16"/>
  <c r="K6" i="16"/>
  <c r="AI6" i="16" s="1"/>
  <c r="Z6" i="16"/>
  <c r="O6" i="16"/>
  <c r="AG54" i="16"/>
  <c r="M48" i="16"/>
  <c r="AK48" i="16" s="1"/>
  <c r="Y48" i="16"/>
  <c r="I45" i="16"/>
  <c r="AG45" i="16" s="1"/>
  <c r="L45" i="16"/>
  <c r="U45" i="16"/>
  <c r="Z45" i="16"/>
  <c r="J42" i="16"/>
  <c r="AH42" i="16" s="1"/>
  <c r="N42" i="16"/>
  <c r="AL42" i="16" s="1"/>
  <c r="U42" i="16"/>
  <c r="Y42" i="16"/>
  <c r="AF36" i="16"/>
  <c r="T36" i="16" s="1"/>
  <c r="AI34" i="16"/>
  <c r="I34" i="16"/>
  <c r="AG34" i="16" s="1"/>
  <c r="M34" i="16"/>
  <c r="AK34" i="16" s="1"/>
  <c r="X34" i="16"/>
  <c r="AJ34" i="16" s="1"/>
  <c r="J34" i="16"/>
  <c r="AH34" i="16" s="1"/>
  <c r="N34" i="16"/>
  <c r="U34" i="16"/>
  <c r="Y34" i="16"/>
  <c r="V33" i="16"/>
  <c r="I27" i="16"/>
  <c r="AG27" i="16" s="1"/>
  <c r="M27" i="16"/>
  <c r="AK27" i="16" s="1"/>
  <c r="H27" i="16"/>
  <c r="P27" i="16" s="1"/>
  <c r="N27" i="16"/>
  <c r="U27" i="16"/>
  <c r="Y27" i="16"/>
  <c r="J27" i="16"/>
  <c r="AH27" i="16" s="1"/>
  <c r="O27" i="16"/>
  <c r="V27" i="16"/>
  <c r="Z27" i="16"/>
  <c r="K27" i="16"/>
  <c r="AI27" i="16" s="1"/>
  <c r="W27" i="16"/>
  <c r="AA27" i="16"/>
  <c r="P24" i="16"/>
  <c r="H24" i="16"/>
  <c r="L24" i="16"/>
  <c r="W24" i="16"/>
  <c r="AA24" i="16"/>
  <c r="I24" i="16"/>
  <c r="AG24" i="16" s="1"/>
  <c r="N24" i="16"/>
  <c r="AL24" i="16" s="1"/>
  <c r="V24" i="16"/>
  <c r="J24" i="16"/>
  <c r="AH24" i="16" s="1"/>
  <c r="O24" i="16"/>
  <c r="X24" i="16"/>
  <c r="AJ24" i="16" s="1"/>
  <c r="K24" i="16"/>
  <c r="AI24" i="16" s="1"/>
  <c r="Y24" i="16"/>
  <c r="K54" i="16"/>
  <c r="Y54" i="16"/>
  <c r="Y49" i="16"/>
  <c r="M46" i="16"/>
  <c r="AK46" i="16" s="1"/>
  <c r="O46" i="16"/>
  <c r="W45" i="16"/>
  <c r="M45" i="16"/>
  <c r="AK45" i="16" s="1"/>
  <c r="AI44" i="16"/>
  <c r="AF44" i="16" s="1"/>
  <c r="X42" i="16"/>
  <c r="K42" i="16"/>
  <c r="AI42" i="16" s="1"/>
  <c r="P41" i="16"/>
  <c r="I33" i="16"/>
  <c r="AG33" i="16" s="1"/>
  <c r="O33" i="16"/>
  <c r="X33" i="16"/>
  <c r="K33" i="16"/>
  <c r="Y33" i="16"/>
  <c r="X27" i="16"/>
  <c r="AJ27" i="16" s="1"/>
  <c r="U24" i="16"/>
  <c r="V6" i="16"/>
  <c r="W64" i="16"/>
  <c r="AI64" i="16" s="1"/>
  <c r="K64" i="16"/>
  <c r="Y61" i="16"/>
  <c r="AK61" i="16" s="1"/>
  <c r="K61" i="16"/>
  <c r="AI61" i="16" s="1"/>
  <c r="AK62" i="16"/>
  <c r="X61" i="16"/>
  <c r="O61" i="16"/>
  <c r="J61" i="16"/>
  <c r="U60" i="16"/>
  <c r="L60" i="16"/>
  <c r="W59" i="16"/>
  <c r="AD24" i="16"/>
  <c r="H14" i="16"/>
  <c r="P14" i="16" s="1"/>
  <c r="L14" i="16"/>
  <c r="AJ14" i="16" s="1"/>
  <c r="W14" i="16"/>
  <c r="AA14" i="16"/>
  <c r="I14" i="16"/>
  <c r="AG14" i="16" s="1"/>
  <c r="M14" i="16"/>
  <c r="AK14" i="16" s="1"/>
  <c r="X14" i="16"/>
  <c r="I10" i="16"/>
  <c r="AG10" i="16" s="1"/>
  <c r="M10" i="16"/>
  <c r="AK10" i="16" s="1"/>
  <c r="X10" i="16"/>
  <c r="J10" i="16"/>
  <c r="AH10" i="16" s="1"/>
  <c r="N10" i="16"/>
  <c r="AL10" i="16" s="1"/>
  <c r="U10" i="16"/>
  <c r="Y10" i="16"/>
  <c r="Y29" i="16"/>
  <c r="U29" i="16"/>
  <c r="N29" i="16"/>
  <c r="AL29" i="16" s="1"/>
  <c r="J29" i="16"/>
  <c r="AH29" i="16" s="1"/>
  <c r="X28" i="16"/>
  <c r="N28" i="16"/>
  <c r="K26" i="16"/>
  <c r="AI26" i="16" s="1"/>
  <c r="U26" i="16"/>
  <c r="AD23" i="16"/>
  <c r="K23" i="16"/>
  <c r="AI23" i="16" s="1"/>
  <c r="U23" i="16"/>
  <c r="J22" i="16"/>
  <c r="AH22" i="16" s="1"/>
  <c r="N22" i="16"/>
  <c r="U22" i="16"/>
  <c r="Y22" i="16"/>
  <c r="I20" i="16"/>
  <c r="AG20" i="16" s="1"/>
  <c r="M20" i="16"/>
  <c r="AK20" i="16" s="1"/>
  <c r="X20" i="16"/>
  <c r="AD17" i="16"/>
  <c r="I17" i="16"/>
  <c r="AG17" i="16" s="1"/>
  <c r="H17" i="16"/>
  <c r="P17" i="16" s="1"/>
  <c r="N17" i="16"/>
  <c r="AL17" i="16" s="1"/>
  <c r="U17" i="16"/>
  <c r="Z17" i="16"/>
  <c r="J17" i="16"/>
  <c r="AH17" i="16" s="1"/>
  <c r="O17" i="16"/>
  <c r="V17" i="16"/>
  <c r="V14" i="16"/>
  <c r="N14" i="16"/>
  <c r="AL14" i="16" s="1"/>
  <c r="U13" i="16"/>
  <c r="V10" i="16"/>
  <c r="L10" i="16"/>
  <c r="AJ10" i="16" s="1"/>
  <c r="P9" i="16"/>
  <c r="P8" i="16"/>
  <c r="AD8" i="16"/>
  <c r="H8" i="16"/>
  <c r="L8" i="16"/>
  <c r="AJ8" i="16" s="1"/>
  <c r="W8" i="16"/>
  <c r="AA8" i="16"/>
  <c r="I8" i="16"/>
  <c r="AG8" i="16" s="1"/>
  <c r="AF8" i="16" s="1"/>
  <c r="M8" i="16"/>
  <c r="AK8" i="16" s="1"/>
  <c r="X8" i="16"/>
  <c r="J8" i="16"/>
  <c r="AH8" i="16" s="1"/>
  <c r="N8" i="16"/>
  <c r="AL8" i="16" s="1"/>
  <c r="U8" i="16"/>
  <c r="Y8" i="16"/>
  <c r="X41" i="16"/>
  <c r="AD34" i="16"/>
  <c r="Y32" i="16"/>
  <c r="X29" i="16"/>
  <c r="AJ29" i="16" s="1"/>
  <c r="AF29" i="16" s="1"/>
  <c r="AD29" i="16"/>
  <c r="M29" i="16"/>
  <c r="AK29" i="16" s="1"/>
  <c r="U28" i="16"/>
  <c r="O26" i="16"/>
  <c r="Z23" i="16"/>
  <c r="O23" i="16"/>
  <c r="X22" i="16"/>
  <c r="AJ22" i="16" s="1"/>
  <c r="K22" i="16"/>
  <c r="AI22" i="16" s="1"/>
  <c r="AL21" i="16"/>
  <c r="K21" i="16"/>
  <c r="AI21" i="16" s="1"/>
  <c r="Y21" i="16"/>
  <c r="W20" i="16"/>
  <c r="K20" i="16"/>
  <c r="AI20" i="16" s="1"/>
  <c r="AL19" i="16"/>
  <c r="I19" i="16"/>
  <c r="AG19" i="16" s="1"/>
  <c r="J19" i="16"/>
  <c r="AH19" i="16" s="1"/>
  <c r="O19" i="16"/>
  <c r="X19" i="16"/>
  <c r="U14" i="16"/>
  <c r="K14" i="16"/>
  <c r="AI14" i="16" s="1"/>
  <c r="AD13" i="16"/>
  <c r="P13" i="16"/>
  <c r="I13" i="16"/>
  <c r="AG13" i="16" s="1"/>
  <c r="J13" i="16"/>
  <c r="AH13" i="16" s="1"/>
  <c r="O13" i="16"/>
  <c r="V13" i="16"/>
  <c r="K13" i="16"/>
  <c r="AI13" i="16" s="1"/>
  <c r="X13" i="16"/>
  <c r="AD14" i="16"/>
  <c r="AD5" i="16"/>
  <c r="X5" i="16"/>
  <c r="M5" i="16"/>
  <c r="AK5" i="16" s="1"/>
  <c r="AF5" i="16" s="1"/>
  <c r="I5" i="16"/>
  <c r="AG5" i="16" s="1"/>
  <c r="AD4" i="16"/>
  <c r="X4" i="16"/>
  <c r="M4" i="16"/>
  <c r="AK4" i="16" s="1"/>
  <c r="I4" i="16"/>
  <c r="AG4" i="16" s="1"/>
  <c r="AD27" i="16"/>
  <c r="AD20" i="16"/>
  <c r="Y16" i="16"/>
  <c r="U16" i="16"/>
  <c r="N16" i="16"/>
  <c r="AL16" i="16" s="1"/>
  <c r="Y15" i="16"/>
  <c r="K15" i="16"/>
  <c r="AI15" i="16" s="1"/>
  <c r="AD10" i="16"/>
  <c r="X9" i="16"/>
  <c r="K9" i="16"/>
  <c r="AI9" i="16" s="1"/>
  <c r="Z7" i="16"/>
  <c r="V7" i="16"/>
  <c r="O7" i="16"/>
  <c r="K7" i="16"/>
  <c r="AI7" i="16" s="1"/>
  <c r="AF7" i="16" s="1"/>
  <c r="AA5" i="16"/>
  <c r="W5" i="16"/>
  <c r="L5" i="16"/>
  <c r="AJ5" i="16" s="1"/>
  <c r="AA4" i="16"/>
  <c r="W4" i="16"/>
  <c r="L4" i="16"/>
  <c r="AJ4" i="16" s="1"/>
  <c r="AD56" i="16"/>
  <c r="H56" i="16"/>
  <c r="P56" i="16" s="1"/>
  <c r="L56" i="16"/>
  <c r="V56" i="16"/>
  <c r="Z56" i="16"/>
  <c r="J56" i="16"/>
  <c r="AH56" i="16" s="1"/>
  <c r="O56" i="16"/>
  <c r="W56" i="16"/>
  <c r="K56" i="16"/>
  <c r="AI56" i="16" s="1"/>
  <c r="X56" i="16"/>
  <c r="I56" i="16"/>
  <c r="AG56" i="16" s="1"/>
  <c r="N56" i="16"/>
  <c r="U56" i="16"/>
  <c r="AA56" i="16"/>
  <c r="H51" i="16"/>
  <c r="P51" i="16" s="1"/>
  <c r="L51" i="16"/>
  <c r="J51" i="16"/>
  <c r="N51" i="16"/>
  <c r="X51" i="16"/>
  <c r="K51" i="16"/>
  <c r="U51" i="16"/>
  <c r="Z51" i="16"/>
  <c r="M51" i="16"/>
  <c r="AK51" i="16" s="1"/>
  <c r="V51" i="16"/>
  <c r="AA51" i="16"/>
  <c r="I51" i="16"/>
  <c r="AG51" i="16" s="1"/>
  <c r="Y51" i="16"/>
  <c r="Y65" i="16"/>
  <c r="AI59" i="16"/>
  <c r="P57" i="16"/>
  <c r="AG57" i="16"/>
  <c r="AD52" i="16"/>
  <c r="H52" i="16"/>
  <c r="P52" i="16" s="1"/>
  <c r="L52" i="16"/>
  <c r="V52" i="16"/>
  <c r="Z52" i="16"/>
  <c r="J52" i="16"/>
  <c r="O52" i="16"/>
  <c r="W52" i="16"/>
  <c r="K52" i="16"/>
  <c r="AI52" i="16" s="1"/>
  <c r="X52" i="16"/>
  <c r="I52" i="16"/>
  <c r="AG52" i="16" s="1"/>
  <c r="N52" i="16"/>
  <c r="U52" i="16"/>
  <c r="AA52" i="16"/>
  <c r="W51" i="16"/>
  <c r="P53" i="16"/>
  <c r="AG53" i="16"/>
  <c r="AD50" i="16"/>
  <c r="J50" i="16"/>
  <c r="N50" i="16"/>
  <c r="X50" i="16"/>
  <c r="H50" i="16"/>
  <c r="L50" i="16"/>
  <c r="AJ50" i="16" s="1"/>
  <c r="V50" i="16"/>
  <c r="Z50" i="16"/>
  <c r="K50" i="16"/>
  <c r="AI50" i="16" s="1"/>
  <c r="U50" i="16"/>
  <c r="M50" i="16"/>
  <c r="AK50" i="16" s="1"/>
  <c r="W50" i="16"/>
  <c r="I50" i="16"/>
  <c r="AG50" i="16" s="1"/>
  <c r="AA50" i="16"/>
  <c r="H65" i="16"/>
  <c r="P65" i="16" s="1"/>
  <c r="L65" i="16"/>
  <c r="AJ65" i="16" s="1"/>
  <c r="V65" i="16"/>
  <c r="AH65" i="16" s="1"/>
  <c r="Z65" i="16"/>
  <c r="I65" i="16"/>
  <c r="M65" i="16"/>
  <c r="AK65" i="16" s="1"/>
  <c r="W65" i="16"/>
  <c r="AI65" i="16" s="1"/>
  <c r="AA65" i="16"/>
  <c r="AH64" i="16"/>
  <c r="AD65" i="16"/>
  <c r="U65" i="16"/>
  <c r="N65" i="16"/>
  <c r="AL65" i="16" s="1"/>
  <c r="H63" i="16"/>
  <c r="L63" i="16"/>
  <c r="AJ63" i="16" s="1"/>
  <c r="V63" i="16"/>
  <c r="AH63" i="16" s="1"/>
  <c r="Z63" i="16"/>
  <c r="I63" i="16"/>
  <c r="M63" i="16"/>
  <c r="AK63" i="16" s="1"/>
  <c r="W63" i="16"/>
  <c r="AI63" i="16" s="1"/>
  <c r="AA63" i="16"/>
  <c r="AH60" i="16"/>
  <c r="AD63" i="16"/>
  <c r="U63" i="16"/>
  <c r="N63" i="16"/>
  <c r="P62" i="16"/>
  <c r="AA60" i="16"/>
  <c r="W60" i="16"/>
  <c r="AI60" i="16" s="1"/>
  <c r="M60" i="16"/>
  <c r="AK60" i="16" s="1"/>
  <c r="I60" i="16"/>
  <c r="AG60" i="16" s="1"/>
  <c r="J59" i="16"/>
  <c r="AH59" i="16" s="1"/>
  <c r="N59" i="16"/>
  <c r="X59" i="16"/>
  <c r="AJ59" i="16" s="1"/>
  <c r="AI58" i="16"/>
  <c r="AA57" i="16"/>
  <c r="V57" i="16"/>
  <c r="O57" i="16"/>
  <c r="J55" i="16"/>
  <c r="AH55" i="16" s="1"/>
  <c r="N55" i="16"/>
  <c r="X55" i="16"/>
  <c r="AJ55" i="16" s="1"/>
  <c r="AI54" i="16"/>
  <c r="O53" i="16"/>
  <c r="AA49" i="16"/>
  <c r="I49" i="16"/>
  <c r="AG49" i="16" s="1"/>
  <c r="AA48" i="16"/>
  <c r="I48" i="16"/>
  <c r="AG48" i="16" s="1"/>
  <c r="AA47" i="16"/>
  <c r="I47" i="16"/>
  <c r="AG47" i="16" s="1"/>
  <c r="AA46" i="16"/>
  <c r="I46" i="16"/>
  <c r="AG46" i="16" s="1"/>
  <c r="I39" i="16"/>
  <c r="AG39" i="16" s="1"/>
  <c r="M39" i="16"/>
  <c r="AK39" i="16" s="1"/>
  <c r="W39" i="16"/>
  <c r="AA39" i="16"/>
  <c r="H39" i="16"/>
  <c r="P39" i="16" s="1"/>
  <c r="N39" i="16"/>
  <c r="Y39" i="16"/>
  <c r="K39" i="16"/>
  <c r="AI39" i="16" s="1"/>
  <c r="V39" i="16"/>
  <c r="AJ38" i="16"/>
  <c r="AF38" i="16" s="1"/>
  <c r="Z39" i="16"/>
  <c r="O39" i="16"/>
  <c r="J53" i="16"/>
  <c r="AH53" i="16" s="1"/>
  <c r="N53" i="16"/>
  <c r="AL53" i="16" s="1"/>
  <c r="X53" i="16"/>
  <c r="AJ53" i="16" s="1"/>
  <c r="W49" i="16"/>
  <c r="W48" i="16"/>
  <c r="W47" i="16"/>
  <c r="W46" i="16"/>
  <c r="AJ39" i="16"/>
  <c r="H49" i="16"/>
  <c r="L49" i="16"/>
  <c r="V49" i="16"/>
  <c r="Z49" i="16"/>
  <c r="J49" i="16"/>
  <c r="N49" i="16"/>
  <c r="X49" i="16"/>
  <c r="J48" i="16"/>
  <c r="N48" i="16"/>
  <c r="X48" i="16"/>
  <c r="H48" i="16"/>
  <c r="L48" i="16"/>
  <c r="V48" i="16"/>
  <c r="Z48" i="16"/>
  <c r="H47" i="16"/>
  <c r="L47" i="16"/>
  <c r="V47" i="16"/>
  <c r="Z47" i="16"/>
  <c r="J47" i="16"/>
  <c r="N47" i="16"/>
  <c r="AL47" i="16" s="1"/>
  <c r="X47" i="16"/>
  <c r="J46" i="16"/>
  <c r="N46" i="16"/>
  <c r="X46" i="16"/>
  <c r="H46" i="16"/>
  <c r="L46" i="16"/>
  <c r="V46" i="16"/>
  <c r="Z46" i="16"/>
  <c r="AJ43" i="16"/>
  <c r="J57" i="16"/>
  <c r="AH57" i="16" s="1"/>
  <c r="N57" i="16"/>
  <c r="AL57" i="16" s="1"/>
  <c r="X57" i="16"/>
  <c r="AJ57" i="16" s="1"/>
  <c r="X64" i="16"/>
  <c r="AJ64" i="16" s="1"/>
  <c r="N64" i="16"/>
  <c r="AL64" i="16" s="1"/>
  <c r="X62" i="16"/>
  <c r="AJ62" i="16" s="1"/>
  <c r="N62" i="16"/>
  <c r="AL62" i="16" s="1"/>
  <c r="Z61" i="16"/>
  <c r="AL61" i="16" s="1"/>
  <c r="V61" i="16"/>
  <c r="AH61" i="16" s="1"/>
  <c r="L61" i="16"/>
  <c r="AJ61" i="16" s="1"/>
  <c r="X60" i="16"/>
  <c r="AJ60" i="16" s="1"/>
  <c r="N60" i="16"/>
  <c r="AL60" i="16" s="1"/>
  <c r="Z59" i="16"/>
  <c r="U59" i="16"/>
  <c r="AG59" i="16" s="1"/>
  <c r="M59" i="16"/>
  <c r="AK59" i="16" s="1"/>
  <c r="H59" i="16"/>
  <c r="H58" i="16"/>
  <c r="P58" i="16" s="1"/>
  <c r="L58" i="16"/>
  <c r="AJ58" i="16" s="1"/>
  <c r="V58" i="16"/>
  <c r="AH58" i="16" s="1"/>
  <c r="Z58" i="16"/>
  <c r="AL58" i="16" s="1"/>
  <c r="AD57" i="16"/>
  <c r="W57" i="16"/>
  <c r="K57" i="16"/>
  <c r="AI57" i="16" s="1"/>
  <c r="Z55" i="16"/>
  <c r="U55" i="16"/>
  <c r="AG55" i="16" s="1"/>
  <c r="M55" i="16"/>
  <c r="AK55" i="16" s="1"/>
  <c r="H55" i="16"/>
  <c r="H54" i="16"/>
  <c r="P54" i="16" s="1"/>
  <c r="L54" i="16"/>
  <c r="AJ54" i="16" s="1"/>
  <c r="V54" i="16"/>
  <c r="AH54" i="16" s="1"/>
  <c r="Z54" i="16"/>
  <c r="AL54" i="16" s="1"/>
  <c r="AD53" i="16"/>
  <c r="W53" i="16"/>
  <c r="K53" i="16"/>
  <c r="AI53" i="16" s="1"/>
  <c r="AD49" i="16"/>
  <c r="U49" i="16"/>
  <c r="K49" i="16"/>
  <c r="AD48" i="16"/>
  <c r="U48" i="16"/>
  <c r="K48" i="16"/>
  <c r="AI48" i="16" s="1"/>
  <c r="AD47" i="16"/>
  <c r="U47" i="16"/>
  <c r="K47" i="16"/>
  <c r="AI47" i="16" s="1"/>
  <c r="AD46" i="16"/>
  <c r="U46" i="16"/>
  <c r="K46" i="16"/>
  <c r="AI46" i="16" s="1"/>
  <c r="P45" i="16"/>
  <c r="P43" i="16"/>
  <c r="I43" i="16"/>
  <c r="AG43" i="16" s="1"/>
  <c r="M43" i="16"/>
  <c r="AK43" i="16" s="1"/>
  <c r="W43" i="16"/>
  <c r="AA43" i="16"/>
  <c r="K43" i="16"/>
  <c r="V43" i="16"/>
  <c r="AH43" i="16" s="1"/>
  <c r="H43" i="16"/>
  <c r="N43" i="16"/>
  <c r="AL43" i="16" s="1"/>
  <c r="Y43" i="16"/>
  <c r="AJ42" i="16"/>
  <c r="AF42" i="16" s="1"/>
  <c r="U39" i="16"/>
  <c r="J39" i="16"/>
  <c r="AH39" i="16" s="1"/>
  <c r="X45" i="16"/>
  <c r="AJ45" i="16" s="1"/>
  <c r="N45" i="16"/>
  <c r="AL45" i="16" s="1"/>
  <c r="J45" i="16"/>
  <c r="AH45" i="16" s="1"/>
  <c r="AJ41" i="16"/>
  <c r="I41" i="16"/>
  <c r="AG41" i="16" s="1"/>
  <c r="M41" i="16"/>
  <c r="AK41" i="16" s="1"/>
  <c r="W41" i="16"/>
  <c r="AI41" i="16" s="1"/>
  <c r="AA41" i="16"/>
  <c r="AL40" i="16"/>
  <c r="AH40" i="16"/>
  <c r="AF40" i="16" s="1"/>
  <c r="Z37" i="16"/>
  <c r="AL37" i="16" s="1"/>
  <c r="U37" i="16"/>
  <c r="O37" i="16"/>
  <c r="AJ33" i="16"/>
  <c r="X30" i="16"/>
  <c r="K30" i="16"/>
  <c r="AJ35" i="16"/>
  <c r="I35" i="16"/>
  <c r="AG35" i="16" s="1"/>
  <c r="M35" i="16"/>
  <c r="AK35" i="16" s="1"/>
  <c r="W35" i="16"/>
  <c r="AI35" i="16" s="1"/>
  <c r="AA35" i="16"/>
  <c r="AL34" i="16"/>
  <c r="AD25" i="16"/>
  <c r="I25" i="16"/>
  <c r="AG25" i="16" s="1"/>
  <c r="M25" i="16"/>
  <c r="AK25" i="16" s="1"/>
  <c r="J25" i="16"/>
  <c r="AH25" i="16" s="1"/>
  <c r="O25" i="16"/>
  <c r="U25" i="16"/>
  <c r="Y25" i="16"/>
  <c r="H25" i="16"/>
  <c r="P25" i="16" s="1"/>
  <c r="N25" i="16"/>
  <c r="X25" i="16"/>
  <c r="L25" i="16"/>
  <c r="W25" i="16"/>
  <c r="Z25" i="16"/>
  <c r="AJ37" i="16"/>
  <c r="I37" i="16"/>
  <c r="AG37" i="16" s="1"/>
  <c r="M37" i="16"/>
  <c r="AK37" i="16" s="1"/>
  <c r="W37" i="16"/>
  <c r="AI37" i="16" s="1"/>
  <c r="AA37" i="16"/>
  <c r="P30" i="16"/>
  <c r="AD30" i="16"/>
  <c r="I30" i="16"/>
  <c r="AG30" i="16" s="1"/>
  <c r="M30" i="16"/>
  <c r="AK30" i="16" s="1"/>
  <c r="W30" i="16"/>
  <c r="AA30" i="16"/>
  <c r="H30" i="16"/>
  <c r="L30" i="16"/>
  <c r="AJ30" i="16" s="1"/>
  <c r="V30" i="16"/>
  <c r="Z30" i="16"/>
  <c r="N30" i="16"/>
  <c r="U30" i="16"/>
  <c r="J33" i="16"/>
  <c r="AH33" i="16" s="1"/>
  <c r="H33" i="16"/>
  <c r="M33" i="16"/>
  <c r="AK33" i="16" s="1"/>
  <c r="W33" i="16"/>
  <c r="AI33" i="16" s="1"/>
  <c r="AA33" i="16"/>
  <c r="Y30" i="16"/>
  <c r="O30" i="16"/>
  <c r="H32" i="16"/>
  <c r="L32" i="16"/>
  <c r="AJ32" i="16" s="1"/>
  <c r="AF32" i="16" s="1"/>
  <c r="AN32" i="16" s="1"/>
  <c r="V32" i="16"/>
  <c r="Z32" i="16"/>
  <c r="AL32" i="16" s="1"/>
  <c r="I28" i="16"/>
  <c r="AG28" i="16" s="1"/>
  <c r="M28" i="16"/>
  <c r="AK28" i="16" s="1"/>
  <c r="W28" i="16"/>
  <c r="AA28" i="16"/>
  <c r="H28" i="16"/>
  <c r="P28" i="16" s="1"/>
  <c r="L28" i="16"/>
  <c r="AJ28" i="16" s="1"/>
  <c r="V28" i="16"/>
  <c r="Z28" i="16"/>
  <c r="AL28" i="16" s="1"/>
  <c r="AL27" i="16"/>
  <c r="I26" i="16"/>
  <c r="AG26" i="16" s="1"/>
  <c r="M26" i="16"/>
  <c r="AK26" i="16" s="1"/>
  <c r="W26" i="16"/>
  <c r="AA26" i="16"/>
  <c r="H26" i="16"/>
  <c r="L26" i="16"/>
  <c r="AJ26" i="16" s="1"/>
  <c r="V26" i="16"/>
  <c r="Z26" i="16"/>
  <c r="AL26" i="16" s="1"/>
  <c r="AJ23" i="16"/>
  <c r="I23" i="16"/>
  <c r="AG23" i="16" s="1"/>
  <c r="M23" i="16"/>
  <c r="AK23" i="16" s="1"/>
  <c r="W23" i="16"/>
  <c r="AA23" i="16"/>
  <c r="AL22" i="16"/>
  <c r="AL18" i="16"/>
  <c r="AF18" i="16" s="1"/>
  <c r="AF16" i="16"/>
  <c r="T16" i="16" s="1"/>
  <c r="AF12" i="16"/>
  <c r="T12" i="16" s="1"/>
  <c r="AF4" i="16"/>
  <c r="AL15" i="16"/>
  <c r="Y23" i="16"/>
  <c r="N23" i="16"/>
  <c r="AL23" i="16" s="1"/>
  <c r="H23" i="16"/>
  <c r="I21" i="16"/>
  <c r="AG21" i="16" s="1"/>
  <c r="M21" i="16"/>
  <c r="AK21" i="16" s="1"/>
  <c r="W21" i="16"/>
  <c r="AA21" i="16"/>
  <c r="AL20" i="16"/>
  <c r="AF6" i="16"/>
  <c r="AA19" i="16"/>
  <c r="W19" i="16"/>
  <c r="M19" i="16"/>
  <c r="AK19" i="16" s="1"/>
  <c r="AF19" i="16" s="1"/>
  <c r="AA17" i="16"/>
  <c r="W17" i="16"/>
  <c r="M17" i="16"/>
  <c r="AK17" i="16" s="1"/>
  <c r="AA15" i="16"/>
  <c r="W15" i="16"/>
  <c r="M15" i="16"/>
  <c r="AK15" i="16" s="1"/>
  <c r="AA13" i="16"/>
  <c r="W13" i="16"/>
  <c r="M13" i="16"/>
  <c r="AK13" i="16" s="1"/>
  <c r="AA11" i="16"/>
  <c r="W11" i="16"/>
  <c r="M11" i="16"/>
  <c r="AK11" i="16" s="1"/>
  <c r="AF11" i="16" s="1"/>
  <c r="AA9" i="16"/>
  <c r="W9" i="16"/>
  <c r="M9" i="16"/>
  <c r="AK9" i="16" s="1"/>
  <c r="AF9" i="16" s="1"/>
  <c r="AF3" i="16"/>
  <c r="AN3" i="16" s="1"/>
  <c r="AB3" i="16" s="1"/>
  <c r="H61" i="13"/>
  <c r="H57" i="13"/>
  <c r="H53" i="13"/>
  <c r="H49" i="13"/>
  <c r="H45" i="13"/>
  <c r="H41" i="13"/>
  <c r="H37" i="13"/>
  <c r="H33" i="13"/>
  <c r="H29" i="13"/>
  <c r="H25" i="13"/>
  <c r="H21" i="13"/>
  <c r="H17" i="13"/>
  <c r="H13" i="13"/>
  <c r="H9" i="13"/>
  <c r="H5" i="13"/>
  <c r="H60" i="13"/>
  <c r="H56" i="13"/>
  <c r="H52" i="13"/>
  <c r="H48" i="13"/>
  <c r="H44" i="13"/>
  <c r="H40" i="13"/>
  <c r="H36" i="13"/>
  <c r="H32" i="13"/>
  <c r="H28" i="13"/>
  <c r="H24" i="13"/>
  <c r="H20" i="13"/>
  <c r="H16" i="13"/>
  <c r="H12" i="13"/>
  <c r="H8" i="13"/>
  <c r="H4" i="13"/>
  <c r="T44" i="16" l="1"/>
  <c r="AN44" i="16"/>
  <c r="AB44" i="16" s="1"/>
  <c r="AN5" i="16"/>
  <c r="AB5" i="16" s="1"/>
  <c r="T5" i="16"/>
  <c r="AN29" i="16"/>
  <c r="AB29" i="16" s="1"/>
  <c r="T29" i="16"/>
  <c r="AN7" i="16"/>
  <c r="AB7" i="16" s="1"/>
  <c r="T7" i="16"/>
  <c r="AF17" i="16"/>
  <c r="AF27" i="16"/>
  <c r="AJ31" i="16"/>
  <c r="AL35" i="16"/>
  <c r="AG64" i="16"/>
  <c r="AN12" i="16"/>
  <c r="AB12" i="16" s="1"/>
  <c r="AF58" i="16"/>
  <c r="AN58" i="16" s="1"/>
  <c r="AF15" i="16"/>
  <c r="AN16" i="16"/>
  <c r="AB16" i="16" s="1"/>
  <c r="AF54" i="16"/>
  <c r="AN54" i="16" s="1"/>
  <c r="AF62" i="16"/>
  <c r="AL46" i="16"/>
  <c r="AL63" i="16"/>
  <c r="AF13" i="16"/>
  <c r="AF20" i="16"/>
  <c r="AF21" i="16"/>
  <c r="T21" i="16" s="1"/>
  <c r="AF22" i="16"/>
  <c r="AF34" i="16"/>
  <c r="AF35" i="16"/>
  <c r="T35" i="16" s="1"/>
  <c r="AI43" i="16"/>
  <c r="AI49" i="16"/>
  <c r="AL49" i="16"/>
  <c r="AG63" i="16"/>
  <c r="AL52" i="16"/>
  <c r="AL56" i="16"/>
  <c r="AF24" i="16"/>
  <c r="AL33" i="16"/>
  <c r="AF33" i="16" s="1"/>
  <c r="AI45" i="16"/>
  <c r="AF14" i="16"/>
  <c r="AF31" i="16"/>
  <c r="AF10" i="16"/>
  <c r="AN36" i="16"/>
  <c r="AB36" i="16" s="1"/>
  <c r="T13" i="16"/>
  <c r="AN13" i="16"/>
  <c r="AB13" i="16" s="1"/>
  <c r="AN20" i="16"/>
  <c r="AB20" i="16" s="1"/>
  <c r="T20" i="16"/>
  <c r="AN22" i="16"/>
  <c r="AB22" i="16" s="1"/>
  <c r="T22" i="16"/>
  <c r="AN34" i="16"/>
  <c r="AB34" i="16" s="1"/>
  <c r="T34" i="16"/>
  <c r="AB58" i="16"/>
  <c r="AF61" i="16"/>
  <c r="T38" i="16"/>
  <c r="AN38" i="16"/>
  <c r="AB38" i="16" s="1"/>
  <c r="AN11" i="16"/>
  <c r="AB11" i="16" s="1"/>
  <c r="T11" i="16"/>
  <c r="T19" i="16"/>
  <c r="AN19" i="16"/>
  <c r="AB19" i="16" s="1"/>
  <c r="AB54" i="16"/>
  <c r="AN9" i="16"/>
  <c r="AB9" i="16" s="1"/>
  <c r="T9" i="16"/>
  <c r="T17" i="16"/>
  <c r="AN17" i="16"/>
  <c r="AB17" i="16" s="1"/>
  <c r="AN27" i="16"/>
  <c r="AB27" i="16" s="1"/>
  <c r="T27" i="16"/>
  <c r="AN40" i="16"/>
  <c r="AB40" i="16" s="1"/>
  <c r="T40" i="16"/>
  <c r="AN15" i="16"/>
  <c r="AB15" i="16" s="1"/>
  <c r="T15" i="16"/>
  <c r="AN18" i="16"/>
  <c r="AB18" i="16" s="1"/>
  <c r="T18" i="16"/>
  <c r="AN42" i="16"/>
  <c r="AB42" i="16" s="1"/>
  <c r="T42" i="16"/>
  <c r="AN62" i="16"/>
  <c r="T62" i="16"/>
  <c r="T32" i="16"/>
  <c r="AJ25" i="16"/>
  <c r="AF45" i="16"/>
  <c r="AF43" i="16"/>
  <c r="AN43" i="16" s="1"/>
  <c r="AJ47" i="16"/>
  <c r="AL48" i="16"/>
  <c r="AJ49" i="16"/>
  <c r="AF63" i="16"/>
  <c r="T63" i="16" s="1"/>
  <c r="AH50" i="16"/>
  <c r="AH52" i="16"/>
  <c r="AL51" i="16"/>
  <c r="P23" i="16"/>
  <c r="AN4" i="16"/>
  <c r="AB4" i="16" s="1"/>
  <c r="T4" i="16"/>
  <c r="AF23" i="16"/>
  <c r="AN23" i="16" s="1"/>
  <c r="AN21" i="16"/>
  <c r="AB21" i="16" s="1"/>
  <c r="T26" i="16"/>
  <c r="AF26" i="16"/>
  <c r="AN26" i="16" s="1"/>
  <c r="P32" i="16"/>
  <c r="AB32" i="16" s="1"/>
  <c r="AI30" i="16"/>
  <c r="AB43" i="16"/>
  <c r="P55" i="16"/>
  <c r="P59" i="16"/>
  <c r="AJ46" i="16"/>
  <c r="AH46" i="16"/>
  <c r="AH47" i="16"/>
  <c r="AJ48" i="16"/>
  <c r="AH48" i="16"/>
  <c r="AH49" i="16"/>
  <c r="AF49" i="16" s="1"/>
  <c r="AF47" i="16"/>
  <c r="T47" i="16" s="1"/>
  <c r="AF60" i="16"/>
  <c r="P63" i="16"/>
  <c r="AF57" i="16"/>
  <c r="T57" i="16" s="1"/>
  <c r="AH51" i="16"/>
  <c r="AJ56" i="16"/>
  <c r="AF56" i="16" s="1"/>
  <c r="AN6" i="16"/>
  <c r="AB6" i="16" s="1"/>
  <c r="T6" i="16"/>
  <c r="P26" i="16"/>
  <c r="AB26" i="16" s="1"/>
  <c r="AL25" i="16"/>
  <c r="AF25" i="16" s="1"/>
  <c r="AF41" i="16"/>
  <c r="T43" i="16"/>
  <c r="P46" i="16"/>
  <c r="P47" i="16"/>
  <c r="P48" i="16"/>
  <c r="P49" i="16"/>
  <c r="AN35" i="16"/>
  <c r="AB35" i="16" s="1"/>
  <c r="AL39" i="16"/>
  <c r="AN63" i="16"/>
  <c r="P50" i="16"/>
  <c r="AI51" i="16"/>
  <c r="AJ51" i="16"/>
  <c r="AN8" i="16"/>
  <c r="AB8" i="16" s="1"/>
  <c r="T8" i="16"/>
  <c r="AF28" i="16"/>
  <c r="AN28" i="16" s="1"/>
  <c r="AB28" i="16" s="1"/>
  <c r="P33" i="16"/>
  <c r="AL30" i="16"/>
  <c r="AF30" i="16" s="1"/>
  <c r="AF37" i="16"/>
  <c r="T54" i="16"/>
  <c r="AN57" i="16"/>
  <c r="AB57" i="16" s="1"/>
  <c r="T58" i="16"/>
  <c r="AF39" i="16"/>
  <c r="AN39" i="16" s="1"/>
  <c r="AB39" i="16" s="1"/>
  <c r="AF46" i="16"/>
  <c r="T46" i="16" s="1"/>
  <c r="AF48" i="16"/>
  <c r="AN48" i="16" s="1"/>
  <c r="AL55" i="16"/>
  <c r="AF55" i="16" s="1"/>
  <c r="AL59" i="16"/>
  <c r="AF59" i="16" s="1"/>
  <c r="AB62" i="16"/>
  <c r="AF64" i="16"/>
  <c r="AG65" i="16"/>
  <c r="AF65" i="16" s="1"/>
  <c r="AN65" i="16" s="1"/>
  <c r="AB65" i="16" s="1"/>
  <c r="T65" i="16"/>
  <c r="AL50" i="16"/>
  <c r="AF53" i="16"/>
  <c r="T53" i="16" s="1"/>
  <c r="AJ52" i="16"/>
  <c r="AF52" i="16" s="1"/>
  <c r="AN33" i="16" l="1"/>
  <c r="AB33" i="16" s="1"/>
  <c r="T33" i="16"/>
  <c r="AN30" i="16"/>
  <c r="AB30" i="16" s="1"/>
  <c r="T30" i="16"/>
  <c r="AF50" i="16"/>
  <c r="T50" i="16" s="1"/>
  <c r="AN31" i="16"/>
  <c r="AB31" i="16" s="1"/>
  <c r="T31" i="16"/>
  <c r="T24" i="16"/>
  <c r="AN24" i="16"/>
  <c r="AB24" i="16" s="1"/>
  <c r="T14" i="16"/>
  <c r="AN14" i="16"/>
  <c r="AB14" i="16" s="1"/>
  <c r="AF51" i="16"/>
  <c r="AN51" i="16" s="1"/>
  <c r="AB51" i="16" s="1"/>
  <c r="T10" i="16"/>
  <c r="AN10" i="16"/>
  <c r="AB10" i="16" s="1"/>
  <c r="AN59" i="16"/>
  <c r="T59" i="16"/>
  <c r="AN52" i="16"/>
  <c r="AB52" i="16" s="1"/>
  <c r="T52" i="16"/>
  <c r="AN55" i="16"/>
  <c r="AB55" i="16" s="1"/>
  <c r="T55" i="16"/>
  <c r="T25" i="16"/>
  <c r="AN25" i="16"/>
  <c r="AB25" i="16" s="1"/>
  <c r="AN56" i="16"/>
  <c r="AB56" i="16" s="1"/>
  <c r="T56" i="16"/>
  <c r="T51" i="16"/>
  <c r="AN49" i="16"/>
  <c r="AB49" i="16" s="1"/>
  <c r="T49" i="16"/>
  <c r="AN50" i="16"/>
  <c r="AB50" i="16" s="1"/>
  <c r="AN46" i="16"/>
  <c r="T48" i="16"/>
  <c r="AN47" i="16"/>
  <c r="AB63" i="16"/>
  <c r="AB59" i="16"/>
  <c r="AB23" i="16"/>
  <c r="T45" i="16"/>
  <c r="AN45" i="16"/>
  <c r="AB45" i="16" s="1"/>
  <c r="T61" i="16"/>
  <c r="AN61" i="16"/>
  <c r="AB61" i="16" s="1"/>
  <c r="AB47" i="16"/>
  <c r="AN60" i="16"/>
  <c r="AB60" i="16" s="1"/>
  <c r="T60" i="16"/>
  <c r="T23" i="16"/>
  <c r="T39" i="16"/>
  <c r="T28" i="16"/>
  <c r="AB46" i="16"/>
  <c r="T41" i="16"/>
  <c r="AN41" i="16"/>
  <c r="AB41" i="16" s="1"/>
  <c r="T64" i="16"/>
  <c r="AN64" i="16"/>
  <c r="AB64" i="16" s="1"/>
  <c r="AN53" i="16"/>
  <c r="AB53" i="16" s="1"/>
  <c r="AN37" i="16"/>
  <c r="AB37" i="16" s="1"/>
  <c r="T37" i="16"/>
  <c r="AB48" i="16"/>
</calcChain>
</file>

<file path=xl/sharedStrings.xml><?xml version="1.0" encoding="utf-8"?>
<sst xmlns="http://schemas.openxmlformats.org/spreadsheetml/2006/main" count="583" uniqueCount="144">
  <si>
    <t xml:space="preserve"> </t>
  </si>
  <si>
    <t>System</t>
  </si>
  <si>
    <t>SiO2</t>
  </si>
  <si>
    <t>TiO2</t>
  </si>
  <si>
    <t>Al2O3</t>
  </si>
  <si>
    <t>Fe2O3</t>
  </si>
  <si>
    <t>Cr2O3</t>
  </si>
  <si>
    <t>FeO</t>
  </si>
  <si>
    <t>MnO</t>
  </si>
  <si>
    <t>MgO</t>
  </si>
  <si>
    <t>NiO</t>
  </si>
  <si>
    <t>CoO</t>
  </si>
  <si>
    <t>CaO</t>
  </si>
  <si>
    <t>Na2O</t>
  </si>
  <si>
    <t>K2O</t>
  </si>
  <si>
    <t>P2O5</t>
  </si>
  <si>
    <t>H2O</t>
  </si>
  <si>
    <t>CO2</t>
  </si>
  <si>
    <t>SO3</t>
  </si>
  <si>
    <t>Cl2O-1</t>
  </si>
  <si>
    <t>F2O-1</t>
  </si>
  <si>
    <t>T1 (C)</t>
  </si>
  <si>
    <t>T2 (C)</t>
  </si>
  <si>
    <t>T step (C)</t>
  </si>
  <si>
    <t>P1 (MPa)</t>
  </si>
  <si>
    <t>P2 (MPa)</t>
  </si>
  <si>
    <t>P step (MPa)</t>
  </si>
  <si>
    <t>fO2 value</t>
  </si>
  <si>
    <t>fO2 buffer</t>
  </si>
  <si>
    <t>fmq</t>
  </si>
  <si>
    <t>Model</t>
  </si>
  <si>
    <t>Calculation</t>
  </si>
  <si>
    <t>rhyolite-MELTS_v1.2.x</t>
  </si>
  <si>
    <t>TP_Sequence</t>
  </si>
  <si>
    <t>Index</t>
  </si>
  <si>
    <t xml:space="preserve">T (C) </t>
  </si>
  <si>
    <t>P (MPa)</t>
  </si>
  <si>
    <t>deltaQFM</t>
  </si>
  <si>
    <t>mass (g)</t>
  </si>
  <si>
    <t>rho (g/cm3)</t>
  </si>
  <si>
    <t>G (kJ)</t>
  </si>
  <si>
    <t>H (kJ)</t>
  </si>
  <si>
    <t>S (J/K)</t>
  </si>
  <si>
    <t>Cp (J/K)</t>
  </si>
  <si>
    <t>V (cm3)</t>
  </si>
  <si>
    <t>alpha (1/K)</t>
  </si>
  <si>
    <t>beta (1/bar)</t>
  </si>
  <si>
    <t>d2V/dT2</t>
  </si>
  <si>
    <t>d2V/dP2</t>
  </si>
  <si>
    <t>d2V/dTdP</t>
  </si>
  <si>
    <t>Outcome</t>
  </si>
  <si>
    <t>Success: Equilibrate</t>
  </si>
  <si>
    <t>SiO2 (wt%)</t>
  </si>
  <si>
    <t>TiO2 (wt%)</t>
  </si>
  <si>
    <t>Al2O3 (wt%)</t>
  </si>
  <si>
    <t>Fe2O3 (wt%)</t>
  </si>
  <si>
    <t>Cr2O3 (wt%)</t>
  </si>
  <si>
    <t>FeO (wt%)</t>
  </si>
  <si>
    <t>MnO (wt%)</t>
  </si>
  <si>
    <t>MgO (wt%)</t>
  </si>
  <si>
    <t>NiO (wt%)</t>
  </si>
  <si>
    <t>CoO (wt%)</t>
  </si>
  <si>
    <t>CaO (wt%)</t>
  </si>
  <si>
    <t>Na2O (wt%)</t>
  </si>
  <si>
    <t>K2O (wt%)</t>
  </si>
  <si>
    <t>P2O5 (wt%)</t>
  </si>
  <si>
    <t>H2O (wt%)</t>
  </si>
  <si>
    <t>CO2 (wt%)</t>
  </si>
  <si>
    <t>SO3 (wt%)</t>
  </si>
  <si>
    <t>Cl2O-1 (wt%)</t>
  </si>
  <si>
    <t>F2O -1 (wt%)</t>
  </si>
  <si>
    <t>aegirine</t>
  </si>
  <si>
    <t>aenigmatite</t>
  </si>
  <si>
    <t>alloy-liquid</t>
  </si>
  <si>
    <t>alloy-solid</t>
  </si>
  <si>
    <t>amphibole</t>
  </si>
  <si>
    <t>apatite</t>
  </si>
  <si>
    <t>biotite</t>
  </si>
  <si>
    <t>clinopyroxene</t>
  </si>
  <si>
    <t>corundum</t>
  </si>
  <si>
    <t>cristobalite</t>
  </si>
  <si>
    <t>cummingtonite</t>
  </si>
  <si>
    <t>fayalite</t>
  </si>
  <si>
    <t>feldspar</t>
  </si>
  <si>
    <t>garnet</t>
  </si>
  <si>
    <t>hornblende</t>
  </si>
  <si>
    <t>kalsilite</t>
  </si>
  <si>
    <t>leucite</t>
  </si>
  <si>
    <t>melilite</t>
  </si>
  <si>
    <t>muscovite</t>
  </si>
  <si>
    <t>nepheline</t>
  </si>
  <si>
    <t>olivine</t>
  </si>
  <si>
    <t>ortho-oxide</t>
  </si>
  <si>
    <t>orthopyroxene</t>
  </si>
  <si>
    <t>perovskite</t>
  </si>
  <si>
    <t>quartz</t>
  </si>
  <si>
    <t>rhm-oxide</t>
  </si>
  <si>
    <t>rutile</t>
  </si>
  <si>
    <t>sillimanite</t>
  </si>
  <si>
    <t>sphene</t>
  </si>
  <si>
    <t>spinel</t>
  </si>
  <si>
    <t>tridymite</t>
  </si>
  <si>
    <t>water</t>
  </si>
  <si>
    <t>whitlockite</t>
  </si>
  <si>
    <t>fluid</t>
  </si>
  <si>
    <t>calcite</t>
  </si>
  <si>
    <t>aragonite</t>
  </si>
  <si>
    <t>magnesite</t>
  </si>
  <si>
    <t>siderite</t>
  </si>
  <si>
    <t>dolomite</t>
  </si>
  <si>
    <t>spurrite</t>
  </si>
  <si>
    <t>tilleyite</t>
  </si>
  <si>
    <t>diamond</t>
  </si>
  <si>
    <t>graphite</t>
  </si>
  <si>
    <t>tephroite</t>
  </si>
  <si>
    <t>co-olivine</t>
  </si>
  <si>
    <t>ni-olivine</t>
  </si>
  <si>
    <t>monticellite</t>
  </si>
  <si>
    <t>forsterite</t>
  </si>
  <si>
    <t>albite</t>
  </si>
  <si>
    <t>anorthite</t>
  </si>
  <si>
    <t>sanidine</t>
  </si>
  <si>
    <t>diopside</t>
  </si>
  <si>
    <t>clinoenstatite</t>
  </si>
  <si>
    <t>hedenbergite</t>
  </si>
  <si>
    <t>alumino-buffonite</t>
  </si>
  <si>
    <t>buffonite</t>
  </si>
  <si>
    <t>essenite</t>
  </si>
  <si>
    <t>jadeite</t>
  </si>
  <si>
    <t>chromite</t>
  </si>
  <si>
    <t>hercynite</t>
  </si>
  <si>
    <t>magnetite</t>
  </si>
  <si>
    <t>ulvospinel</t>
  </si>
  <si>
    <t>Variable</t>
  </si>
  <si>
    <t>T</t>
  </si>
  <si>
    <t>liquid</t>
  </si>
  <si>
    <t>P</t>
  </si>
  <si>
    <t>Mass (g)</t>
  </si>
  <si>
    <t>solids</t>
  </si>
  <si>
    <t>clinopyroxene1</t>
  </si>
  <si>
    <t>clinopyroxene2</t>
  </si>
  <si>
    <t>total</t>
  </si>
  <si>
    <t>Density (g/cm3)</t>
  </si>
  <si>
    <t>Volume (cm3)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</si>
</sst>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General;[&gt;10]0.00;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Continuous"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worksheet" Target="worksheets/sheet2.xml"/><Relationship Id="rId18" Type="http://schemas.openxmlformats.org/officeDocument/2006/relationships/worksheet" Target="worksheets/sheet7.xml"/><Relationship Id="rId26" Type="http://schemas.openxmlformats.org/officeDocument/2006/relationships/worksheet" Target="worksheets/sheet15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6.xml"/><Relationship Id="rId25" Type="http://schemas.openxmlformats.org/officeDocument/2006/relationships/worksheet" Target="worksheets/sheet14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5.xml"/><Relationship Id="rId20" Type="http://schemas.openxmlformats.org/officeDocument/2006/relationships/worksheet" Target="worksheets/sheet9.xml"/><Relationship Id="rId29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3.xml"/><Relationship Id="rId5" Type="http://schemas.openxmlformats.org/officeDocument/2006/relationships/worksheet" Target="worksheets/sheet1.xml"/><Relationship Id="rId15" Type="http://schemas.openxmlformats.org/officeDocument/2006/relationships/worksheet" Target="worksheets/sheet4.xml"/><Relationship Id="rId23" Type="http://schemas.openxmlformats.org/officeDocument/2006/relationships/worksheet" Target="worksheets/sheet12.xml"/><Relationship Id="rId28" Type="http://schemas.openxmlformats.org/officeDocument/2006/relationships/styles" Target="styles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8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3.xml"/><Relationship Id="rId22" Type="http://schemas.openxmlformats.org/officeDocument/2006/relationships/worksheet" Target="worksheets/sheet1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Combine!$F$2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Combine!$F$3:$F$65</c:f>
              <c:numCache>
                <c:formatCode>[=0]General;[&gt;10]0.00;0.000</c:formatCode>
                <c:ptCount val="63"/>
                <c:pt idx="0">
                  <c:v>100.162642646866</c:v>
                </c:pt>
                <c:pt idx="1">
                  <c:v>99.674263713496799</c:v>
                </c:pt>
                <c:pt idx="2">
                  <c:v>99.172693081217901</c:v>
                </c:pt>
                <c:pt idx="3">
                  <c:v>98.677604403882299</c:v>
                </c:pt>
                <c:pt idx="4">
                  <c:v>98.1887882249477</c:v>
                </c:pt>
                <c:pt idx="5">
                  <c:v>97.706039256179196</c:v>
                </c:pt>
                <c:pt idx="6">
                  <c:v>97.229156282250003</c:v>
                </c:pt>
                <c:pt idx="7">
                  <c:v>96.757942085768207</c:v>
                </c:pt>
                <c:pt idx="8">
                  <c:v>96.292203392230903</c:v>
                </c:pt>
                <c:pt idx="9">
                  <c:v>95.831750836753301</c:v>
                </c:pt>
                <c:pt idx="10">
                  <c:v>95.376398951563203</c:v>
                </c:pt>
                <c:pt idx="11">
                  <c:v>94.925966091167396</c:v>
                </c:pt>
                <c:pt idx="12">
                  <c:v>90.926366907952698</c:v>
                </c:pt>
                <c:pt idx="13">
                  <c:v>86.299970021747598</c:v>
                </c:pt>
                <c:pt idx="14">
                  <c:v>82.045222397334001</c:v>
                </c:pt>
                <c:pt idx="15">
                  <c:v>78.1178119268302</c:v>
                </c:pt>
                <c:pt idx="16">
                  <c:v>74.480680721740399</c:v>
                </c:pt>
                <c:pt idx="17">
                  <c:v>71.102565673107307</c:v>
                </c:pt>
                <c:pt idx="18">
                  <c:v>67.956875182868302</c:v>
                </c:pt>
                <c:pt idx="19">
                  <c:v>64.812533726249299</c:v>
                </c:pt>
                <c:pt idx="20">
                  <c:v>61.605404805018502</c:v>
                </c:pt>
                <c:pt idx="21">
                  <c:v>58.613022289909097</c:v>
                </c:pt>
                <c:pt idx="22">
                  <c:v>55.808695751954403</c:v>
                </c:pt>
                <c:pt idx="23">
                  <c:v>53.168533780310298</c:v>
                </c:pt>
                <c:pt idx="24">
                  <c:v>50.6705111799645</c:v>
                </c:pt>
                <c:pt idx="25">
                  <c:v>48.293532602554798</c:v>
                </c:pt>
                <c:pt idx="26">
                  <c:v>46.016427915228903</c:v>
                </c:pt>
                <c:pt idx="27">
                  <c:v>43.251814902832798</c:v>
                </c:pt>
                <c:pt idx="28">
                  <c:v>39.807923660398203</c:v>
                </c:pt>
                <c:pt idx="29">
                  <c:v>36.8399602651359</c:v>
                </c:pt>
                <c:pt idx="30">
                  <c:v>34.263831325223101</c:v>
                </c:pt>
                <c:pt idx="31">
                  <c:v>32.0101635528397</c:v>
                </c:pt>
                <c:pt idx="32">
                  <c:v>30.023301530400602</c:v>
                </c:pt>
                <c:pt idx="33">
                  <c:v>28.2589339930338</c:v>
                </c:pt>
                <c:pt idx="34">
                  <c:v>26.681717622413402</c:v>
                </c:pt>
                <c:pt idx="35">
                  <c:v>25.2632861650225</c:v>
                </c:pt>
                <c:pt idx="36">
                  <c:v>23.9738258788013</c:v>
                </c:pt>
                <c:pt idx="37">
                  <c:v>22.7526240934463</c:v>
                </c:pt>
                <c:pt idx="38">
                  <c:v>21.641978975568701</c:v>
                </c:pt>
                <c:pt idx="39">
                  <c:v>20.627020887372399</c:v>
                </c:pt>
                <c:pt idx="40">
                  <c:v>19.695484550525901</c:v>
                </c:pt>
                <c:pt idx="41">
                  <c:v>18.8371533456178</c:v>
                </c:pt>
                <c:pt idx="42">
                  <c:v>18.0434416345987</c:v>
                </c:pt>
                <c:pt idx="43">
                  <c:v>17.307076466874602</c:v>
                </c:pt>
                <c:pt idx="44">
                  <c:v>16.6218519385897</c:v>
                </c:pt>
                <c:pt idx="45">
                  <c:v>15.982437409896701</c:v>
                </c:pt>
                <c:pt idx="46">
                  <c:v>15.384226166891599</c:v>
                </c:pt>
                <c:pt idx="47">
                  <c:v>14.8232082176074</c:v>
                </c:pt>
                <c:pt idx="48">
                  <c:v>14.2958456037299</c:v>
                </c:pt>
                <c:pt idx="49">
                  <c:v>13.8023341659237</c:v>
                </c:pt>
                <c:pt idx="50">
                  <c:v>13.328418813933499</c:v>
                </c:pt>
                <c:pt idx="51">
                  <c:v>12.875013497893599</c:v>
                </c:pt>
                <c:pt idx="52">
                  <c:v>12.446053902596001</c:v>
                </c:pt>
                <c:pt idx="53">
                  <c:v>12.0394879681379</c:v>
                </c:pt>
                <c:pt idx="54">
                  <c:v>11.653493482222199</c:v>
                </c:pt>
                <c:pt idx="55">
                  <c:v>11.2864459658479</c:v>
                </c:pt>
                <c:pt idx="56">
                  <c:v>10.936891897942999</c:v>
                </c:pt>
                <c:pt idx="57">
                  <c:v>10.6035262584622</c:v>
                </c:pt>
                <c:pt idx="58">
                  <c:v>10.285173588696299</c:v>
                </c:pt>
                <c:pt idx="59">
                  <c:v>9.9807719363004406</c:v>
                </c:pt>
                <c:pt idx="60">
                  <c:v>9.6893591801814996</c:v>
                </c:pt>
                <c:pt idx="61">
                  <c:v>9.4100613310342602</c:v>
                </c:pt>
                <c:pt idx="62">
                  <c:v>9.1420824809296697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3A-4340-B4A5-9B9018A9771A}"/>
            </c:ext>
          </c:extLst>
        </c:ser>
        <c:ser>
          <c:idx val="1"/>
          <c:order val="1"/>
          <c:tx>
            <c:strRef>
              <c:f>Combine!$G$2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Combine!$G$3:$G$65</c:f>
              <c:numCache>
                <c:formatCode>[=0]General;[&gt;10]0.00;0.000</c:formatCode>
                <c:ptCount val="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3A-4340-B4A5-9B9018A9771A}"/>
            </c:ext>
          </c:extLst>
        </c:ser>
        <c:ser>
          <c:idx val="2"/>
          <c:order val="2"/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Combine!$H$3:$H$65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0.48789863934536898</c:v>
                </c:pt>
                <c:pt idx="2">
                  <c:v>0.98894730855902602</c:v>
                </c:pt>
                <c:pt idx="3">
                  <c:v>1.4835025239800399</c:v>
                </c:pt>
                <c:pt idx="4">
                  <c:v>1.97177317913543</c:v>
                </c:pt>
                <c:pt idx="5">
                  <c:v>2.4539639778126201</c:v>
                </c:pt>
                <c:pt idx="6">
                  <c:v>2.9302755290641298</c:v>
                </c:pt>
                <c:pt idx="7">
                  <c:v>3.4009044218329199</c:v>
                </c:pt>
                <c:pt idx="8">
                  <c:v>3.8660432797079398</c:v>
                </c:pt>
                <c:pt idx="9">
                  <c:v>4.3258807940161104</c:v>
                </c:pt>
                <c:pt idx="10">
                  <c:v>4.7806017362697197</c:v>
                </c:pt>
                <c:pt idx="11">
                  <c:v>5.2303870326943898</c:v>
                </c:pt>
                <c:pt idx="12">
                  <c:v>9.2271686429898399</c:v>
                </c:pt>
                <c:pt idx="13">
                  <c:v>13.8502209946765</c:v>
                </c:pt>
                <c:pt idx="14">
                  <c:v>18.101705462147802</c:v>
                </c:pt>
                <c:pt idx="15">
                  <c:v>22.025924938235502</c:v>
                </c:pt>
                <c:pt idx="16">
                  <c:v>25.6599298751328</c:v>
                </c:pt>
                <c:pt idx="17">
                  <c:v>29.034977388836801</c:v>
                </c:pt>
                <c:pt idx="18">
                  <c:v>32.177654260672703</c:v>
                </c:pt>
                <c:pt idx="19">
                  <c:v>35.319394497968297</c:v>
                </c:pt>
                <c:pt idx="20">
                  <c:v>38.524477888448502</c:v>
                </c:pt>
                <c:pt idx="21">
                  <c:v>41.514868365785702</c:v>
                </c:pt>
                <c:pt idx="22">
                  <c:v>44.317257890634401</c:v>
                </c:pt>
                <c:pt idx="23">
                  <c:v>46.955539701980797</c:v>
                </c:pt>
                <c:pt idx="24">
                  <c:v>49.451740789949199</c:v>
                </c:pt>
                <c:pt idx="25">
                  <c:v>51.826957469990397</c:v>
                </c:pt>
                <c:pt idx="26">
                  <c:v>54.102358222560298</c:v>
                </c:pt>
                <c:pt idx="27">
                  <c:v>56.872243465012502</c:v>
                </c:pt>
                <c:pt idx="28">
                  <c:v>60.332164664177903</c:v>
                </c:pt>
                <c:pt idx="29">
                  <c:v>63.313155700543597</c:v>
                </c:pt>
                <c:pt idx="30">
                  <c:v>65.899905206516095</c:v>
                </c:pt>
                <c:pt idx="31">
                  <c:v>68.162271371587195</c:v>
                </c:pt>
                <c:pt idx="32">
                  <c:v>70.156292176500799</c:v>
                </c:pt>
                <c:pt idx="33">
                  <c:v>71.926577509903893</c:v>
                </c:pt>
                <c:pt idx="34">
                  <c:v>73.508703665217695</c:v>
                </c:pt>
                <c:pt idx="35">
                  <c:v>74.931219438742502</c:v>
                </c:pt>
                <c:pt idx="36">
                  <c:v>76.224289056280696</c:v>
                </c:pt>
                <c:pt idx="37">
                  <c:v>77.450144451638593</c:v>
                </c:pt>
                <c:pt idx="38">
                  <c:v>78.564909273300302</c:v>
                </c:pt>
                <c:pt idx="39">
                  <c:v>79.583538644883205</c:v>
                </c:pt>
                <c:pt idx="40">
                  <c:v>80.518367224685406</c:v>
                </c:pt>
                <c:pt idx="41">
                  <c:v>81.379668376204506</c:v>
                </c:pt>
                <c:pt idx="42">
                  <c:v>82.176074444808194</c:v>
                </c:pt>
                <c:pt idx="43">
                  <c:v>82.9148970203413</c:v>
                </c:pt>
                <c:pt idx="44">
                  <c:v>83.602374082654606</c:v>
                </c:pt>
                <c:pt idx="45">
                  <c:v>84.243862942162195</c:v>
                </c:pt>
                <c:pt idx="46">
                  <c:v>84.843992471730502</c:v>
                </c:pt>
                <c:pt idx="47">
                  <c:v>85.406790982297807</c:v>
                </c:pt>
                <c:pt idx="48">
                  <c:v>85.935811360692796</c:v>
                </c:pt>
                <c:pt idx="49">
                  <c:v>86.430058342569296</c:v>
                </c:pt>
                <c:pt idx="50">
                  <c:v>86.903657538708799</c:v>
                </c:pt>
                <c:pt idx="51">
                  <c:v>87.3566714710241</c:v>
                </c:pt>
                <c:pt idx="52">
                  <c:v>87.7851828048193</c:v>
                </c:pt>
                <c:pt idx="53">
                  <c:v>88.1912540907596</c:v>
                </c:pt>
                <c:pt idx="54">
                  <c:v>88.576717509417804</c:v>
                </c:pt>
                <c:pt idx="55">
                  <c:v>88.943207100107998</c:v>
                </c:pt>
                <c:pt idx="56">
                  <c:v>89.292185623981794</c:v>
                </c:pt>
                <c:pt idx="57">
                  <c:v>89.624967086760407</c:v>
                </c:pt>
                <c:pt idx="58">
                  <c:v>89.942735726190705</c:v>
                </c:pt>
                <c:pt idx="59">
                  <c:v>90.246562099925995</c:v>
                </c:pt>
                <c:pt idx="60">
                  <c:v>90.537416781229894</c:v>
                </c:pt>
                <c:pt idx="61">
                  <c:v>90.816182068873005</c:v>
                </c:pt>
                <c:pt idx="62">
                  <c:v>91.083662039613998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3A-4340-B4A5-9B9018A9771A}"/>
            </c:ext>
          </c:extLst>
        </c:ser>
        <c:ser>
          <c:idx val="3"/>
          <c:order val="3"/>
          <c:tx>
            <c:strRef>
              <c:f>Combine!$I$2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Combine!$I$3:$I$65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7.3681977091691799E-3</c:v>
                </c:pt>
                <c:pt idx="51">
                  <c:v>1.7721488241084601E-2</c:v>
                </c:pt>
                <c:pt idx="52">
                  <c:v>2.71400455764093E-2</c:v>
                </c:pt>
                <c:pt idx="53">
                  <c:v>3.5717727720744399E-2</c:v>
                </c:pt>
                <c:pt idx="54">
                  <c:v>4.3535571704168899E-2</c:v>
                </c:pt>
                <c:pt idx="55">
                  <c:v>5.06637821791497E-2</c:v>
                </c:pt>
                <c:pt idx="56">
                  <c:v>5.71633544919148E-2</c:v>
                </c:pt>
                <c:pt idx="57">
                  <c:v>6.3087406964320206E-2</c:v>
                </c:pt>
                <c:pt idx="58">
                  <c:v>6.8482280085828101E-2</c:v>
                </c:pt>
                <c:pt idx="59">
                  <c:v>7.3388447386255606E-2</c:v>
                </c:pt>
                <c:pt idx="60">
                  <c:v>7.7841273094506502E-2</c:v>
                </c:pt>
                <c:pt idx="61">
                  <c:v>8.1871644257214105E-2</c:v>
                </c:pt>
                <c:pt idx="62">
                  <c:v>8.5506499183221396E-2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3A-4340-B4A5-9B9018A9771A}"/>
            </c:ext>
          </c:extLst>
        </c:ser>
        <c:ser>
          <c:idx val="4"/>
          <c:order val="4"/>
          <c:tx>
            <c:strRef>
              <c:f>Combine!$J$2</c:f>
              <c:strCache>
                <c:ptCount val="1"/>
                <c:pt idx="0">
                  <c:v>orthopyroxene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Combine!$J$3:$J$65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4.3309960755729002E-2</c:v>
                </c:pt>
                <c:pt idx="37">
                  <c:v>0.413925002394193</c:v>
                </c:pt>
                <c:pt idx="38">
                  <c:v>0.75464527059414699</c:v>
                </c:pt>
                <c:pt idx="39">
                  <c:v>1.0697849802458801</c:v>
                </c:pt>
                <c:pt idx="40">
                  <c:v>1.36294483305582</c:v>
                </c:pt>
                <c:pt idx="41">
                  <c:v>1.63715632340165</c:v>
                </c:pt>
                <c:pt idx="42">
                  <c:v>1.89499172473927</c:v>
                </c:pt>
                <c:pt idx="43">
                  <c:v>2.1386492262586101</c:v>
                </c:pt>
                <c:pt idx="44">
                  <c:v>2.3700197059694199</c:v>
                </c:pt>
                <c:pt idx="45">
                  <c:v>2.5907396857967502</c:v>
                </c:pt>
                <c:pt idx="46">
                  <c:v>2.8022337136946298</c:v>
                </c:pt>
                <c:pt idx="47">
                  <c:v>3.0057407707441599</c:v>
                </c:pt>
                <c:pt idx="48">
                  <c:v>3.20230791979826</c:v>
                </c:pt>
                <c:pt idx="49">
                  <c:v>3.3998506869687102</c:v>
                </c:pt>
                <c:pt idx="50">
                  <c:v>3.60283257868302</c:v>
                </c:pt>
                <c:pt idx="51">
                  <c:v>3.7986142982448401</c:v>
                </c:pt>
                <c:pt idx="52">
                  <c:v>3.9847421485192198</c:v>
                </c:pt>
                <c:pt idx="53">
                  <c:v>4.1620696673430801</c:v>
                </c:pt>
                <c:pt idx="54">
                  <c:v>4.33138289224748</c:v>
                </c:pt>
                <c:pt idx="55">
                  <c:v>4.4934111614050698</c:v>
                </c:pt>
                <c:pt idx="56">
                  <c:v>4.6488358271630297</c:v>
                </c:pt>
                <c:pt idx="57">
                  <c:v>4.7982972674510096</c:v>
                </c:pt>
                <c:pt idx="58">
                  <c:v>4.9424005023152802</c:v>
                </c:pt>
                <c:pt idx="59">
                  <c:v>5.0817196656965899</c:v>
                </c:pt>
                <c:pt idx="60">
                  <c:v>5.2168015339381899</c:v>
                </c:pt>
                <c:pt idx="61">
                  <c:v>5.3481682783046498</c:v>
                </c:pt>
                <c:pt idx="62">
                  <c:v>5.4763195771555804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3A-4340-B4A5-9B9018A9771A}"/>
            </c:ext>
          </c:extLst>
        </c:ser>
        <c:ser>
          <c:idx val="5"/>
          <c:order val="5"/>
          <c:tx>
            <c:strRef>
              <c:f>Combine!$K$2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Combine!$K$3:$K$65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0.31418667624196001</c:v>
                </c:pt>
                <c:pt idx="28">
                  <c:v>1.1080913220722599</c:v>
                </c:pt>
                <c:pt idx="29">
                  <c:v>1.75727331528638</c:v>
                </c:pt>
                <c:pt idx="30">
                  <c:v>2.2913765823934802</c:v>
                </c:pt>
                <c:pt idx="31">
                  <c:v>2.7340967478807099</c:v>
                </c:pt>
                <c:pt idx="32">
                  <c:v>3.1038481597189</c:v>
                </c:pt>
                <c:pt idx="33">
                  <c:v>3.4148326788408401</c:v>
                </c:pt>
                <c:pt idx="34">
                  <c:v>3.6780252737432599</c:v>
                </c:pt>
                <c:pt idx="35">
                  <c:v>3.9019623022649101</c:v>
                </c:pt>
                <c:pt idx="36">
                  <c:v>4.09634658632572</c:v>
                </c:pt>
                <c:pt idx="37">
                  <c:v>4.2861141698435201</c:v>
                </c:pt>
                <c:pt idx="38">
                  <c:v>4.4507830602635696</c:v>
                </c:pt>
                <c:pt idx="39">
                  <c:v>4.5942022513539804</c:v>
                </c:pt>
                <c:pt idx="40">
                  <c:v>4.7194578674179404</c:v>
                </c:pt>
                <c:pt idx="41">
                  <c:v>4.8290446411685899</c:v>
                </c:pt>
                <c:pt idx="42">
                  <c:v>4.9249924044484503</c:v>
                </c:pt>
                <c:pt idx="43">
                  <c:v>5.0089605420635799</c:v>
                </c:pt>
                <c:pt idx="44">
                  <c:v>5.0823092460683599</c:v>
                </c:pt>
                <c:pt idx="45">
                  <c:v>5.1461536938264096</c:v>
                </c:pt>
                <c:pt idx="46">
                  <c:v>5.2014054495873898</c:v>
                </c:pt>
                <c:pt idx="47">
                  <c:v>5.2488043381893696</c:v>
                </c:pt>
                <c:pt idx="48">
                  <c:v>5.2889433751438002</c:v>
                </c:pt>
                <c:pt idx="49">
                  <c:v>5.2771626976346298</c:v>
                </c:pt>
                <c:pt idx="50">
                  <c:v>5.2096332898539597</c:v>
                </c:pt>
                <c:pt idx="51">
                  <c:v>5.1411926620520498</c:v>
                </c:pt>
                <c:pt idx="52">
                  <c:v>5.07238938965647</c:v>
                </c:pt>
                <c:pt idx="53">
                  <c:v>5.0036925763001303</c:v>
                </c:pt>
                <c:pt idx="54">
                  <c:v>4.9355159248140597</c:v>
                </c:pt>
                <c:pt idx="55">
                  <c:v>4.8682254013930599</c:v>
                </c:pt>
                <c:pt idx="56">
                  <c:v>4.80214557987565</c:v>
                </c:pt>
                <c:pt idx="57">
                  <c:v>4.7375649298097402</c:v>
                </c:pt>
                <c:pt idx="58">
                  <c:v>4.67474025000097</c:v>
                </c:pt>
                <c:pt idx="59">
                  <c:v>4.6139004070319496</c:v>
                </c:pt>
                <c:pt idx="60">
                  <c:v>4.5552495014806196</c:v>
                </c:pt>
                <c:pt idx="61">
                  <c:v>4.4989695593275503</c:v>
                </c:pt>
                <c:pt idx="62">
                  <c:v>4.4452228263637901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3A-4340-B4A5-9B9018A9771A}"/>
            </c:ext>
          </c:extLst>
        </c:ser>
        <c:ser>
          <c:idx val="6"/>
          <c:order val="6"/>
          <c:tx>
            <c:strRef>
              <c:f>Combine!$L$2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Combine!$L$3:$L$65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0.46283121313091602</c:v>
                </c:pt>
                <c:pt idx="20">
                  <c:v>1.5089054058860101</c:v>
                </c:pt>
                <c:pt idx="21">
                  <c:v>2.47846175784455</c:v>
                </c:pt>
                <c:pt idx="22">
                  <c:v>3.3821005277803602</c:v>
                </c:pt>
                <c:pt idx="23">
                  <c:v>4.2292693030152897</c:v>
                </c:pt>
                <c:pt idx="24">
                  <c:v>5.0285079810811899</c:v>
                </c:pt>
                <c:pt idx="25">
                  <c:v>5.7875664982552104</c:v>
                </c:pt>
                <c:pt idx="26">
                  <c:v>6.5133173342886499</c:v>
                </c:pt>
                <c:pt idx="27">
                  <c:v>7.4612485409788096</c:v>
                </c:pt>
                <c:pt idx="28">
                  <c:v>8.6804306750473508</c:v>
                </c:pt>
                <c:pt idx="29">
                  <c:v>9.6607261432238101</c:v>
                </c:pt>
                <c:pt idx="30">
                  <c:v>10.454287165466701</c:v>
                </c:pt>
                <c:pt idx="31">
                  <c:v>11.1014440675477</c:v>
                </c:pt>
                <c:pt idx="32">
                  <c:v>11.6329797076353</c:v>
                </c:pt>
                <c:pt idx="33">
                  <c:v>12.0723931456836</c:v>
                </c:pt>
                <c:pt idx="34">
                  <c:v>12.437736248881301</c:v>
                </c:pt>
                <c:pt idx="35">
                  <c:v>12.7430000524158</c:v>
                </c:pt>
                <c:pt idx="36">
                  <c:v>12.994669911994199</c:v>
                </c:pt>
                <c:pt idx="37">
                  <c:v>13.1720569265831</c:v>
                </c:pt>
                <c:pt idx="38">
                  <c:v>13.3194713166799</c:v>
                </c:pt>
                <c:pt idx="39">
                  <c:v>13.442660457956899</c:v>
                </c:pt>
                <c:pt idx="40">
                  <c:v>13.5461360622787</c:v>
                </c:pt>
                <c:pt idx="41">
                  <c:v>13.633474329621899</c:v>
                </c:pt>
                <c:pt idx="42">
                  <c:v>13.707535542973799</c:v>
                </c:pt>
                <c:pt idx="43">
                  <c:v>13.770626677067501</c:v>
                </c:pt>
                <c:pt idx="44">
                  <c:v>13.824623162790401</c:v>
                </c:pt>
                <c:pt idx="45">
                  <c:v>13.8710610154005</c:v>
                </c:pt>
                <c:pt idx="46">
                  <c:v>13.911207210363999</c:v>
                </c:pt>
                <c:pt idx="47">
                  <c:v>13.9461132949325</c:v>
                </c:pt>
                <c:pt idx="48">
                  <c:v>13.976654894532899</c:v>
                </c:pt>
                <c:pt idx="49">
                  <c:v>13.820611208550201</c:v>
                </c:pt>
                <c:pt idx="50">
                  <c:v>13.4590006774455</c:v>
                </c:pt>
                <c:pt idx="51">
                  <c:v>13.113115973189799</c:v>
                </c:pt>
                <c:pt idx="52">
                  <c:v>12.7838871653911</c:v>
                </c:pt>
                <c:pt idx="53">
                  <c:v>12.4711060517779</c:v>
                </c:pt>
                <c:pt idx="54">
                  <c:v>12.1744899403622</c:v>
                </c:pt>
                <c:pt idx="55">
                  <c:v>11.893696234495501</c:v>
                </c:pt>
                <c:pt idx="56">
                  <c:v>11.6283345749621</c:v>
                </c:pt>
                <c:pt idx="57">
                  <c:v>11.377977033615901</c:v>
                </c:pt>
                <c:pt idx="58">
                  <c:v>11.142166731638</c:v>
                </c:pt>
                <c:pt idx="59">
                  <c:v>10.920425172366301</c:v>
                </c:pt>
                <c:pt idx="60">
                  <c:v>10.7122585065205</c:v>
                </c:pt>
                <c:pt idx="61">
                  <c:v>10.517162901161299</c:v>
                </c:pt>
                <c:pt idx="62">
                  <c:v>10.3346291465586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3A-4340-B4A5-9B9018A9771A}"/>
            </c:ext>
          </c:extLst>
        </c:ser>
        <c:ser>
          <c:idx val="7"/>
          <c:order val="7"/>
          <c:tx>
            <c:strRef>
              <c:f>Combine!$M$2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Combine!$M$3:$M$65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0.196237676635241</c:v>
                </c:pt>
                <c:pt idx="50">
                  <c:v>0.61010135065091797</c:v>
                </c:pt>
                <c:pt idx="51">
                  <c:v>1.0051842754050599</c:v>
                </c:pt>
                <c:pt idx="52">
                  <c:v>1.38112138068452</c:v>
                </c:pt>
                <c:pt idx="53">
                  <c:v>1.7384352188605501</c:v>
                </c:pt>
                <c:pt idx="54">
                  <c:v>2.0776722797159501</c:v>
                </c:pt>
                <c:pt idx="55">
                  <c:v>2.39939803820057</c:v>
                </c:pt>
                <c:pt idx="56">
                  <c:v>2.70419260654598</c:v>
                </c:pt>
                <c:pt idx="57">
                  <c:v>2.9926468692099699</c:v>
                </c:pt>
                <c:pt idx="58">
                  <c:v>3.2653590164011899</c:v>
                </c:pt>
                <c:pt idx="59">
                  <c:v>3.5229314125232101</c:v>
                </c:pt>
                <c:pt idx="60">
                  <c:v>3.76596775949116</c:v>
                </c:pt>
                <c:pt idx="61">
                  <c:v>3.99507052545234</c:v>
                </c:pt>
                <c:pt idx="62">
                  <c:v>4.2108386177402997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23A-4340-B4A5-9B9018A9771A}"/>
            </c:ext>
          </c:extLst>
        </c:ser>
        <c:ser>
          <c:idx val="8"/>
          <c:order val="8"/>
          <c:tx>
            <c:strRef>
              <c:f>Combine!$N$2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Combine!$N$3:$N$65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2.8363132031212999</c:v>
                </c:pt>
                <c:pt idx="13">
                  <c:v>6.1948320369424303</c:v>
                </c:pt>
                <c:pt idx="14">
                  <c:v>9.2774309678145102</c:v>
                </c:pt>
                <c:pt idx="15">
                  <c:v>12.116251422420801</c:v>
                </c:pt>
                <c:pt idx="16">
                  <c:v>14.7381631549021</c:v>
                </c:pt>
                <c:pt idx="17">
                  <c:v>17.1658417991604</c:v>
                </c:pt>
                <c:pt idx="18">
                  <c:v>19.418597505143499</c:v>
                </c:pt>
                <c:pt idx="19">
                  <c:v>21.360910394752398</c:v>
                </c:pt>
                <c:pt idx="20">
                  <c:v>22.956013982940402</c:v>
                </c:pt>
                <c:pt idx="21">
                  <c:v>24.432329207517</c:v>
                </c:pt>
                <c:pt idx="22">
                  <c:v>25.8013585409321</c:v>
                </c:pt>
                <c:pt idx="23">
                  <c:v>27.073112744320099</c:v>
                </c:pt>
                <c:pt idx="24">
                  <c:v>28.256518553894999</c:v>
                </c:pt>
                <c:pt idx="25">
                  <c:v>29.359861551219002</c:v>
                </c:pt>
                <c:pt idx="26">
                  <c:v>30.391357048337401</c:v>
                </c:pt>
                <c:pt idx="27">
                  <c:v>31.472391688822</c:v>
                </c:pt>
                <c:pt idx="28">
                  <c:v>32.694997920593401</c:v>
                </c:pt>
                <c:pt idx="29">
                  <c:v>33.837047566018597</c:v>
                </c:pt>
                <c:pt idx="30">
                  <c:v>34.900090684611001</c:v>
                </c:pt>
                <c:pt idx="31">
                  <c:v>35.888544340685598</c:v>
                </c:pt>
                <c:pt idx="32">
                  <c:v>36.807921782382699</c:v>
                </c:pt>
                <c:pt idx="33">
                  <c:v>37.663950222942397</c:v>
                </c:pt>
                <c:pt idx="34">
                  <c:v>38.462150245002299</c:v>
                </c:pt>
                <c:pt idx="35">
                  <c:v>39.207652634947003</c:v>
                </c:pt>
                <c:pt idx="36">
                  <c:v>39.8981654755191</c:v>
                </c:pt>
                <c:pt idx="37">
                  <c:v>40.490065279468197</c:v>
                </c:pt>
                <c:pt idx="38">
                  <c:v>41.043558261064298</c:v>
                </c:pt>
                <c:pt idx="39">
                  <c:v>41.5620752613519</c:v>
                </c:pt>
                <c:pt idx="40">
                  <c:v>42.048626305011197</c:v>
                </c:pt>
                <c:pt idx="41">
                  <c:v>42.5058628646172</c:v>
                </c:pt>
                <c:pt idx="42">
                  <c:v>42.936129017744904</c:v>
                </c:pt>
                <c:pt idx="43">
                  <c:v>43.341503730200102</c:v>
                </c:pt>
                <c:pt idx="44">
                  <c:v>43.7238360089789</c:v>
                </c:pt>
                <c:pt idx="45">
                  <c:v>44.084774291535297</c:v>
                </c:pt>
                <c:pt idx="46">
                  <c:v>44.425791146593497</c:v>
                </c:pt>
                <c:pt idx="47">
                  <c:v>44.748213151591003</c:v>
                </c:pt>
                <c:pt idx="48">
                  <c:v>45.053277135901098</c:v>
                </c:pt>
                <c:pt idx="49">
                  <c:v>45.321898989368499</c:v>
                </c:pt>
                <c:pt idx="50">
                  <c:v>45.5542762465519</c:v>
                </c:pt>
                <c:pt idx="51">
                  <c:v>45.775244486302299</c:v>
                </c:pt>
                <c:pt idx="52">
                  <c:v>45.985393355396901</c:v>
                </c:pt>
                <c:pt idx="53">
                  <c:v>46.185538278931702</c:v>
                </c:pt>
                <c:pt idx="54">
                  <c:v>46.376411952701403</c:v>
                </c:pt>
                <c:pt idx="55">
                  <c:v>46.5586730997478</c:v>
                </c:pt>
                <c:pt idx="56">
                  <c:v>46.732914126417597</c:v>
                </c:pt>
                <c:pt idx="57">
                  <c:v>46.899667858649202</c:v>
                </c:pt>
                <c:pt idx="58">
                  <c:v>47.059413504675398</c:v>
                </c:pt>
                <c:pt idx="59">
                  <c:v>47.212581960273297</c:v>
                </c:pt>
                <c:pt idx="60">
                  <c:v>47.3595605526518</c:v>
                </c:pt>
                <c:pt idx="61">
                  <c:v>47.500697299527999</c:v>
                </c:pt>
                <c:pt idx="62">
                  <c:v>47.636304747868401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23A-4340-B4A5-9B9018A9771A}"/>
            </c:ext>
          </c:extLst>
        </c:ser>
        <c:ser>
          <c:idx val="9"/>
          <c:order val="9"/>
          <c:tx>
            <c:strRef>
              <c:f>Combine!$O$2</c:f>
              <c:strCache>
                <c:ptCount val="1"/>
                <c:pt idx="0">
                  <c:v>olivine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Combine!$O$3:$O$65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0.48789863934536898</c:v>
                </c:pt>
                <c:pt idx="2">
                  <c:v>0.98894730855902602</c:v>
                </c:pt>
                <c:pt idx="3">
                  <c:v>1.4835025239800399</c:v>
                </c:pt>
                <c:pt idx="4">
                  <c:v>1.97177317913543</c:v>
                </c:pt>
                <c:pt idx="5">
                  <c:v>2.4539639778126201</c:v>
                </c:pt>
                <c:pt idx="6">
                  <c:v>2.9302755290641298</c:v>
                </c:pt>
                <c:pt idx="7">
                  <c:v>3.4009044218329199</c:v>
                </c:pt>
                <c:pt idx="8">
                  <c:v>3.8660432797079398</c:v>
                </c:pt>
                <c:pt idx="9">
                  <c:v>4.3258807940161104</c:v>
                </c:pt>
                <c:pt idx="10">
                  <c:v>4.7806017362697197</c:v>
                </c:pt>
                <c:pt idx="11">
                  <c:v>5.2303870326943898</c:v>
                </c:pt>
                <c:pt idx="12">
                  <c:v>6.39085543986854</c:v>
                </c:pt>
                <c:pt idx="13">
                  <c:v>7.6553889577341598</c:v>
                </c:pt>
                <c:pt idx="14">
                  <c:v>8.8242744943332898</c:v>
                </c:pt>
                <c:pt idx="15">
                  <c:v>9.9096735158146991</c:v>
                </c:pt>
                <c:pt idx="16">
                  <c:v>10.9217667202307</c:v>
                </c:pt>
                <c:pt idx="17">
                  <c:v>11.8691355896764</c:v>
                </c:pt>
                <c:pt idx="18">
                  <c:v>12.7590567555291</c:v>
                </c:pt>
                <c:pt idx="19">
                  <c:v>13.4956528900849</c:v>
                </c:pt>
                <c:pt idx="20">
                  <c:v>14.059558499622</c:v>
                </c:pt>
                <c:pt idx="21">
                  <c:v>14.604077400424099</c:v>
                </c:pt>
                <c:pt idx="22">
                  <c:v>15.1337988219219</c:v>
                </c:pt>
                <c:pt idx="23">
                  <c:v>15.6531576546453</c:v>
                </c:pt>
                <c:pt idx="24">
                  <c:v>16.166714254972899</c:v>
                </c:pt>
                <c:pt idx="25">
                  <c:v>16.679529420516101</c:v>
                </c:pt>
                <c:pt idx="26">
                  <c:v>17.1976838399342</c:v>
                </c:pt>
                <c:pt idx="27">
                  <c:v>17.624416558969699</c:v>
                </c:pt>
                <c:pt idx="28">
                  <c:v>17.848644746464799</c:v>
                </c:pt>
                <c:pt idx="29">
                  <c:v>18.058108676014701</c:v>
                </c:pt>
                <c:pt idx="30">
                  <c:v>18.2541507740447</c:v>
                </c:pt>
                <c:pt idx="31">
                  <c:v>18.438186215472999</c:v>
                </c:pt>
                <c:pt idx="32">
                  <c:v>18.611542526763699</c:v>
                </c:pt>
                <c:pt idx="33">
                  <c:v>18.7754014624369</c:v>
                </c:pt>
                <c:pt idx="34">
                  <c:v>18.930791897590701</c:v>
                </c:pt>
                <c:pt idx="35">
                  <c:v>19.078604449114799</c:v>
                </c:pt>
                <c:pt idx="36">
                  <c:v>19.191797121685799</c:v>
                </c:pt>
                <c:pt idx="37">
                  <c:v>19.087983073349498</c:v>
                </c:pt>
                <c:pt idx="38">
                  <c:v>18.996451364698199</c:v>
                </c:pt>
                <c:pt idx="39">
                  <c:v>18.914815693974401</c:v>
                </c:pt>
                <c:pt idx="40">
                  <c:v>18.8412021569216</c:v>
                </c:pt>
                <c:pt idx="41">
                  <c:v>18.774130217395001</c:v>
                </c:pt>
                <c:pt idx="42">
                  <c:v>18.712425754901599</c:v>
                </c:pt>
                <c:pt idx="43">
                  <c:v>18.655156844751399</c:v>
                </c:pt>
                <c:pt idx="44">
                  <c:v>18.601585958847501</c:v>
                </c:pt>
                <c:pt idx="45">
                  <c:v>18.551134255603099</c:v>
                </c:pt>
                <c:pt idx="46">
                  <c:v>18.503354951490898</c:v>
                </c:pt>
                <c:pt idx="47">
                  <c:v>18.4579194268407</c:v>
                </c:pt>
                <c:pt idx="48">
                  <c:v>18.4146280353166</c:v>
                </c:pt>
                <c:pt idx="49">
                  <c:v>18.414297083411899</c:v>
                </c:pt>
                <c:pt idx="50">
                  <c:v>18.460445197814298</c:v>
                </c:pt>
                <c:pt idx="51">
                  <c:v>18.5055982875888</c:v>
                </c:pt>
                <c:pt idx="52">
                  <c:v>18.550509319594699</c:v>
                </c:pt>
                <c:pt idx="53">
                  <c:v>18.5946945698254</c:v>
                </c:pt>
                <c:pt idx="54">
                  <c:v>18.637708947872401</c:v>
                </c:pt>
                <c:pt idx="55">
                  <c:v>18.679139382686799</c:v>
                </c:pt>
                <c:pt idx="56">
                  <c:v>18.718599554525401</c:v>
                </c:pt>
                <c:pt idx="57">
                  <c:v>18.755725721060099</c:v>
                </c:pt>
                <c:pt idx="58">
                  <c:v>18.7901734410739</c:v>
                </c:pt>
                <c:pt idx="59">
                  <c:v>18.8216150346483</c:v>
                </c:pt>
                <c:pt idx="60">
                  <c:v>18.849737654053001</c:v>
                </c:pt>
                <c:pt idx="61">
                  <c:v>18.874241860841799</c:v>
                </c:pt>
                <c:pt idx="62">
                  <c:v>18.894840624743999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23A-4340-B4A5-9B9018A9771A}"/>
            </c:ext>
          </c:extLst>
        </c:ser>
        <c:ser>
          <c:idx val="10"/>
          <c:order val="10"/>
          <c:tx>
            <c:strRef>
              <c:f>Combine!$P$2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Combine!$P$3:$P$65</c:f>
              <c:numCache>
                <c:formatCode>[=0]General;[&gt;10]0.00;0.000</c:formatCode>
                <c:ptCount val="63"/>
                <c:pt idx="0">
                  <c:v>100.162642646866</c:v>
                </c:pt>
                <c:pt idx="1">
                  <c:v>100.16216235284217</c:v>
                </c:pt>
                <c:pt idx="2">
                  <c:v>100.16164038977692</c:v>
                </c:pt>
                <c:pt idx="3">
                  <c:v>100.16110692786233</c:v>
                </c:pt>
                <c:pt idx="4">
                  <c:v>100.16056140408313</c:v>
                </c:pt>
                <c:pt idx="5">
                  <c:v>100.16000323399182</c:v>
                </c:pt>
                <c:pt idx="6">
                  <c:v>100.15943181131414</c:v>
                </c:pt>
                <c:pt idx="7">
                  <c:v>100.15884650760113</c:v>
                </c:pt>
                <c:pt idx="8">
                  <c:v>100.15824667193884</c:v>
                </c:pt>
                <c:pt idx="9">
                  <c:v>100.15763163076942</c:v>
                </c:pt>
                <c:pt idx="10">
                  <c:v>100.15700068783292</c:v>
                </c:pt>
                <c:pt idx="11">
                  <c:v>100.15635312386179</c:v>
                </c:pt>
                <c:pt idx="12">
                  <c:v>100.15353555094254</c:v>
                </c:pt>
                <c:pt idx="13">
                  <c:v>100.1501910164241</c:v>
                </c:pt>
                <c:pt idx="14">
                  <c:v>100.14692785948181</c:v>
                </c:pt>
                <c:pt idx="15">
                  <c:v>100.1437368650657</c:v>
                </c:pt>
                <c:pt idx="16">
                  <c:v>100.1406105968732</c:v>
                </c:pt>
                <c:pt idx="17">
                  <c:v>100.13754306194411</c:v>
                </c:pt>
                <c:pt idx="18">
                  <c:v>100.134529443541</c:v>
                </c:pt>
                <c:pt idx="19">
                  <c:v>100.1319282242176</c:v>
                </c:pt>
                <c:pt idx="20">
                  <c:v>100.12988269346701</c:v>
                </c:pt>
                <c:pt idx="21">
                  <c:v>100.1278906556948</c:v>
                </c:pt>
                <c:pt idx="22">
                  <c:v>100.1259536425888</c:v>
                </c:pt>
                <c:pt idx="23">
                  <c:v>100.1240734822911</c:v>
                </c:pt>
                <c:pt idx="24">
                  <c:v>100.12225196991369</c:v>
                </c:pt>
                <c:pt idx="25">
                  <c:v>100.12049007254519</c:v>
                </c:pt>
                <c:pt idx="26">
                  <c:v>100.1187861377892</c:v>
                </c:pt>
                <c:pt idx="27">
                  <c:v>100.12405836784529</c:v>
                </c:pt>
                <c:pt idx="28">
                  <c:v>100.14008832457611</c:v>
                </c:pt>
                <c:pt idx="29">
                  <c:v>100.15311596567949</c:v>
                </c:pt>
                <c:pt idx="30">
                  <c:v>100.1637365317392</c:v>
                </c:pt>
                <c:pt idx="31">
                  <c:v>100.1724349244269</c:v>
                </c:pt>
                <c:pt idx="32">
                  <c:v>100.1795937069014</c:v>
                </c:pt>
                <c:pt idx="33">
                  <c:v>100.18551150293769</c:v>
                </c:pt>
                <c:pt idx="34">
                  <c:v>100.1904212876311</c:v>
                </c:pt>
                <c:pt idx="35">
                  <c:v>100.19450560376501</c:v>
                </c:pt>
                <c:pt idx="36">
                  <c:v>100.198114935082</c:v>
                </c:pt>
                <c:pt idx="37">
                  <c:v>100.20276854508489</c:v>
                </c:pt>
                <c:pt idx="38">
                  <c:v>100.20688824886901</c:v>
                </c:pt>
                <c:pt idx="39">
                  <c:v>100.2105595322556</c:v>
                </c:pt>
                <c:pt idx="40">
                  <c:v>100.21385177521131</c:v>
                </c:pt>
                <c:pt idx="41">
                  <c:v>100.2168217218223</c:v>
                </c:pt>
                <c:pt idx="42">
                  <c:v>100.2195160794069</c:v>
                </c:pt>
                <c:pt idx="43">
                  <c:v>100.22197348721591</c:v>
                </c:pt>
                <c:pt idx="44">
                  <c:v>100.22422602124431</c:v>
                </c:pt>
                <c:pt idx="45">
                  <c:v>100.2263003520589</c:v>
                </c:pt>
                <c:pt idx="46">
                  <c:v>100.2282186386221</c:v>
                </c:pt>
                <c:pt idx="47">
                  <c:v>100.22999919990521</c:v>
                </c:pt>
                <c:pt idx="48">
                  <c:v>100.2316569644227</c:v>
                </c:pt>
                <c:pt idx="49">
                  <c:v>100.23239250849299</c:v>
                </c:pt>
                <c:pt idx="50">
                  <c:v>100.2320763526423</c:v>
                </c:pt>
                <c:pt idx="51">
                  <c:v>100.2316849689177</c:v>
                </c:pt>
                <c:pt idx="52">
                  <c:v>100.23123670741531</c:v>
                </c:pt>
                <c:pt idx="53">
                  <c:v>100.2307420588975</c:v>
                </c:pt>
                <c:pt idx="54">
                  <c:v>100.23021099164001</c:v>
                </c:pt>
                <c:pt idx="55">
                  <c:v>100.2296530659559</c:v>
                </c:pt>
                <c:pt idx="56">
                  <c:v>100.22907752192479</c:v>
                </c:pt>
                <c:pt idx="57">
                  <c:v>100.2284933452226</c:v>
                </c:pt>
                <c:pt idx="58">
                  <c:v>100.227909314887</c:v>
                </c:pt>
                <c:pt idx="59">
                  <c:v>100.22733403622644</c:v>
                </c:pt>
                <c:pt idx="60">
                  <c:v>100.22677596141139</c:v>
                </c:pt>
                <c:pt idx="61">
                  <c:v>100.22624339990726</c:v>
                </c:pt>
                <c:pt idx="62">
                  <c:v>100.22574452054367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23A-4340-B4A5-9B9018A97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376424"/>
        <c:axId val="712375440"/>
      </c:scatterChart>
      <c:valAx>
        <c:axId val="71237642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375440"/>
        <c:crosses val="autoZero"/>
        <c:crossBetween val="midCat"/>
      </c:valAx>
      <c:valAx>
        <c:axId val="7123754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Mass (g)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237642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feldspar!$AJ$1</c:f>
              <c:strCache>
                <c:ptCount val="1"/>
                <c:pt idx="0">
                  <c:v>albite</c:v>
                </c:pt>
              </c:strCache>
            </c:strRef>
          </c:tx>
          <c:xVal>
            <c:numRef>
              <c:f>x_axes!$G$2:$G$52</c:f>
              <c:numCache>
                <c:formatCode>General</c:formatCode>
                <c:ptCount val="51"/>
                <c:pt idx="0">
                  <c:v>1200.80645161289</c:v>
                </c:pt>
                <c:pt idx="1">
                  <c:v>1195.7903225806399</c:v>
                </c:pt>
                <c:pt idx="2">
                  <c:v>1190.77419354839</c:v>
                </c:pt>
                <c:pt idx="3">
                  <c:v>1185.7580645161199</c:v>
                </c:pt>
                <c:pt idx="4">
                  <c:v>1180.7419354838601</c:v>
                </c:pt>
                <c:pt idx="5">
                  <c:v>1175.7258064516</c:v>
                </c:pt>
                <c:pt idx="6">
                  <c:v>1170.7096774193501</c:v>
                </c:pt>
                <c:pt idx="7">
                  <c:v>1165.69354838709</c:v>
                </c:pt>
                <c:pt idx="8">
                  <c:v>1160.6774193548299</c:v>
                </c:pt>
                <c:pt idx="9">
                  <c:v>1155.66129032258</c:v>
                </c:pt>
                <c:pt idx="10">
                  <c:v>1150.6451612903099</c:v>
                </c:pt>
                <c:pt idx="11">
                  <c:v>1145.6290322580501</c:v>
                </c:pt>
                <c:pt idx="12">
                  <c:v>1140.6129032258</c:v>
                </c:pt>
                <c:pt idx="13">
                  <c:v>1135.5967741935401</c:v>
                </c:pt>
                <c:pt idx="14">
                  <c:v>1130.58064516128</c:v>
                </c:pt>
                <c:pt idx="15">
                  <c:v>1125.5645161290199</c:v>
                </c:pt>
                <c:pt idx="16">
                  <c:v>1120.5483870967701</c:v>
                </c:pt>
                <c:pt idx="17">
                  <c:v>1115.53225806451</c:v>
                </c:pt>
                <c:pt idx="18">
                  <c:v>1110.5161290322501</c:v>
                </c:pt>
                <c:pt idx="19">
                  <c:v>1105.5</c:v>
                </c:pt>
                <c:pt idx="20">
                  <c:v>1100.4838709677299</c:v>
                </c:pt>
                <c:pt idx="21">
                  <c:v>1095.46774193547</c:v>
                </c:pt>
                <c:pt idx="22">
                  <c:v>1090.4516129032199</c:v>
                </c:pt>
                <c:pt idx="23">
                  <c:v>1085.4354838709701</c:v>
                </c:pt>
                <c:pt idx="24">
                  <c:v>1080.4193548387</c:v>
                </c:pt>
                <c:pt idx="25">
                  <c:v>1075.4032258064401</c:v>
                </c:pt>
                <c:pt idx="26">
                  <c:v>1070.38709677419</c:v>
                </c:pt>
                <c:pt idx="27">
                  <c:v>1065.3709677419299</c:v>
                </c:pt>
                <c:pt idx="28">
                  <c:v>1060.35483870967</c:v>
                </c:pt>
                <c:pt idx="29">
                  <c:v>1055.33870967741</c:v>
                </c:pt>
                <c:pt idx="30">
                  <c:v>1050.3225806451601</c:v>
                </c:pt>
                <c:pt idx="31">
                  <c:v>1045.30645161289</c:v>
                </c:pt>
                <c:pt idx="32">
                  <c:v>1040.2903225806399</c:v>
                </c:pt>
                <c:pt idx="33">
                  <c:v>1035.27419354839</c:v>
                </c:pt>
                <c:pt idx="34">
                  <c:v>1030.2580645161199</c:v>
                </c:pt>
                <c:pt idx="35">
                  <c:v>1025.2419354838601</c:v>
                </c:pt>
                <c:pt idx="36">
                  <c:v>1020.22580645161</c:v>
                </c:pt>
                <c:pt idx="37">
                  <c:v>1015.20967741934</c:v>
                </c:pt>
                <c:pt idx="38">
                  <c:v>1010.19354838709</c:v>
                </c:pt>
                <c:pt idx="39">
                  <c:v>1005.17741935484</c:v>
                </c:pt>
                <c:pt idx="40">
                  <c:v>1000.16129032258</c:v>
                </c:pt>
                <c:pt idx="41">
                  <c:v>995.14516129032302</c:v>
                </c:pt>
                <c:pt idx="42">
                  <c:v>990.12903225806394</c:v>
                </c:pt>
                <c:pt idx="43">
                  <c:v>985.11290322580601</c:v>
                </c:pt>
                <c:pt idx="44">
                  <c:v>980.09677419354796</c:v>
                </c:pt>
                <c:pt idx="45">
                  <c:v>975.080645161289</c:v>
                </c:pt>
                <c:pt idx="46">
                  <c:v>970.06451612903095</c:v>
                </c:pt>
                <c:pt idx="47">
                  <c:v>965.04838709677404</c:v>
                </c:pt>
                <c:pt idx="48">
                  <c:v>960.03225806451496</c:v>
                </c:pt>
                <c:pt idx="49">
                  <c:v>955.01612903225805</c:v>
                </c:pt>
                <c:pt idx="50">
                  <c:v>950</c:v>
                </c:pt>
              </c:numCache>
            </c:numRef>
          </c:xVal>
          <c:yVal>
            <c:numRef>
              <c:f>feldspar!$AJ$2:$AJ$52</c:f>
              <c:numCache>
                <c:formatCode>General</c:formatCode>
                <c:ptCount val="51"/>
                <c:pt idx="0">
                  <c:v>0.20549092719208201</c:v>
                </c:pt>
                <c:pt idx="1">
                  <c:v>0.212224906892413</c:v>
                </c:pt>
                <c:pt idx="2">
                  <c:v>0.218729205924829</c:v>
                </c:pt>
                <c:pt idx="3">
                  <c:v>0.22499758656051899</c:v>
                </c:pt>
                <c:pt idx="4">
                  <c:v>0.231025785686896</c:v>
                </c:pt>
                <c:pt idx="5">
                  <c:v>0.23681150095931</c:v>
                </c:pt>
                <c:pt idx="6">
                  <c:v>0.24235431612772701</c:v>
                </c:pt>
                <c:pt idx="7">
                  <c:v>0.24790023803243899</c:v>
                </c:pt>
                <c:pt idx="8">
                  <c:v>0.25359305091946999</c:v>
                </c:pt>
                <c:pt idx="9">
                  <c:v>0.259120252998357</c:v>
                </c:pt>
                <c:pt idx="10">
                  <c:v>0.264494821412392</c:v>
                </c:pt>
                <c:pt idx="11">
                  <c:v>0.26973242308187501</c:v>
                </c:pt>
                <c:pt idx="12">
                  <c:v>0.27485213834587802</c:v>
                </c:pt>
                <c:pt idx="13">
                  <c:v>0.27987750336690298</c:v>
                </c:pt>
                <c:pt idx="14">
                  <c:v>0.28483784704590298</c:v>
                </c:pt>
                <c:pt idx="15">
                  <c:v>0.29039528398231301</c:v>
                </c:pt>
                <c:pt idx="16">
                  <c:v>0.29680290658140202</c:v>
                </c:pt>
                <c:pt idx="17">
                  <c:v>0.30278062272891298</c:v>
                </c:pt>
                <c:pt idx="18">
                  <c:v>0.30838480586793798</c:v>
                </c:pt>
                <c:pt idx="19">
                  <c:v>0.31365402089925998</c:v>
                </c:pt>
                <c:pt idx="20">
                  <c:v>0.31861768068375801</c:v>
                </c:pt>
                <c:pt idx="21">
                  <c:v>0.32330014242511701</c:v>
                </c:pt>
                <c:pt idx="22">
                  <c:v>0.32772264905139697</c:v>
                </c:pt>
                <c:pt idx="23">
                  <c:v>0.33190427090267799</c:v>
                </c:pt>
                <c:pt idx="24">
                  <c:v>0.33579977481870099</c:v>
                </c:pt>
                <c:pt idx="25">
                  <c:v>0.33902761350245902</c:v>
                </c:pt>
                <c:pt idx="26">
                  <c:v>0.34212774233696902</c:v>
                </c:pt>
                <c:pt idx="27">
                  <c:v>0.34510563813839001</c:v>
                </c:pt>
                <c:pt idx="28">
                  <c:v>0.347967147416956</c:v>
                </c:pt>
                <c:pt idx="29">
                  <c:v>0.350718268486786</c:v>
                </c:pt>
                <c:pt idx="30">
                  <c:v>0.35336500415755601</c:v>
                </c:pt>
                <c:pt idx="31">
                  <c:v>0.355913264194747</c:v>
                </c:pt>
                <c:pt idx="32">
                  <c:v>0.35836880298803098</c:v>
                </c:pt>
                <c:pt idx="33">
                  <c:v>0.36073718217475798</c:v>
                </c:pt>
                <c:pt idx="34">
                  <c:v>0.36302375094096301</c:v>
                </c:pt>
                <c:pt idx="35">
                  <c:v>0.36523374548651899</c:v>
                </c:pt>
                <c:pt idx="36">
                  <c:v>0.36737274583020002</c:v>
                </c:pt>
                <c:pt idx="37">
                  <c:v>0.36954595163672799</c:v>
                </c:pt>
                <c:pt idx="38">
                  <c:v>0.37176755137982198</c:v>
                </c:pt>
                <c:pt idx="39">
                  <c:v>0.37392318071044101</c:v>
                </c:pt>
                <c:pt idx="40">
                  <c:v>0.37601791451034</c:v>
                </c:pt>
                <c:pt idx="41">
                  <c:v>0.37805376576595601</c:v>
                </c:pt>
                <c:pt idx="42">
                  <c:v>0.38003269103063803</c:v>
                </c:pt>
                <c:pt idx="43">
                  <c:v>0.38195659625649597</c:v>
                </c:pt>
                <c:pt idx="44">
                  <c:v>0.383827342095725</c:v>
                </c:pt>
                <c:pt idx="45">
                  <c:v>0.38564674854412101</c:v>
                </c:pt>
                <c:pt idx="46">
                  <c:v>0.38741659886789498</c:v>
                </c:pt>
                <c:pt idx="47">
                  <c:v>0.389138642791381</c:v>
                </c:pt>
                <c:pt idx="48">
                  <c:v>0.39081459896243598</c:v>
                </c:pt>
                <c:pt idx="49">
                  <c:v>0.39244615673001898</c:v>
                </c:pt>
                <c:pt idx="50">
                  <c:v>0.39403497728641701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46-454B-9B72-23CC26401B3A}"/>
            </c:ext>
          </c:extLst>
        </c:ser>
        <c:ser>
          <c:idx val="1"/>
          <c:order val="1"/>
          <c:tx>
            <c:strRef>
              <c:f>feldspar!$AK$1</c:f>
              <c:strCache>
                <c:ptCount val="1"/>
                <c:pt idx="0">
                  <c:v>anorthite</c:v>
                </c:pt>
              </c:strCache>
            </c:strRef>
          </c:tx>
          <c:xVal>
            <c:numRef>
              <c:f>x_axes!$G$2:$G$52</c:f>
              <c:numCache>
                <c:formatCode>General</c:formatCode>
                <c:ptCount val="51"/>
                <c:pt idx="0">
                  <c:v>1200.80645161289</c:v>
                </c:pt>
                <c:pt idx="1">
                  <c:v>1195.7903225806399</c:v>
                </c:pt>
                <c:pt idx="2">
                  <c:v>1190.77419354839</c:v>
                </c:pt>
                <c:pt idx="3">
                  <c:v>1185.7580645161199</c:v>
                </c:pt>
                <c:pt idx="4">
                  <c:v>1180.7419354838601</c:v>
                </c:pt>
                <c:pt idx="5">
                  <c:v>1175.7258064516</c:v>
                </c:pt>
                <c:pt idx="6">
                  <c:v>1170.7096774193501</c:v>
                </c:pt>
                <c:pt idx="7">
                  <c:v>1165.69354838709</c:v>
                </c:pt>
                <c:pt idx="8">
                  <c:v>1160.6774193548299</c:v>
                </c:pt>
                <c:pt idx="9">
                  <c:v>1155.66129032258</c:v>
                </c:pt>
                <c:pt idx="10">
                  <c:v>1150.6451612903099</c:v>
                </c:pt>
                <c:pt idx="11">
                  <c:v>1145.6290322580501</c:v>
                </c:pt>
                <c:pt idx="12">
                  <c:v>1140.6129032258</c:v>
                </c:pt>
                <c:pt idx="13">
                  <c:v>1135.5967741935401</c:v>
                </c:pt>
                <c:pt idx="14">
                  <c:v>1130.58064516128</c:v>
                </c:pt>
                <c:pt idx="15">
                  <c:v>1125.5645161290199</c:v>
                </c:pt>
                <c:pt idx="16">
                  <c:v>1120.5483870967701</c:v>
                </c:pt>
                <c:pt idx="17">
                  <c:v>1115.53225806451</c:v>
                </c:pt>
                <c:pt idx="18">
                  <c:v>1110.5161290322501</c:v>
                </c:pt>
                <c:pt idx="19">
                  <c:v>1105.5</c:v>
                </c:pt>
                <c:pt idx="20">
                  <c:v>1100.4838709677299</c:v>
                </c:pt>
                <c:pt idx="21">
                  <c:v>1095.46774193547</c:v>
                </c:pt>
                <c:pt idx="22">
                  <c:v>1090.4516129032199</c:v>
                </c:pt>
                <c:pt idx="23">
                  <c:v>1085.4354838709701</c:v>
                </c:pt>
                <c:pt idx="24">
                  <c:v>1080.4193548387</c:v>
                </c:pt>
                <c:pt idx="25">
                  <c:v>1075.4032258064401</c:v>
                </c:pt>
                <c:pt idx="26">
                  <c:v>1070.38709677419</c:v>
                </c:pt>
                <c:pt idx="27">
                  <c:v>1065.3709677419299</c:v>
                </c:pt>
                <c:pt idx="28">
                  <c:v>1060.35483870967</c:v>
                </c:pt>
                <c:pt idx="29">
                  <c:v>1055.33870967741</c:v>
                </c:pt>
                <c:pt idx="30">
                  <c:v>1050.3225806451601</c:v>
                </c:pt>
                <c:pt idx="31">
                  <c:v>1045.30645161289</c:v>
                </c:pt>
                <c:pt idx="32">
                  <c:v>1040.2903225806399</c:v>
                </c:pt>
                <c:pt idx="33">
                  <c:v>1035.27419354839</c:v>
                </c:pt>
                <c:pt idx="34">
                  <c:v>1030.2580645161199</c:v>
                </c:pt>
                <c:pt idx="35">
                  <c:v>1025.2419354838601</c:v>
                </c:pt>
                <c:pt idx="36">
                  <c:v>1020.22580645161</c:v>
                </c:pt>
                <c:pt idx="37">
                  <c:v>1015.20967741934</c:v>
                </c:pt>
                <c:pt idx="38">
                  <c:v>1010.19354838709</c:v>
                </c:pt>
                <c:pt idx="39">
                  <c:v>1005.17741935484</c:v>
                </c:pt>
                <c:pt idx="40">
                  <c:v>1000.16129032258</c:v>
                </c:pt>
                <c:pt idx="41">
                  <c:v>995.14516129032302</c:v>
                </c:pt>
                <c:pt idx="42">
                  <c:v>990.12903225806394</c:v>
                </c:pt>
                <c:pt idx="43">
                  <c:v>985.11290322580601</c:v>
                </c:pt>
                <c:pt idx="44">
                  <c:v>980.09677419354796</c:v>
                </c:pt>
                <c:pt idx="45">
                  <c:v>975.080645161289</c:v>
                </c:pt>
                <c:pt idx="46">
                  <c:v>970.06451612903095</c:v>
                </c:pt>
                <c:pt idx="47">
                  <c:v>965.04838709677404</c:v>
                </c:pt>
                <c:pt idx="48">
                  <c:v>960.03225806451496</c:v>
                </c:pt>
                <c:pt idx="49">
                  <c:v>955.01612903225805</c:v>
                </c:pt>
                <c:pt idx="50">
                  <c:v>950</c:v>
                </c:pt>
              </c:numCache>
            </c:numRef>
          </c:xVal>
          <c:yVal>
            <c:numRef>
              <c:f>feldspar!$AK$2:$AK$52</c:f>
              <c:numCache>
                <c:formatCode>General</c:formatCode>
                <c:ptCount val="51"/>
                <c:pt idx="0">
                  <c:v>0.79212884113145399</c:v>
                </c:pt>
                <c:pt idx="1">
                  <c:v>0.78521763117119203</c:v>
                </c:pt>
                <c:pt idx="2">
                  <c:v>0.77853130056171604</c:v>
                </c:pt>
                <c:pt idx="3">
                  <c:v>0.772076482395604</c:v>
                </c:pt>
                <c:pt idx="4">
                  <c:v>0.765857889403187</c:v>
                </c:pt>
                <c:pt idx="5">
                  <c:v>0.75987832402858602</c:v>
                </c:pt>
                <c:pt idx="6">
                  <c:v>0.75413874826907301</c:v>
                </c:pt>
                <c:pt idx="7">
                  <c:v>0.74839893243778699</c:v>
                </c:pt>
                <c:pt idx="8">
                  <c:v>0.74251917233919995</c:v>
                </c:pt>
                <c:pt idx="9">
                  <c:v>0.73680581706235804</c:v>
                </c:pt>
                <c:pt idx="10">
                  <c:v>0.73124632411327495</c:v>
                </c:pt>
                <c:pt idx="11">
                  <c:v>0.72582533849452502</c:v>
                </c:pt>
                <c:pt idx="12">
                  <c:v>0.72052391285794803</c:v>
                </c:pt>
                <c:pt idx="13">
                  <c:v>0.715318351596688</c:v>
                </c:pt>
                <c:pt idx="14">
                  <c:v>0.71017869515283505</c:v>
                </c:pt>
                <c:pt idx="15">
                  <c:v>0.70442746613135399</c:v>
                </c:pt>
                <c:pt idx="16">
                  <c:v>0.69780419887760503</c:v>
                </c:pt>
                <c:pt idx="17">
                  <c:v>0.69161707904297498</c:v>
                </c:pt>
                <c:pt idx="18">
                  <c:v>0.68580867014736502</c:v>
                </c:pt>
                <c:pt idx="19">
                  <c:v>0.68033988569027704</c:v>
                </c:pt>
                <c:pt idx="20">
                  <c:v>0.67518106426763103</c:v>
                </c:pt>
                <c:pt idx="21">
                  <c:v>0.67030772977643605</c:v>
                </c:pt>
                <c:pt idx="22">
                  <c:v>0.665698576166734</c:v>
                </c:pt>
                <c:pt idx="23">
                  <c:v>0.66133448881073897</c:v>
                </c:pt>
                <c:pt idx="24">
                  <c:v>0.65725977052524298</c:v>
                </c:pt>
                <c:pt idx="25">
                  <c:v>0.65384964318298799</c:v>
                </c:pt>
                <c:pt idx="26">
                  <c:v>0.65057104152620404</c:v>
                </c:pt>
                <c:pt idx="27">
                  <c:v>0.64741832694704105</c:v>
                </c:pt>
                <c:pt idx="28">
                  <c:v>0.64438549409644996</c:v>
                </c:pt>
                <c:pt idx="29">
                  <c:v>0.64146638750297003</c:v>
                </c:pt>
                <c:pt idx="30">
                  <c:v>0.63865484801095995</c:v>
                </c:pt>
                <c:pt idx="31">
                  <c:v>0.63594480965150202</c:v>
                </c:pt>
                <c:pt idx="32">
                  <c:v>0.63333036138682397</c:v>
                </c:pt>
                <c:pt idx="33">
                  <c:v>0.63080578390653796</c:v>
                </c:pt>
                <c:pt idx="34">
                  <c:v>0.62836556870563198</c:v>
                </c:pt>
                <c:pt idx="35">
                  <c:v>0.62600431614708196</c:v>
                </c:pt>
                <c:pt idx="36">
                  <c:v>0.62371627076757497</c:v>
                </c:pt>
                <c:pt idx="37">
                  <c:v>0.62138788146592105</c:v>
                </c:pt>
                <c:pt idx="38">
                  <c:v>0.61899865248127495</c:v>
                </c:pt>
                <c:pt idx="39">
                  <c:v>0.616675391331172</c:v>
                </c:pt>
                <c:pt idx="40">
                  <c:v>0.614415647949629</c:v>
                </c:pt>
                <c:pt idx="41">
                  <c:v>0.61221730324519896</c:v>
                </c:pt>
                <c:pt idx="42">
                  <c:v>0.61007829178203898</c:v>
                </c:pt>
                <c:pt idx="43">
                  <c:v>0.60799659547087803</c:v>
                </c:pt>
                <c:pt idx="44">
                  <c:v>0.60597023782813897</c:v>
                </c:pt>
                <c:pt idx="45">
                  <c:v>0.60399727892557398</c:v>
                </c:pt>
                <c:pt idx="46">
                  <c:v>0.60207581108395603</c:v>
                </c:pt>
                <c:pt idx="47">
                  <c:v>0.60020395532887505</c:v>
                </c:pt>
                <c:pt idx="48">
                  <c:v>0.59837985858700404</c:v>
                </c:pt>
                <c:pt idx="49">
                  <c:v>0.59660169158459497</c:v>
                </c:pt>
                <c:pt idx="50">
                  <c:v>0.59486764739082698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46-454B-9B72-23CC26401B3A}"/>
            </c:ext>
          </c:extLst>
        </c:ser>
        <c:ser>
          <c:idx val="2"/>
          <c:order val="2"/>
          <c:tx>
            <c:strRef>
              <c:f>feldspar!$AL$1</c:f>
              <c:strCache>
                <c:ptCount val="1"/>
                <c:pt idx="0">
                  <c:v>sanidine</c:v>
                </c:pt>
              </c:strCache>
            </c:strRef>
          </c:tx>
          <c:xVal>
            <c:numRef>
              <c:f>x_axes!$G$2:$G$52</c:f>
              <c:numCache>
                <c:formatCode>General</c:formatCode>
                <c:ptCount val="51"/>
                <c:pt idx="0">
                  <c:v>1200.80645161289</c:v>
                </c:pt>
                <c:pt idx="1">
                  <c:v>1195.7903225806399</c:v>
                </c:pt>
                <c:pt idx="2">
                  <c:v>1190.77419354839</c:v>
                </c:pt>
                <c:pt idx="3">
                  <c:v>1185.7580645161199</c:v>
                </c:pt>
                <c:pt idx="4">
                  <c:v>1180.7419354838601</c:v>
                </c:pt>
                <c:pt idx="5">
                  <c:v>1175.7258064516</c:v>
                </c:pt>
                <c:pt idx="6">
                  <c:v>1170.7096774193501</c:v>
                </c:pt>
                <c:pt idx="7">
                  <c:v>1165.69354838709</c:v>
                </c:pt>
                <c:pt idx="8">
                  <c:v>1160.6774193548299</c:v>
                </c:pt>
                <c:pt idx="9">
                  <c:v>1155.66129032258</c:v>
                </c:pt>
                <c:pt idx="10">
                  <c:v>1150.6451612903099</c:v>
                </c:pt>
                <c:pt idx="11">
                  <c:v>1145.6290322580501</c:v>
                </c:pt>
                <c:pt idx="12">
                  <c:v>1140.6129032258</c:v>
                </c:pt>
                <c:pt idx="13">
                  <c:v>1135.5967741935401</c:v>
                </c:pt>
                <c:pt idx="14">
                  <c:v>1130.58064516128</c:v>
                </c:pt>
                <c:pt idx="15">
                  <c:v>1125.5645161290199</c:v>
                </c:pt>
                <c:pt idx="16">
                  <c:v>1120.5483870967701</c:v>
                </c:pt>
                <c:pt idx="17">
                  <c:v>1115.53225806451</c:v>
                </c:pt>
                <c:pt idx="18">
                  <c:v>1110.5161290322501</c:v>
                </c:pt>
                <c:pt idx="19">
                  <c:v>1105.5</c:v>
                </c:pt>
                <c:pt idx="20">
                  <c:v>1100.4838709677299</c:v>
                </c:pt>
                <c:pt idx="21">
                  <c:v>1095.46774193547</c:v>
                </c:pt>
                <c:pt idx="22">
                  <c:v>1090.4516129032199</c:v>
                </c:pt>
                <c:pt idx="23">
                  <c:v>1085.4354838709701</c:v>
                </c:pt>
                <c:pt idx="24">
                  <c:v>1080.4193548387</c:v>
                </c:pt>
                <c:pt idx="25">
                  <c:v>1075.4032258064401</c:v>
                </c:pt>
                <c:pt idx="26">
                  <c:v>1070.38709677419</c:v>
                </c:pt>
                <c:pt idx="27">
                  <c:v>1065.3709677419299</c:v>
                </c:pt>
                <c:pt idx="28">
                  <c:v>1060.35483870967</c:v>
                </c:pt>
                <c:pt idx="29">
                  <c:v>1055.33870967741</c:v>
                </c:pt>
                <c:pt idx="30">
                  <c:v>1050.3225806451601</c:v>
                </c:pt>
                <c:pt idx="31">
                  <c:v>1045.30645161289</c:v>
                </c:pt>
                <c:pt idx="32">
                  <c:v>1040.2903225806399</c:v>
                </c:pt>
                <c:pt idx="33">
                  <c:v>1035.27419354839</c:v>
                </c:pt>
                <c:pt idx="34">
                  <c:v>1030.2580645161199</c:v>
                </c:pt>
                <c:pt idx="35">
                  <c:v>1025.2419354838601</c:v>
                </c:pt>
                <c:pt idx="36">
                  <c:v>1020.22580645161</c:v>
                </c:pt>
                <c:pt idx="37">
                  <c:v>1015.20967741934</c:v>
                </c:pt>
                <c:pt idx="38">
                  <c:v>1010.19354838709</c:v>
                </c:pt>
                <c:pt idx="39">
                  <c:v>1005.17741935484</c:v>
                </c:pt>
                <c:pt idx="40">
                  <c:v>1000.16129032258</c:v>
                </c:pt>
                <c:pt idx="41">
                  <c:v>995.14516129032302</c:v>
                </c:pt>
                <c:pt idx="42">
                  <c:v>990.12903225806394</c:v>
                </c:pt>
                <c:pt idx="43">
                  <c:v>985.11290322580601</c:v>
                </c:pt>
                <c:pt idx="44">
                  <c:v>980.09677419354796</c:v>
                </c:pt>
                <c:pt idx="45">
                  <c:v>975.080645161289</c:v>
                </c:pt>
                <c:pt idx="46">
                  <c:v>970.06451612903095</c:v>
                </c:pt>
                <c:pt idx="47">
                  <c:v>965.04838709677404</c:v>
                </c:pt>
                <c:pt idx="48">
                  <c:v>960.03225806451496</c:v>
                </c:pt>
                <c:pt idx="49">
                  <c:v>955.01612903225805</c:v>
                </c:pt>
                <c:pt idx="50">
                  <c:v>950</c:v>
                </c:pt>
              </c:numCache>
            </c:numRef>
          </c:xVal>
          <c:yVal>
            <c:numRef>
              <c:f>feldspar!$AL$2:$AL$52</c:f>
              <c:numCache>
                <c:formatCode>General</c:formatCode>
                <c:ptCount val="51"/>
                <c:pt idx="0">
                  <c:v>2.3802316764631902E-3</c:v>
                </c:pt>
                <c:pt idx="1">
                  <c:v>2.5574619363942699E-3</c:v>
                </c:pt>
                <c:pt idx="2">
                  <c:v>2.73949351345426E-3</c:v>
                </c:pt>
                <c:pt idx="3">
                  <c:v>2.9259310438759E-3</c:v>
                </c:pt>
                <c:pt idx="4">
                  <c:v>3.1163249099162402E-3</c:v>
                </c:pt>
                <c:pt idx="5">
                  <c:v>3.3101750121030701E-3</c:v>
                </c:pt>
                <c:pt idx="6">
                  <c:v>3.5069356031997498E-3</c:v>
                </c:pt>
                <c:pt idx="7">
                  <c:v>3.7008295297738299E-3</c:v>
                </c:pt>
                <c:pt idx="8">
                  <c:v>3.8877767413294201E-3</c:v>
                </c:pt>
                <c:pt idx="9">
                  <c:v>4.0739299392835602E-3</c:v>
                </c:pt>
                <c:pt idx="10">
                  <c:v>4.25885447433223E-3</c:v>
                </c:pt>
                <c:pt idx="11">
                  <c:v>4.4422384235992098E-3</c:v>
                </c:pt>
                <c:pt idx="12">
                  <c:v>4.6239487961723799E-3</c:v>
                </c:pt>
                <c:pt idx="13">
                  <c:v>4.8041450364073399E-3</c:v>
                </c:pt>
                <c:pt idx="14">
                  <c:v>4.9834578012615304E-3</c:v>
                </c:pt>
                <c:pt idx="15">
                  <c:v>5.1772498863316098E-3</c:v>
                </c:pt>
                <c:pt idx="16">
                  <c:v>5.3928945409926401E-3</c:v>
                </c:pt>
                <c:pt idx="17">
                  <c:v>5.6022982281105698E-3</c:v>
                </c:pt>
                <c:pt idx="18">
                  <c:v>5.8065239846953496E-3</c:v>
                </c:pt>
                <c:pt idx="19">
                  <c:v>6.0060934104617901E-3</c:v>
                </c:pt>
                <c:pt idx="20">
                  <c:v>6.2012550486099599E-3</c:v>
                </c:pt>
                <c:pt idx="21">
                  <c:v>6.3921277984458902E-3</c:v>
                </c:pt>
                <c:pt idx="22">
                  <c:v>6.5787747818686401E-3</c:v>
                </c:pt>
                <c:pt idx="23">
                  <c:v>6.7612402865821503E-3</c:v>
                </c:pt>
                <c:pt idx="24">
                  <c:v>6.9404546560555801E-3</c:v>
                </c:pt>
                <c:pt idx="25">
                  <c:v>7.1227433145518602E-3</c:v>
                </c:pt>
                <c:pt idx="26">
                  <c:v>7.3012161368260602E-3</c:v>
                </c:pt>
                <c:pt idx="27">
                  <c:v>7.4760349145675401E-3</c:v>
                </c:pt>
                <c:pt idx="28">
                  <c:v>7.6473584865934504E-3</c:v>
                </c:pt>
                <c:pt idx="29">
                  <c:v>7.8153440102435301E-3</c:v>
                </c:pt>
                <c:pt idx="30">
                  <c:v>7.9801478314821296E-3</c:v>
                </c:pt>
                <c:pt idx="31">
                  <c:v>8.1419261537502095E-3</c:v>
                </c:pt>
                <c:pt idx="32">
                  <c:v>8.3008356251434105E-3</c:v>
                </c:pt>
                <c:pt idx="33">
                  <c:v>8.4570339187031197E-3</c:v>
                </c:pt>
                <c:pt idx="34">
                  <c:v>8.6106803534042597E-3</c:v>
                </c:pt>
                <c:pt idx="35">
                  <c:v>8.7619383663980997E-3</c:v>
                </c:pt>
                <c:pt idx="36">
                  <c:v>8.9109834022237395E-3</c:v>
                </c:pt>
                <c:pt idx="37">
                  <c:v>9.0661668973505798E-3</c:v>
                </c:pt>
                <c:pt idx="38">
                  <c:v>9.2337961389017502E-3</c:v>
                </c:pt>
                <c:pt idx="39">
                  <c:v>9.4014279583865008E-3</c:v>
                </c:pt>
                <c:pt idx="40">
                  <c:v>9.5664375400305399E-3</c:v>
                </c:pt>
                <c:pt idx="41">
                  <c:v>9.7289309888436808E-3</c:v>
                </c:pt>
                <c:pt idx="42">
                  <c:v>9.88901718732128E-3</c:v>
                </c:pt>
                <c:pt idx="43">
                  <c:v>1.0046808272624899E-2</c:v>
                </c:pt>
                <c:pt idx="44">
                  <c:v>1.02024200761345E-2</c:v>
                </c:pt>
                <c:pt idx="45">
                  <c:v>1.0355972530303801E-2</c:v>
                </c:pt>
                <c:pt idx="46">
                  <c:v>1.0507590048148E-2</c:v>
                </c:pt>
                <c:pt idx="47">
                  <c:v>1.0657401879743299E-2</c:v>
                </c:pt>
                <c:pt idx="48">
                  <c:v>1.0805542450558699E-2</c:v>
                </c:pt>
                <c:pt idx="49">
                  <c:v>1.0952151685385301E-2</c:v>
                </c:pt>
                <c:pt idx="50">
                  <c:v>1.10973753227545E-2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46-454B-9B72-23CC26401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369536"/>
        <c:axId val="712369864"/>
      </c:scatterChart>
      <c:valAx>
        <c:axId val="712369536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369864"/>
        <c:crosses val="autoZero"/>
        <c:crossBetween val="midCat"/>
      </c:valAx>
      <c:valAx>
        <c:axId val="712369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2369536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olivine!$AJ$1</c:f>
              <c:strCache>
                <c:ptCount val="1"/>
                <c:pt idx="0">
                  <c:v>tephroite</c:v>
                </c:pt>
              </c:strCache>
            </c:strRef>
          </c:tx>
          <c:xVal>
            <c:numRef>
              <c:f>x_axes!$H$2:$H$63</c:f>
              <c:numCache>
                <c:formatCode>General</c:formatCode>
                <c:ptCount val="62"/>
                <c:pt idx="0">
                  <c:v>1255.9838709677299</c:v>
                </c:pt>
                <c:pt idx="1">
                  <c:v>1250.96774193547</c:v>
                </c:pt>
                <c:pt idx="2">
                  <c:v>1245.9516129032199</c:v>
                </c:pt>
                <c:pt idx="3">
                  <c:v>1240.9354838709701</c:v>
                </c:pt>
                <c:pt idx="4">
                  <c:v>1235.9193548387</c:v>
                </c:pt>
                <c:pt idx="5">
                  <c:v>1230.9032258064401</c:v>
                </c:pt>
                <c:pt idx="6">
                  <c:v>1225.88709677419</c:v>
                </c:pt>
                <c:pt idx="7">
                  <c:v>1220.8709677419299</c:v>
                </c:pt>
                <c:pt idx="8">
                  <c:v>1215.85483870967</c:v>
                </c:pt>
                <c:pt idx="9">
                  <c:v>1210.83870967741</c:v>
                </c:pt>
                <c:pt idx="10">
                  <c:v>1205.8225806451601</c:v>
                </c:pt>
                <c:pt idx="11">
                  <c:v>1200.80645161289</c:v>
                </c:pt>
                <c:pt idx="12">
                  <c:v>1195.7903225806399</c:v>
                </c:pt>
                <c:pt idx="13">
                  <c:v>1190.77419354839</c:v>
                </c:pt>
                <c:pt idx="14">
                  <c:v>1185.7580645161199</c:v>
                </c:pt>
                <c:pt idx="15">
                  <c:v>1180.7419354838601</c:v>
                </c:pt>
                <c:pt idx="16">
                  <c:v>1175.7258064516</c:v>
                </c:pt>
                <c:pt idx="17">
                  <c:v>1170.7096774193501</c:v>
                </c:pt>
                <c:pt idx="18">
                  <c:v>1165.69354838709</c:v>
                </c:pt>
                <c:pt idx="19">
                  <c:v>1160.6774193548299</c:v>
                </c:pt>
                <c:pt idx="20">
                  <c:v>1155.66129032258</c:v>
                </c:pt>
                <c:pt idx="21">
                  <c:v>1150.6451612903099</c:v>
                </c:pt>
                <c:pt idx="22">
                  <c:v>1145.6290322580501</c:v>
                </c:pt>
                <c:pt idx="23">
                  <c:v>1140.6129032258</c:v>
                </c:pt>
                <c:pt idx="24">
                  <c:v>1135.5967741935401</c:v>
                </c:pt>
                <c:pt idx="25">
                  <c:v>1130.58064516128</c:v>
                </c:pt>
                <c:pt idx="26">
                  <c:v>1125.5645161290199</c:v>
                </c:pt>
                <c:pt idx="27">
                  <c:v>1120.5483870967701</c:v>
                </c:pt>
                <c:pt idx="28">
                  <c:v>1115.53225806451</c:v>
                </c:pt>
                <c:pt idx="29">
                  <c:v>1110.5161290322501</c:v>
                </c:pt>
                <c:pt idx="30">
                  <c:v>1105.5</c:v>
                </c:pt>
                <c:pt idx="31">
                  <c:v>1100.4838709677299</c:v>
                </c:pt>
                <c:pt idx="32">
                  <c:v>1095.46774193547</c:v>
                </c:pt>
                <c:pt idx="33">
                  <c:v>1090.4516129032199</c:v>
                </c:pt>
                <c:pt idx="34">
                  <c:v>1085.4354838709701</c:v>
                </c:pt>
                <c:pt idx="35">
                  <c:v>1080.4193548387</c:v>
                </c:pt>
                <c:pt idx="36">
                  <c:v>1075.4032258064401</c:v>
                </c:pt>
                <c:pt idx="37">
                  <c:v>1070.38709677419</c:v>
                </c:pt>
                <c:pt idx="38">
                  <c:v>1065.3709677419299</c:v>
                </c:pt>
                <c:pt idx="39">
                  <c:v>1060.35483870967</c:v>
                </c:pt>
                <c:pt idx="40">
                  <c:v>1055.33870967741</c:v>
                </c:pt>
                <c:pt idx="41">
                  <c:v>1050.3225806451601</c:v>
                </c:pt>
                <c:pt idx="42">
                  <c:v>1045.30645161289</c:v>
                </c:pt>
                <c:pt idx="43">
                  <c:v>1040.2903225806399</c:v>
                </c:pt>
                <c:pt idx="44">
                  <c:v>1035.27419354839</c:v>
                </c:pt>
                <c:pt idx="45">
                  <c:v>1030.2580645161199</c:v>
                </c:pt>
                <c:pt idx="46">
                  <c:v>1025.2419354838601</c:v>
                </c:pt>
                <c:pt idx="47">
                  <c:v>1020.22580645161</c:v>
                </c:pt>
                <c:pt idx="48">
                  <c:v>1015.20967741934</c:v>
                </c:pt>
                <c:pt idx="49">
                  <c:v>1010.19354838709</c:v>
                </c:pt>
                <c:pt idx="50">
                  <c:v>1005.17741935484</c:v>
                </c:pt>
                <c:pt idx="51">
                  <c:v>1000.16129032258</c:v>
                </c:pt>
                <c:pt idx="52">
                  <c:v>995.14516129032302</c:v>
                </c:pt>
                <c:pt idx="53">
                  <c:v>990.12903225806394</c:v>
                </c:pt>
                <c:pt idx="54">
                  <c:v>985.11290322580601</c:v>
                </c:pt>
                <c:pt idx="55">
                  <c:v>980.09677419354796</c:v>
                </c:pt>
                <c:pt idx="56">
                  <c:v>975.080645161289</c:v>
                </c:pt>
                <c:pt idx="57">
                  <c:v>970.06451612903095</c:v>
                </c:pt>
                <c:pt idx="58">
                  <c:v>965.04838709677404</c:v>
                </c:pt>
                <c:pt idx="59">
                  <c:v>960.03225806451496</c:v>
                </c:pt>
                <c:pt idx="60">
                  <c:v>955.01612903225805</c:v>
                </c:pt>
                <c:pt idx="61">
                  <c:v>950</c:v>
                </c:pt>
              </c:numCache>
            </c:numRef>
          </c:xVal>
          <c:yVal>
            <c:numRef>
              <c:f>olivine!$AJ$2:$AJ$63</c:f>
              <c:numCache>
                <c:formatCode>General</c:formatCode>
                <c:ptCount val="62"/>
                <c:pt idx="0">
                  <c:v>2.4477995884320701E-3</c:v>
                </c:pt>
                <c:pt idx="1">
                  <c:v>2.4789336840698099E-3</c:v>
                </c:pt>
                <c:pt idx="2">
                  <c:v>2.5102495479091E-3</c:v>
                </c:pt>
                <c:pt idx="3">
                  <c:v>2.5417433181465698E-3</c:v>
                </c:pt>
                <c:pt idx="4">
                  <c:v>2.57341072695623E-3</c:v>
                </c:pt>
                <c:pt idx="5">
                  <c:v>2.6052470761338798E-3</c:v>
                </c:pt>
                <c:pt idx="6">
                  <c:v>2.6372472119550799E-3</c:v>
                </c:pt>
                <c:pt idx="7">
                  <c:v>2.66940549996245E-3</c:v>
                </c:pt>
                <c:pt idx="8">
                  <c:v>2.7017157992861801E-3</c:v>
                </c:pt>
                <c:pt idx="9">
                  <c:v>2.73417143701937E-3</c:v>
                </c:pt>
                <c:pt idx="10">
                  <c:v>2.7667651839020399E-3</c:v>
                </c:pt>
                <c:pt idx="11">
                  <c:v>2.8832021246509199E-3</c:v>
                </c:pt>
                <c:pt idx="12">
                  <c:v>3.02028826330758E-3</c:v>
                </c:pt>
                <c:pt idx="13">
                  <c:v>3.1537129916106299E-3</c:v>
                </c:pt>
                <c:pt idx="14">
                  <c:v>3.2831490019298699E-3</c:v>
                </c:pt>
                <c:pt idx="15">
                  <c:v>3.4083088159289399E-3</c:v>
                </c:pt>
                <c:pt idx="16">
                  <c:v>3.52894718969545E-3</c:v>
                </c:pt>
                <c:pt idx="17">
                  <c:v>3.6448625122923301E-3</c:v>
                </c:pt>
                <c:pt idx="18">
                  <c:v>3.76978997302327E-3</c:v>
                </c:pt>
                <c:pt idx="19">
                  <c:v>3.90985552957159E-3</c:v>
                </c:pt>
                <c:pt idx="20">
                  <c:v>4.0459389375099497E-3</c:v>
                </c:pt>
                <c:pt idx="21">
                  <c:v>4.17798748729246E-3</c:v>
                </c:pt>
                <c:pt idx="22">
                  <c:v>4.3060295622799104E-3</c:v>
                </c:pt>
                <c:pt idx="23">
                  <c:v>4.4301935635517502E-3</c:v>
                </c:pt>
                <c:pt idx="24">
                  <c:v>4.5507304098160398E-3</c:v>
                </c:pt>
                <c:pt idx="25">
                  <c:v>4.6680375865918297E-3</c:v>
                </c:pt>
                <c:pt idx="26">
                  <c:v>4.8413821477601097E-3</c:v>
                </c:pt>
                <c:pt idx="27">
                  <c:v>5.1085654556129899E-3</c:v>
                </c:pt>
                <c:pt idx="28">
                  <c:v>5.35115419737187E-3</c:v>
                </c:pt>
                <c:pt idx="29">
                  <c:v>5.57030601501799E-3</c:v>
                </c:pt>
                <c:pt idx="30">
                  <c:v>5.7677979384707298E-3</c:v>
                </c:pt>
                <c:pt idx="31">
                  <c:v>5.9455948938241503E-3</c:v>
                </c:pt>
                <c:pt idx="32">
                  <c:v>6.1056391666845103E-3</c:v>
                </c:pt>
                <c:pt idx="33">
                  <c:v>6.2497543576245504E-3</c:v>
                </c:pt>
                <c:pt idx="34">
                  <c:v>6.3796071587056804E-3</c:v>
                </c:pt>
                <c:pt idx="35">
                  <c:v>6.5036176655477E-3</c:v>
                </c:pt>
                <c:pt idx="36">
                  <c:v>6.6710511075958497E-3</c:v>
                </c:pt>
                <c:pt idx="37">
                  <c:v>6.8274920314794901E-3</c:v>
                </c:pt>
                <c:pt idx="38">
                  <c:v>6.9739870092404904E-3</c:v>
                </c:pt>
                <c:pt idx="39">
                  <c:v>7.1114735322764704E-3</c:v>
                </c:pt>
                <c:pt idx="40">
                  <c:v>7.2407903850917298E-3</c:v>
                </c:pt>
                <c:pt idx="41">
                  <c:v>7.3626871331560302E-3</c:v>
                </c:pt>
                <c:pt idx="42">
                  <c:v>7.4778326564792497E-3</c:v>
                </c:pt>
                <c:pt idx="43">
                  <c:v>7.5868227101966602E-3</c:v>
                </c:pt>
                <c:pt idx="44">
                  <c:v>7.6901865201425704E-3</c:v>
                </c:pt>
                <c:pt idx="45">
                  <c:v>7.7883924324332002E-3</c:v>
                </c:pt>
                <c:pt idx="46">
                  <c:v>7.8818507112858698E-3</c:v>
                </c:pt>
                <c:pt idx="47">
                  <c:v>7.97090842283542E-3</c:v>
                </c:pt>
                <c:pt idx="48">
                  <c:v>8.0448645038034006E-3</c:v>
                </c:pt>
                <c:pt idx="49">
                  <c:v>8.1046636820358894E-3</c:v>
                </c:pt>
                <c:pt idx="50">
                  <c:v>8.1615518336574308E-3</c:v>
                </c:pt>
                <c:pt idx="51">
                  <c:v>8.2143280714198404E-3</c:v>
                </c:pt>
                <c:pt idx="52">
                  <c:v>8.2634515547097397E-3</c:v>
                </c:pt>
                <c:pt idx="53">
                  <c:v>8.3093491571611597E-3</c:v>
                </c:pt>
                <c:pt idx="54">
                  <c:v>8.3524187406184506E-3</c:v>
                </c:pt>
                <c:pt idx="55">
                  <c:v>8.3930320629637799E-3</c:v>
                </c:pt>
                <c:pt idx="56">
                  <c:v>8.4315373592256208E-3</c:v>
                </c:pt>
                <c:pt idx="57">
                  <c:v>8.4682616309228794E-3</c:v>
                </c:pt>
                <c:pt idx="58">
                  <c:v>8.5035126762868004E-3</c:v>
                </c:pt>
                <c:pt idx="59">
                  <c:v>8.53758088986473E-3</c:v>
                </c:pt>
                <c:pt idx="60">
                  <c:v>8.5707408575222601E-3</c:v>
                </c:pt>
                <c:pt idx="61">
                  <c:v>8.6032527698107902E-3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E7-443D-9A44-24BF8DED456A}"/>
            </c:ext>
          </c:extLst>
        </c:ser>
        <c:ser>
          <c:idx val="1"/>
          <c:order val="1"/>
          <c:tx>
            <c:strRef>
              <c:f>olivine!$AK$1</c:f>
              <c:strCache>
                <c:ptCount val="1"/>
                <c:pt idx="0">
                  <c:v>fayalite</c:v>
                </c:pt>
              </c:strCache>
            </c:strRef>
          </c:tx>
          <c:xVal>
            <c:numRef>
              <c:f>x_axes!$H$2:$H$63</c:f>
              <c:numCache>
                <c:formatCode>General</c:formatCode>
                <c:ptCount val="62"/>
                <c:pt idx="0">
                  <c:v>1255.9838709677299</c:v>
                </c:pt>
                <c:pt idx="1">
                  <c:v>1250.96774193547</c:v>
                </c:pt>
                <c:pt idx="2">
                  <c:v>1245.9516129032199</c:v>
                </c:pt>
                <c:pt idx="3">
                  <c:v>1240.9354838709701</c:v>
                </c:pt>
                <c:pt idx="4">
                  <c:v>1235.9193548387</c:v>
                </c:pt>
                <c:pt idx="5">
                  <c:v>1230.9032258064401</c:v>
                </c:pt>
                <c:pt idx="6">
                  <c:v>1225.88709677419</c:v>
                </c:pt>
                <c:pt idx="7">
                  <c:v>1220.8709677419299</c:v>
                </c:pt>
                <c:pt idx="8">
                  <c:v>1215.85483870967</c:v>
                </c:pt>
                <c:pt idx="9">
                  <c:v>1210.83870967741</c:v>
                </c:pt>
                <c:pt idx="10">
                  <c:v>1205.8225806451601</c:v>
                </c:pt>
                <c:pt idx="11">
                  <c:v>1200.80645161289</c:v>
                </c:pt>
                <c:pt idx="12">
                  <c:v>1195.7903225806399</c:v>
                </c:pt>
                <c:pt idx="13">
                  <c:v>1190.77419354839</c:v>
                </c:pt>
                <c:pt idx="14">
                  <c:v>1185.7580645161199</c:v>
                </c:pt>
                <c:pt idx="15">
                  <c:v>1180.7419354838601</c:v>
                </c:pt>
                <c:pt idx="16">
                  <c:v>1175.7258064516</c:v>
                </c:pt>
                <c:pt idx="17">
                  <c:v>1170.7096774193501</c:v>
                </c:pt>
                <c:pt idx="18">
                  <c:v>1165.69354838709</c:v>
                </c:pt>
                <c:pt idx="19">
                  <c:v>1160.6774193548299</c:v>
                </c:pt>
                <c:pt idx="20">
                  <c:v>1155.66129032258</c:v>
                </c:pt>
                <c:pt idx="21">
                  <c:v>1150.6451612903099</c:v>
                </c:pt>
                <c:pt idx="22">
                  <c:v>1145.6290322580501</c:v>
                </c:pt>
                <c:pt idx="23">
                  <c:v>1140.6129032258</c:v>
                </c:pt>
                <c:pt idx="24">
                  <c:v>1135.5967741935401</c:v>
                </c:pt>
                <c:pt idx="25">
                  <c:v>1130.58064516128</c:v>
                </c:pt>
                <c:pt idx="26">
                  <c:v>1125.5645161290199</c:v>
                </c:pt>
                <c:pt idx="27">
                  <c:v>1120.5483870967701</c:v>
                </c:pt>
                <c:pt idx="28">
                  <c:v>1115.53225806451</c:v>
                </c:pt>
                <c:pt idx="29">
                  <c:v>1110.5161290322501</c:v>
                </c:pt>
                <c:pt idx="30">
                  <c:v>1105.5</c:v>
                </c:pt>
                <c:pt idx="31">
                  <c:v>1100.4838709677299</c:v>
                </c:pt>
                <c:pt idx="32">
                  <c:v>1095.46774193547</c:v>
                </c:pt>
                <c:pt idx="33">
                  <c:v>1090.4516129032199</c:v>
                </c:pt>
                <c:pt idx="34">
                  <c:v>1085.4354838709701</c:v>
                </c:pt>
                <c:pt idx="35">
                  <c:v>1080.4193548387</c:v>
                </c:pt>
                <c:pt idx="36">
                  <c:v>1075.4032258064401</c:v>
                </c:pt>
                <c:pt idx="37">
                  <c:v>1070.38709677419</c:v>
                </c:pt>
                <c:pt idx="38">
                  <c:v>1065.3709677419299</c:v>
                </c:pt>
                <c:pt idx="39">
                  <c:v>1060.35483870967</c:v>
                </c:pt>
                <c:pt idx="40">
                  <c:v>1055.33870967741</c:v>
                </c:pt>
                <c:pt idx="41">
                  <c:v>1050.3225806451601</c:v>
                </c:pt>
                <c:pt idx="42">
                  <c:v>1045.30645161289</c:v>
                </c:pt>
                <c:pt idx="43">
                  <c:v>1040.2903225806399</c:v>
                </c:pt>
                <c:pt idx="44">
                  <c:v>1035.27419354839</c:v>
                </c:pt>
                <c:pt idx="45">
                  <c:v>1030.2580645161199</c:v>
                </c:pt>
                <c:pt idx="46">
                  <c:v>1025.2419354838601</c:v>
                </c:pt>
                <c:pt idx="47">
                  <c:v>1020.22580645161</c:v>
                </c:pt>
                <c:pt idx="48">
                  <c:v>1015.20967741934</c:v>
                </c:pt>
                <c:pt idx="49">
                  <c:v>1010.19354838709</c:v>
                </c:pt>
                <c:pt idx="50">
                  <c:v>1005.17741935484</c:v>
                </c:pt>
                <c:pt idx="51">
                  <c:v>1000.16129032258</c:v>
                </c:pt>
                <c:pt idx="52">
                  <c:v>995.14516129032302</c:v>
                </c:pt>
                <c:pt idx="53">
                  <c:v>990.12903225806394</c:v>
                </c:pt>
                <c:pt idx="54">
                  <c:v>985.11290322580601</c:v>
                </c:pt>
                <c:pt idx="55">
                  <c:v>980.09677419354796</c:v>
                </c:pt>
                <c:pt idx="56">
                  <c:v>975.080645161289</c:v>
                </c:pt>
                <c:pt idx="57">
                  <c:v>970.06451612903095</c:v>
                </c:pt>
                <c:pt idx="58">
                  <c:v>965.04838709677404</c:v>
                </c:pt>
                <c:pt idx="59">
                  <c:v>960.03225806451496</c:v>
                </c:pt>
                <c:pt idx="60">
                  <c:v>955.01612903225805</c:v>
                </c:pt>
                <c:pt idx="61">
                  <c:v>950</c:v>
                </c:pt>
              </c:numCache>
            </c:numRef>
          </c:xVal>
          <c:yVal>
            <c:numRef>
              <c:f>olivine!$AK$2:$AK$63</c:f>
              <c:numCache>
                <c:formatCode>General</c:formatCode>
                <c:ptCount val="62"/>
                <c:pt idx="0">
                  <c:v>0.14123423361170501</c:v>
                </c:pt>
                <c:pt idx="1">
                  <c:v>0.14345312191116899</c:v>
                </c:pt>
                <c:pt idx="2">
                  <c:v>0.145704607576739</c:v>
                </c:pt>
                <c:pt idx="3">
                  <c:v>0.14798912087307001</c:v>
                </c:pt>
                <c:pt idx="4">
                  <c:v>0.15030707983199401</c:v>
                </c:pt>
                <c:pt idx="5">
                  <c:v>0.15265888781152001</c:v>
                </c:pt>
                <c:pt idx="6">
                  <c:v>0.15504493089413601</c:v>
                </c:pt>
                <c:pt idx="7">
                  <c:v>0.15746557499654301</c:v>
                </c:pt>
                <c:pt idx="8">
                  <c:v>0.159921162701126</c:v>
                </c:pt>
                <c:pt idx="9">
                  <c:v>0.16241200986042501</c:v>
                </c:pt>
                <c:pt idx="10">
                  <c:v>0.16493840442060501</c:v>
                </c:pt>
                <c:pt idx="11">
                  <c:v>0.169823117894606</c:v>
                </c:pt>
                <c:pt idx="12">
                  <c:v>0.17535339048342199</c:v>
                </c:pt>
                <c:pt idx="13">
                  <c:v>0.18086694835759701</c:v>
                </c:pt>
                <c:pt idx="14">
                  <c:v>0.18636073902973099</c:v>
                </c:pt>
                <c:pt idx="15">
                  <c:v>0.19183099593605399</c:v>
                </c:pt>
                <c:pt idx="16">
                  <c:v>0.19727335390364201</c:v>
                </c:pt>
                <c:pt idx="17">
                  <c:v>0.20268295504043601</c:v>
                </c:pt>
                <c:pt idx="18">
                  <c:v>0.20835850178576601</c:v>
                </c:pt>
                <c:pt idx="19">
                  <c:v>0.21445612828588301</c:v>
                </c:pt>
                <c:pt idx="20">
                  <c:v>0.22057440767754599</c:v>
                </c:pt>
                <c:pt idx="21">
                  <c:v>0.22672168566119899</c:v>
                </c:pt>
                <c:pt idx="22">
                  <c:v>0.232909231823616</c:v>
                </c:pt>
                <c:pt idx="23">
                  <c:v>0.23915263380319099</c:v>
                </c:pt>
                <c:pt idx="24">
                  <c:v>0.245473796286511</c:v>
                </c:pt>
                <c:pt idx="25">
                  <c:v>0.25190365704613099</c:v>
                </c:pt>
                <c:pt idx="26">
                  <c:v>0.257618968284756</c:v>
                </c:pt>
                <c:pt idx="27">
                  <c:v>0.26134391465325302</c:v>
                </c:pt>
                <c:pt idx="28">
                  <c:v>0.264550483717441</c:v>
                </c:pt>
                <c:pt idx="29">
                  <c:v>0.267335403092198</c:v>
                </c:pt>
                <c:pt idx="30">
                  <c:v>0.26977597713652302</c:v>
                </c:pt>
                <c:pt idx="31">
                  <c:v>0.27193341458151599</c:v>
                </c:pt>
                <c:pt idx="32">
                  <c:v>0.27385625321644103</c:v>
                </c:pt>
                <c:pt idx="33">
                  <c:v>0.27558325383490401</c:v>
                </c:pt>
                <c:pt idx="34">
                  <c:v>0.27714567077557201</c:v>
                </c:pt>
                <c:pt idx="35">
                  <c:v>0.278531930854718</c:v>
                </c:pt>
                <c:pt idx="36">
                  <c:v>0.279509188546052</c:v>
                </c:pt>
                <c:pt idx="37">
                  <c:v>0.28039244585015199</c:v>
                </c:pt>
                <c:pt idx="38">
                  <c:v>0.28119374527394297</c:v>
                </c:pt>
                <c:pt idx="39">
                  <c:v>0.28192361141921002</c:v>
                </c:pt>
                <c:pt idx="40">
                  <c:v>0.28259134031866101</c:v>
                </c:pt>
                <c:pt idx="41">
                  <c:v>0.283205235730418</c:v>
                </c:pt>
                <c:pt idx="42">
                  <c:v>0.283772806142922</c:v>
                </c:pt>
                <c:pt idx="43">
                  <c:v>0.28430093273598001</c:v>
                </c:pt>
                <c:pt idx="44">
                  <c:v>0.284796016161321</c:v>
                </c:pt>
                <c:pt idx="45">
                  <c:v>0.28526410837286997</c:v>
                </c:pt>
                <c:pt idx="46">
                  <c:v>0.285711037710844</c:v>
                </c:pt>
                <c:pt idx="47">
                  <c:v>0.28614253652732402</c:v>
                </c:pt>
                <c:pt idx="48">
                  <c:v>0.28717872876685002</c:v>
                </c:pt>
                <c:pt idx="49">
                  <c:v>0.28890974326553598</c:v>
                </c:pt>
                <c:pt idx="50">
                  <c:v>0.29060210327519398</c:v>
                </c:pt>
                <c:pt idx="51">
                  <c:v>0.29225234315686999</c:v>
                </c:pt>
                <c:pt idx="52">
                  <c:v>0.29385889368364099</c:v>
                </c:pt>
                <c:pt idx="53">
                  <c:v>0.29542017921626101</c:v>
                </c:pt>
                <c:pt idx="54">
                  <c:v>0.29693462359209999</c:v>
                </c:pt>
                <c:pt idx="55">
                  <c:v>0.29840065555780798</c:v>
                </c:pt>
                <c:pt idx="56">
                  <c:v>0.29981671375815799</c:v>
                </c:pt>
                <c:pt idx="57">
                  <c:v>0.30118125132774398</c:v>
                </c:pt>
                <c:pt idx="58">
                  <c:v>0.302492740089639</c:v>
                </c:pt>
                <c:pt idx="59">
                  <c:v>0.30374967440677902</c:v>
                </c:pt>
                <c:pt idx="60">
                  <c:v>0.30495057472248499</c:v>
                </c:pt>
                <c:pt idx="61">
                  <c:v>0.30609399082060401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E7-443D-9A44-24BF8DED456A}"/>
            </c:ext>
          </c:extLst>
        </c:ser>
        <c:ser>
          <c:idx val="2"/>
          <c:order val="2"/>
          <c:tx>
            <c:strRef>
              <c:f>olivine!$AL$1</c:f>
              <c:strCache>
                <c:ptCount val="1"/>
                <c:pt idx="0">
                  <c:v>co-olivine</c:v>
                </c:pt>
              </c:strCache>
            </c:strRef>
          </c:tx>
          <c:xVal>
            <c:numRef>
              <c:f>x_axes!$H$2:$H$63</c:f>
              <c:numCache>
                <c:formatCode>General</c:formatCode>
                <c:ptCount val="62"/>
                <c:pt idx="0">
                  <c:v>1255.9838709677299</c:v>
                </c:pt>
                <c:pt idx="1">
                  <c:v>1250.96774193547</c:v>
                </c:pt>
                <c:pt idx="2">
                  <c:v>1245.9516129032199</c:v>
                </c:pt>
                <c:pt idx="3">
                  <c:v>1240.9354838709701</c:v>
                </c:pt>
                <c:pt idx="4">
                  <c:v>1235.9193548387</c:v>
                </c:pt>
                <c:pt idx="5">
                  <c:v>1230.9032258064401</c:v>
                </c:pt>
                <c:pt idx="6">
                  <c:v>1225.88709677419</c:v>
                </c:pt>
                <c:pt idx="7">
                  <c:v>1220.8709677419299</c:v>
                </c:pt>
                <c:pt idx="8">
                  <c:v>1215.85483870967</c:v>
                </c:pt>
                <c:pt idx="9">
                  <c:v>1210.83870967741</c:v>
                </c:pt>
                <c:pt idx="10">
                  <c:v>1205.8225806451601</c:v>
                </c:pt>
                <c:pt idx="11">
                  <c:v>1200.80645161289</c:v>
                </c:pt>
                <c:pt idx="12">
                  <c:v>1195.7903225806399</c:v>
                </c:pt>
                <c:pt idx="13">
                  <c:v>1190.77419354839</c:v>
                </c:pt>
                <c:pt idx="14">
                  <c:v>1185.7580645161199</c:v>
                </c:pt>
                <c:pt idx="15">
                  <c:v>1180.7419354838601</c:v>
                </c:pt>
                <c:pt idx="16">
                  <c:v>1175.7258064516</c:v>
                </c:pt>
                <c:pt idx="17">
                  <c:v>1170.7096774193501</c:v>
                </c:pt>
                <c:pt idx="18">
                  <c:v>1165.69354838709</c:v>
                </c:pt>
                <c:pt idx="19">
                  <c:v>1160.6774193548299</c:v>
                </c:pt>
                <c:pt idx="20">
                  <c:v>1155.66129032258</c:v>
                </c:pt>
                <c:pt idx="21">
                  <c:v>1150.6451612903099</c:v>
                </c:pt>
                <c:pt idx="22">
                  <c:v>1145.6290322580501</c:v>
                </c:pt>
                <c:pt idx="23">
                  <c:v>1140.6129032258</c:v>
                </c:pt>
                <c:pt idx="24">
                  <c:v>1135.5967741935401</c:v>
                </c:pt>
                <c:pt idx="25">
                  <c:v>1130.58064516128</c:v>
                </c:pt>
                <c:pt idx="26">
                  <c:v>1125.5645161290199</c:v>
                </c:pt>
                <c:pt idx="27">
                  <c:v>1120.5483870967701</c:v>
                </c:pt>
                <c:pt idx="28">
                  <c:v>1115.53225806451</c:v>
                </c:pt>
                <c:pt idx="29">
                  <c:v>1110.5161290322501</c:v>
                </c:pt>
                <c:pt idx="30">
                  <c:v>1105.5</c:v>
                </c:pt>
                <c:pt idx="31">
                  <c:v>1100.4838709677299</c:v>
                </c:pt>
                <c:pt idx="32">
                  <c:v>1095.46774193547</c:v>
                </c:pt>
                <c:pt idx="33">
                  <c:v>1090.4516129032199</c:v>
                </c:pt>
                <c:pt idx="34">
                  <c:v>1085.4354838709701</c:v>
                </c:pt>
                <c:pt idx="35">
                  <c:v>1080.4193548387</c:v>
                </c:pt>
                <c:pt idx="36">
                  <c:v>1075.4032258064401</c:v>
                </c:pt>
                <c:pt idx="37">
                  <c:v>1070.38709677419</c:v>
                </c:pt>
                <c:pt idx="38">
                  <c:v>1065.3709677419299</c:v>
                </c:pt>
                <c:pt idx="39">
                  <c:v>1060.35483870967</c:v>
                </c:pt>
                <c:pt idx="40">
                  <c:v>1055.33870967741</c:v>
                </c:pt>
                <c:pt idx="41">
                  <c:v>1050.3225806451601</c:v>
                </c:pt>
                <c:pt idx="42">
                  <c:v>1045.30645161289</c:v>
                </c:pt>
                <c:pt idx="43">
                  <c:v>1040.2903225806399</c:v>
                </c:pt>
                <c:pt idx="44">
                  <c:v>1035.27419354839</c:v>
                </c:pt>
                <c:pt idx="45">
                  <c:v>1030.2580645161199</c:v>
                </c:pt>
                <c:pt idx="46">
                  <c:v>1025.2419354838601</c:v>
                </c:pt>
                <c:pt idx="47">
                  <c:v>1020.22580645161</c:v>
                </c:pt>
                <c:pt idx="48">
                  <c:v>1015.20967741934</c:v>
                </c:pt>
                <c:pt idx="49">
                  <c:v>1010.19354838709</c:v>
                </c:pt>
                <c:pt idx="50">
                  <c:v>1005.17741935484</c:v>
                </c:pt>
                <c:pt idx="51">
                  <c:v>1000.16129032258</c:v>
                </c:pt>
                <c:pt idx="52">
                  <c:v>995.14516129032302</c:v>
                </c:pt>
                <c:pt idx="53">
                  <c:v>990.12903225806394</c:v>
                </c:pt>
                <c:pt idx="54">
                  <c:v>985.11290322580601</c:v>
                </c:pt>
                <c:pt idx="55">
                  <c:v>980.09677419354796</c:v>
                </c:pt>
                <c:pt idx="56">
                  <c:v>975.080645161289</c:v>
                </c:pt>
                <c:pt idx="57">
                  <c:v>970.06451612903095</c:v>
                </c:pt>
                <c:pt idx="58">
                  <c:v>965.04838709677404</c:v>
                </c:pt>
                <c:pt idx="59">
                  <c:v>960.03225806451496</c:v>
                </c:pt>
                <c:pt idx="60">
                  <c:v>955.01612903225805</c:v>
                </c:pt>
                <c:pt idx="61">
                  <c:v>950</c:v>
                </c:pt>
              </c:numCache>
            </c:numRef>
          </c:xVal>
          <c:yVal>
            <c:numRef>
              <c:f>olivine!$AL$2:$AL$63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E7-443D-9A44-24BF8DED456A}"/>
            </c:ext>
          </c:extLst>
        </c:ser>
        <c:ser>
          <c:idx val="3"/>
          <c:order val="3"/>
          <c:tx>
            <c:strRef>
              <c:f>olivine!$AM$1</c:f>
              <c:strCache>
                <c:ptCount val="1"/>
                <c:pt idx="0">
                  <c:v>ni-olivine</c:v>
                </c:pt>
              </c:strCache>
            </c:strRef>
          </c:tx>
          <c:xVal>
            <c:numRef>
              <c:f>x_axes!$H$2:$H$63</c:f>
              <c:numCache>
                <c:formatCode>General</c:formatCode>
                <c:ptCount val="62"/>
                <c:pt idx="0">
                  <c:v>1255.9838709677299</c:v>
                </c:pt>
                <c:pt idx="1">
                  <c:v>1250.96774193547</c:v>
                </c:pt>
                <c:pt idx="2">
                  <c:v>1245.9516129032199</c:v>
                </c:pt>
                <c:pt idx="3">
                  <c:v>1240.9354838709701</c:v>
                </c:pt>
                <c:pt idx="4">
                  <c:v>1235.9193548387</c:v>
                </c:pt>
                <c:pt idx="5">
                  <c:v>1230.9032258064401</c:v>
                </c:pt>
                <c:pt idx="6">
                  <c:v>1225.88709677419</c:v>
                </c:pt>
                <c:pt idx="7">
                  <c:v>1220.8709677419299</c:v>
                </c:pt>
                <c:pt idx="8">
                  <c:v>1215.85483870967</c:v>
                </c:pt>
                <c:pt idx="9">
                  <c:v>1210.83870967741</c:v>
                </c:pt>
                <c:pt idx="10">
                  <c:v>1205.8225806451601</c:v>
                </c:pt>
                <c:pt idx="11">
                  <c:v>1200.80645161289</c:v>
                </c:pt>
                <c:pt idx="12">
                  <c:v>1195.7903225806399</c:v>
                </c:pt>
                <c:pt idx="13">
                  <c:v>1190.77419354839</c:v>
                </c:pt>
                <c:pt idx="14">
                  <c:v>1185.7580645161199</c:v>
                </c:pt>
                <c:pt idx="15">
                  <c:v>1180.7419354838601</c:v>
                </c:pt>
                <c:pt idx="16">
                  <c:v>1175.7258064516</c:v>
                </c:pt>
                <c:pt idx="17">
                  <c:v>1170.7096774193501</c:v>
                </c:pt>
                <c:pt idx="18">
                  <c:v>1165.69354838709</c:v>
                </c:pt>
                <c:pt idx="19">
                  <c:v>1160.6774193548299</c:v>
                </c:pt>
                <c:pt idx="20">
                  <c:v>1155.66129032258</c:v>
                </c:pt>
                <c:pt idx="21">
                  <c:v>1150.6451612903099</c:v>
                </c:pt>
                <c:pt idx="22">
                  <c:v>1145.6290322580501</c:v>
                </c:pt>
                <c:pt idx="23">
                  <c:v>1140.6129032258</c:v>
                </c:pt>
                <c:pt idx="24">
                  <c:v>1135.5967741935401</c:v>
                </c:pt>
                <c:pt idx="25">
                  <c:v>1130.58064516128</c:v>
                </c:pt>
                <c:pt idx="26">
                  <c:v>1125.5645161290199</c:v>
                </c:pt>
                <c:pt idx="27">
                  <c:v>1120.5483870967701</c:v>
                </c:pt>
                <c:pt idx="28">
                  <c:v>1115.53225806451</c:v>
                </c:pt>
                <c:pt idx="29">
                  <c:v>1110.5161290322501</c:v>
                </c:pt>
                <c:pt idx="30">
                  <c:v>1105.5</c:v>
                </c:pt>
                <c:pt idx="31">
                  <c:v>1100.4838709677299</c:v>
                </c:pt>
                <c:pt idx="32">
                  <c:v>1095.46774193547</c:v>
                </c:pt>
                <c:pt idx="33">
                  <c:v>1090.4516129032199</c:v>
                </c:pt>
                <c:pt idx="34">
                  <c:v>1085.4354838709701</c:v>
                </c:pt>
                <c:pt idx="35">
                  <c:v>1080.4193548387</c:v>
                </c:pt>
                <c:pt idx="36">
                  <c:v>1075.4032258064401</c:v>
                </c:pt>
                <c:pt idx="37">
                  <c:v>1070.38709677419</c:v>
                </c:pt>
                <c:pt idx="38">
                  <c:v>1065.3709677419299</c:v>
                </c:pt>
                <c:pt idx="39">
                  <c:v>1060.35483870967</c:v>
                </c:pt>
                <c:pt idx="40">
                  <c:v>1055.33870967741</c:v>
                </c:pt>
                <c:pt idx="41">
                  <c:v>1050.3225806451601</c:v>
                </c:pt>
                <c:pt idx="42">
                  <c:v>1045.30645161289</c:v>
                </c:pt>
                <c:pt idx="43">
                  <c:v>1040.2903225806399</c:v>
                </c:pt>
                <c:pt idx="44">
                  <c:v>1035.27419354839</c:v>
                </c:pt>
                <c:pt idx="45">
                  <c:v>1030.2580645161199</c:v>
                </c:pt>
                <c:pt idx="46">
                  <c:v>1025.2419354838601</c:v>
                </c:pt>
                <c:pt idx="47">
                  <c:v>1020.22580645161</c:v>
                </c:pt>
                <c:pt idx="48">
                  <c:v>1015.20967741934</c:v>
                </c:pt>
                <c:pt idx="49">
                  <c:v>1010.19354838709</c:v>
                </c:pt>
                <c:pt idx="50">
                  <c:v>1005.17741935484</c:v>
                </c:pt>
                <c:pt idx="51">
                  <c:v>1000.16129032258</c:v>
                </c:pt>
                <c:pt idx="52">
                  <c:v>995.14516129032302</c:v>
                </c:pt>
                <c:pt idx="53">
                  <c:v>990.12903225806394</c:v>
                </c:pt>
                <c:pt idx="54">
                  <c:v>985.11290322580601</c:v>
                </c:pt>
                <c:pt idx="55">
                  <c:v>980.09677419354796</c:v>
                </c:pt>
                <c:pt idx="56">
                  <c:v>975.080645161289</c:v>
                </c:pt>
                <c:pt idx="57">
                  <c:v>970.06451612903095</c:v>
                </c:pt>
                <c:pt idx="58">
                  <c:v>965.04838709677404</c:v>
                </c:pt>
                <c:pt idx="59">
                  <c:v>960.03225806451496</c:v>
                </c:pt>
                <c:pt idx="60">
                  <c:v>955.01612903225805</c:v>
                </c:pt>
                <c:pt idx="61">
                  <c:v>950</c:v>
                </c:pt>
              </c:numCache>
            </c:numRef>
          </c:xVal>
          <c:yVal>
            <c:numRef>
              <c:f>olivine!$AM$2:$AM$63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E7-443D-9A44-24BF8DED456A}"/>
            </c:ext>
          </c:extLst>
        </c:ser>
        <c:ser>
          <c:idx val="4"/>
          <c:order val="4"/>
          <c:tx>
            <c:strRef>
              <c:f>olivine!$AN$1</c:f>
              <c:strCache>
                <c:ptCount val="1"/>
                <c:pt idx="0">
                  <c:v>monticellite</c:v>
                </c:pt>
              </c:strCache>
            </c:strRef>
          </c:tx>
          <c:xVal>
            <c:numRef>
              <c:f>x_axes!$H$2:$H$63</c:f>
              <c:numCache>
                <c:formatCode>General</c:formatCode>
                <c:ptCount val="62"/>
                <c:pt idx="0">
                  <c:v>1255.9838709677299</c:v>
                </c:pt>
                <c:pt idx="1">
                  <c:v>1250.96774193547</c:v>
                </c:pt>
                <c:pt idx="2">
                  <c:v>1245.9516129032199</c:v>
                </c:pt>
                <c:pt idx="3">
                  <c:v>1240.9354838709701</c:v>
                </c:pt>
                <c:pt idx="4">
                  <c:v>1235.9193548387</c:v>
                </c:pt>
                <c:pt idx="5">
                  <c:v>1230.9032258064401</c:v>
                </c:pt>
                <c:pt idx="6">
                  <c:v>1225.88709677419</c:v>
                </c:pt>
                <c:pt idx="7">
                  <c:v>1220.8709677419299</c:v>
                </c:pt>
                <c:pt idx="8">
                  <c:v>1215.85483870967</c:v>
                </c:pt>
                <c:pt idx="9">
                  <c:v>1210.83870967741</c:v>
                </c:pt>
                <c:pt idx="10">
                  <c:v>1205.8225806451601</c:v>
                </c:pt>
                <c:pt idx="11">
                  <c:v>1200.80645161289</c:v>
                </c:pt>
                <c:pt idx="12">
                  <c:v>1195.7903225806399</c:v>
                </c:pt>
                <c:pt idx="13">
                  <c:v>1190.77419354839</c:v>
                </c:pt>
                <c:pt idx="14">
                  <c:v>1185.7580645161199</c:v>
                </c:pt>
                <c:pt idx="15">
                  <c:v>1180.7419354838601</c:v>
                </c:pt>
                <c:pt idx="16">
                  <c:v>1175.7258064516</c:v>
                </c:pt>
                <c:pt idx="17">
                  <c:v>1170.7096774193501</c:v>
                </c:pt>
                <c:pt idx="18">
                  <c:v>1165.69354838709</c:v>
                </c:pt>
                <c:pt idx="19">
                  <c:v>1160.6774193548299</c:v>
                </c:pt>
                <c:pt idx="20">
                  <c:v>1155.66129032258</c:v>
                </c:pt>
                <c:pt idx="21">
                  <c:v>1150.6451612903099</c:v>
                </c:pt>
                <c:pt idx="22">
                  <c:v>1145.6290322580501</c:v>
                </c:pt>
                <c:pt idx="23">
                  <c:v>1140.6129032258</c:v>
                </c:pt>
                <c:pt idx="24">
                  <c:v>1135.5967741935401</c:v>
                </c:pt>
                <c:pt idx="25">
                  <c:v>1130.58064516128</c:v>
                </c:pt>
                <c:pt idx="26">
                  <c:v>1125.5645161290199</c:v>
                </c:pt>
                <c:pt idx="27">
                  <c:v>1120.5483870967701</c:v>
                </c:pt>
                <c:pt idx="28">
                  <c:v>1115.53225806451</c:v>
                </c:pt>
                <c:pt idx="29">
                  <c:v>1110.5161290322501</c:v>
                </c:pt>
                <c:pt idx="30">
                  <c:v>1105.5</c:v>
                </c:pt>
                <c:pt idx="31">
                  <c:v>1100.4838709677299</c:v>
                </c:pt>
                <c:pt idx="32">
                  <c:v>1095.46774193547</c:v>
                </c:pt>
                <c:pt idx="33">
                  <c:v>1090.4516129032199</c:v>
                </c:pt>
                <c:pt idx="34">
                  <c:v>1085.4354838709701</c:v>
                </c:pt>
                <c:pt idx="35">
                  <c:v>1080.4193548387</c:v>
                </c:pt>
                <c:pt idx="36">
                  <c:v>1075.4032258064401</c:v>
                </c:pt>
                <c:pt idx="37">
                  <c:v>1070.38709677419</c:v>
                </c:pt>
                <c:pt idx="38">
                  <c:v>1065.3709677419299</c:v>
                </c:pt>
                <c:pt idx="39">
                  <c:v>1060.35483870967</c:v>
                </c:pt>
                <c:pt idx="40">
                  <c:v>1055.33870967741</c:v>
                </c:pt>
                <c:pt idx="41">
                  <c:v>1050.3225806451601</c:v>
                </c:pt>
                <c:pt idx="42">
                  <c:v>1045.30645161289</c:v>
                </c:pt>
                <c:pt idx="43">
                  <c:v>1040.2903225806399</c:v>
                </c:pt>
                <c:pt idx="44">
                  <c:v>1035.27419354839</c:v>
                </c:pt>
                <c:pt idx="45">
                  <c:v>1030.2580645161199</c:v>
                </c:pt>
                <c:pt idx="46">
                  <c:v>1025.2419354838601</c:v>
                </c:pt>
                <c:pt idx="47">
                  <c:v>1020.22580645161</c:v>
                </c:pt>
                <c:pt idx="48">
                  <c:v>1015.20967741934</c:v>
                </c:pt>
                <c:pt idx="49">
                  <c:v>1010.19354838709</c:v>
                </c:pt>
                <c:pt idx="50">
                  <c:v>1005.17741935484</c:v>
                </c:pt>
                <c:pt idx="51">
                  <c:v>1000.16129032258</c:v>
                </c:pt>
                <c:pt idx="52">
                  <c:v>995.14516129032302</c:v>
                </c:pt>
                <c:pt idx="53">
                  <c:v>990.12903225806394</c:v>
                </c:pt>
                <c:pt idx="54">
                  <c:v>985.11290322580601</c:v>
                </c:pt>
                <c:pt idx="55">
                  <c:v>980.09677419354796</c:v>
                </c:pt>
                <c:pt idx="56">
                  <c:v>975.080645161289</c:v>
                </c:pt>
                <c:pt idx="57">
                  <c:v>970.06451612903095</c:v>
                </c:pt>
                <c:pt idx="58">
                  <c:v>965.04838709677404</c:v>
                </c:pt>
                <c:pt idx="59">
                  <c:v>960.03225806451496</c:v>
                </c:pt>
                <c:pt idx="60">
                  <c:v>955.01612903225805</c:v>
                </c:pt>
                <c:pt idx="61">
                  <c:v>950</c:v>
                </c:pt>
              </c:numCache>
            </c:numRef>
          </c:xVal>
          <c:yVal>
            <c:numRef>
              <c:f>olivine!$AN$2:$AN$63</c:f>
              <c:numCache>
                <c:formatCode>General</c:formatCode>
                <c:ptCount val="62"/>
                <c:pt idx="0">
                  <c:v>9.2388250430834803E-3</c:v>
                </c:pt>
                <c:pt idx="1">
                  <c:v>9.3319184237364693E-3</c:v>
                </c:pt>
                <c:pt idx="2">
                  <c:v>9.4258309493610408E-3</c:v>
                </c:pt>
                <c:pt idx="3">
                  <c:v>9.5205886239338906E-3</c:v>
                </c:pt>
                <c:pt idx="4">
                  <c:v>9.6162180095599008E-3</c:v>
                </c:pt>
                <c:pt idx="5">
                  <c:v>9.7127461694779503E-3</c:v>
                </c:pt>
                <c:pt idx="6">
                  <c:v>9.8102006032614996E-3</c:v>
                </c:pt>
                <c:pt idx="7">
                  <c:v>9.9086091665465809E-3</c:v>
                </c:pt>
                <c:pt idx="8">
                  <c:v>1.00079999766185E-2</c:v>
                </c:pt>
                <c:pt idx="9">
                  <c:v>1.01084013063601E-2</c:v>
                </c:pt>
                <c:pt idx="10">
                  <c:v>1.02098403289409E-2</c:v>
                </c:pt>
                <c:pt idx="11">
                  <c:v>1.0258114795146499E-2</c:v>
                </c:pt>
                <c:pt idx="12">
                  <c:v>1.0295982616913399E-2</c:v>
                </c:pt>
                <c:pt idx="13">
                  <c:v>1.03393538159945E-2</c:v>
                </c:pt>
                <c:pt idx="14">
                  <c:v>1.0388377665256601E-2</c:v>
                </c:pt>
                <c:pt idx="15">
                  <c:v>1.0443178817048201E-2</c:v>
                </c:pt>
                <c:pt idx="16">
                  <c:v>1.05038571774595E-2</c:v>
                </c:pt>
                <c:pt idx="17">
                  <c:v>1.0570487910404901E-2</c:v>
                </c:pt>
                <c:pt idx="18">
                  <c:v>1.0552370432290801E-2</c:v>
                </c:pt>
                <c:pt idx="19">
                  <c:v>1.04111308496748E-2</c:v>
                </c:pt>
                <c:pt idx="20">
                  <c:v>1.0271314956056999E-2</c:v>
                </c:pt>
                <c:pt idx="21">
                  <c:v>1.01321463609542E-2</c:v>
                </c:pt>
                <c:pt idx="22">
                  <c:v>9.9928623210784606E-3</c:v>
                </c:pt>
                <c:pt idx="23">
                  <c:v>9.8527500253155799E-3</c:v>
                </c:pt>
                <c:pt idx="24">
                  <c:v>9.7112225540462206E-3</c:v>
                </c:pt>
                <c:pt idx="25">
                  <c:v>9.5679773164112497E-3</c:v>
                </c:pt>
                <c:pt idx="26">
                  <c:v>9.4111721374620302E-3</c:v>
                </c:pt>
                <c:pt idx="27">
                  <c:v>9.23122038210503E-3</c:v>
                </c:pt>
                <c:pt idx="28">
                  <c:v>9.0512901312240698E-3</c:v>
                </c:pt>
                <c:pt idx="29">
                  <c:v>8.8714025037812602E-3</c:v>
                </c:pt>
                <c:pt idx="30">
                  <c:v>8.6917351114900107E-3</c:v>
                </c:pt>
                <c:pt idx="31">
                  <c:v>8.5125182712710596E-3</c:v>
                </c:pt>
                <c:pt idx="32">
                  <c:v>8.3339885976265599E-3</c:v>
                </c:pt>
                <c:pt idx="33">
                  <c:v>8.1563698148035095E-3</c:v>
                </c:pt>
                <c:pt idx="34">
                  <c:v>7.9798658929880698E-3</c:v>
                </c:pt>
                <c:pt idx="35">
                  <c:v>7.8078500263922103E-3</c:v>
                </c:pt>
                <c:pt idx="36">
                  <c:v>7.6615409783995E-3</c:v>
                </c:pt>
                <c:pt idx="37">
                  <c:v>7.5147889404894603E-3</c:v>
                </c:pt>
                <c:pt idx="38">
                  <c:v>7.3679346115863098E-3</c:v>
                </c:pt>
                <c:pt idx="39">
                  <c:v>7.2212741946443898E-3</c:v>
                </c:pt>
                <c:pt idx="40">
                  <c:v>7.0750668052827499E-3</c:v>
                </c:pt>
                <c:pt idx="41">
                  <c:v>6.9295405356011299E-3</c:v>
                </c:pt>
                <c:pt idx="42">
                  <c:v>6.7848974978538699E-3</c:v>
                </c:pt>
                <c:pt idx="43">
                  <c:v>6.6413180886281597E-3</c:v>
                </c:pt>
                <c:pt idx="44">
                  <c:v>6.4989646573847199E-3</c:v>
                </c:pt>
                <c:pt idx="45">
                  <c:v>6.3579847234540203E-3</c:v>
                </c:pt>
                <c:pt idx="46">
                  <c:v>6.2185141336117697E-3</c:v>
                </c:pt>
                <c:pt idx="47">
                  <c:v>6.0806808695589099E-3</c:v>
                </c:pt>
                <c:pt idx="48">
                  <c:v>5.9555573179434097E-3</c:v>
                </c:pt>
                <c:pt idx="49">
                  <c:v>5.8443486964045001E-3</c:v>
                </c:pt>
                <c:pt idx="50">
                  <c:v>5.7338241616607501E-3</c:v>
                </c:pt>
                <c:pt idx="51">
                  <c:v>5.6239440368827699E-3</c:v>
                </c:pt>
                <c:pt idx="52">
                  <c:v>5.5147217706449101E-3</c:v>
                </c:pt>
                <c:pt idx="53">
                  <c:v>5.4061708158675602E-3</c:v>
                </c:pt>
                <c:pt idx="54">
                  <c:v>5.2983047631438296E-3</c:v>
                </c:pt>
                <c:pt idx="55">
                  <c:v>5.1911374519235101E-3</c:v>
                </c:pt>
                <c:pt idx="56">
                  <c:v>5.0846830613373202E-3</c:v>
                </c:pt>
                <c:pt idx="57">
                  <c:v>4.97895618286008E-3</c:v>
                </c:pt>
                <c:pt idx="58">
                  <c:v>4.8739718761828896E-3</c:v>
                </c:pt>
                <c:pt idx="59">
                  <c:v>4.7697457101484797E-3</c:v>
                </c:pt>
                <c:pt idx="60">
                  <c:v>4.6662937903979903E-3</c:v>
                </c:pt>
                <c:pt idx="61">
                  <c:v>4.5636327748861697E-3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E7-443D-9A44-24BF8DED456A}"/>
            </c:ext>
          </c:extLst>
        </c:ser>
        <c:ser>
          <c:idx val="5"/>
          <c:order val="5"/>
          <c:tx>
            <c:strRef>
              <c:f>olivine!$AO$1</c:f>
              <c:strCache>
                <c:ptCount val="1"/>
                <c:pt idx="0">
                  <c:v>forsterite</c:v>
                </c:pt>
              </c:strCache>
            </c:strRef>
          </c:tx>
          <c:xVal>
            <c:numRef>
              <c:f>x_axes!$H$2:$H$63</c:f>
              <c:numCache>
                <c:formatCode>General</c:formatCode>
                <c:ptCount val="62"/>
                <c:pt idx="0">
                  <c:v>1255.9838709677299</c:v>
                </c:pt>
                <c:pt idx="1">
                  <c:v>1250.96774193547</c:v>
                </c:pt>
                <c:pt idx="2">
                  <c:v>1245.9516129032199</c:v>
                </c:pt>
                <c:pt idx="3">
                  <c:v>1240.9354838709701</c:v>
                </c:pt>
                <c:pt idx="4">
                  <c:v>1235.9193548387</c:v>
                </c:pt>
                <c:pt idx="5">
                  <c:v>1230.9032258064401</c:v>
                </c:pt>
                <c:pt idx="6">
                  <c:v>1225.88709677419</c:v>
                </c:pt>
                <c:pt idx="7">
                  <c:v>1220.8709677419299</c:v>
                </c:pt>
                <c:pt idx="8">
                  <c:v>1215.85483870967</c:v>
                </c:pt>
                <c:pt idx="9">
                  <c:v>1210.83870967741</c:v>
                </c:pt>
                <c:pt idx="10">
                  <c:v>1205.8225806451601</c:v>
                </c:pt>
                <c:pt idx="11">
                  <c:v>1200.80645161289</c:v>
                </c:pt>
                <c:pt idx="12">
                  <c:v>1195.7903225806399</c:v>
                </c:pt>
                <c:pt idx="13">
                  <c:v>1190.77419354839</c:v>
                </c:pt>
                <c:pt idx="14">
                  <c:v>1185.7580645161199</c:v>
                </c:pt>
                <c:pt idx="15">
                  <c:v>1180.7419354838601</c:v>
                </c:pt>
                <c:pt idx="16">
                  <c:v>1175.7258064516</c:v>
                </c:pt>
                <c:pt idx="17">
                  <c:v>1170.7096774193501</c:v>
                </c:pt>
                <c:pt idx="18">
                  <c:v>1165.69354838709</c:v>
                </c:pt>
                <c:pt idx="19">
                  <c:v>1160.6774193548299</c:v>
                </c:pt>
                <c:pt idx="20">
                  <c:v>1155.66129032258</c:v>
                </c:pt>
                <c:pt idx="21">
                  <c:v>1150.6451612903099</c:v>
                </c:pt>
                <c:pt idx="22">
                  <c:v>1145.6290322580501</c:v>
                </c:pt>
                <c:pt idx="23">
                  <c:v>1140.6129032258</c:v>
                </c:pt>
                <c:pt idx="24">
                  <c:v>1135.5967741935401</c:v>
                </c:pt>
                <c:pt idx="25">
                  <c:v>1130.58064516128</c:v>
                </c:pt>
                <c:pt idx="26">
                  <c:v>1125.5645161290199</c:v>
                </c:pt>
                <c:pt idx="27">
                  <c:v>1120.5483870967701</c:v>
                </c:pt>
                <c:pt idx="28">
                  <c:v>1115.53225806451</c:v>
                </c:pt>
                <c:pt idx="29">
                  <c:v>1110.5161290322501</c:v>
                </c:pt>
                <c:pt idx="30">
                  <c:v>1105.5</c:v>
                </c:pt>
                <c:pt idx="31">
                  <c:v>1100.4838709677299</c:v>
                </c:pt>
                <c:pt idx="32">
                  <c:v>1095.46774193547</c:v>
                </c:pt>
                <c:pt idx="33">
                  <c:v>1090.4516129032199</c:v>
                </c:pt>
                <c:pt idx="34">
                  <c:v>1085.4354838709701</c:v>
                </c:pt>
                <c:pt idx="35">
                  <c:v>1080.4193548387</c:v>
                </c:pt>
                <c:pt idx="36">
                  <c:v>1075.4032258064401</c:v>
                </c:pt>
                <c:pt idx="37">
                  <c:v>1070.38709677419</c:v>
                </c:pt>
                <c:pt idx="38">
                  <c:v>1065.3709677419299</c:v>
                </c:pt>
                <c:pt idx="39">
                  <c:v>1060.35483870967</c:v>
                </c:pt>
                <c:pt idx="40">
                  <c:v>1055.33870967741</c:v>
                </c:pt>
                <c:pt idx="41">
                  <c:v>1050.3225806451601</c:v>
                </c:pt>
                <c:pt idx="42">
                  <c:v>1045.30645161289</c:v>
                </c:pt>
                <c:pt idx="43">
                  <c:v>1040.2903225806399</c:v>
                </c:pt>
                <c:pt idx="44">
                  <c:v>1035.27419354839</c:v>
                </c:pt>
                <c:pt idx="45">
                  <c:v>1030.2580645161199</c:v>
                </c:pt>
                <c:pt idx="46">
                  <c:v>1025.2419354838601</c:v>
                </c:pt>
                <c:pt idx="47">
                  <c:v>1020.22580645161</c:v>
                </c:pt>
                <c:pt idx="48">
                  <c:v>1015.20967741934</c:v>
                </c:pt>
                <c:pt idx="49">
                  <c:v>1010.19354838709</c:v>
                </c:pt>
                <c:pt idx="50">
                  <c:v>1005.17741935484</c:v>
                </c:pt>
                <c:pt idx="51">
                  <c:v>1000.16129032258</c:v>
                </c:pt>
                <c:pt idx="52">
                  <c:v>995.14516129032302</c:v>
                </c:pt>
                <c:pt idx="53">
                  <c:v>990.12903225806394</c:v>
                </c:pt>
                <c:pt idx="54">
                  <c:v>985.11290322580601</c:v>
                </c:pt>
                <c:pt idx="55">
                  <c:v>980.09677419354796</c:v>
                </c:pt>
                <c:pt idx="56">
                  <c:v>975.080645161289</c:v>
                </c:pt>
                <c:pt idx="57">
                  <c:v>970.06451612903095</c:v>
                </c:pt>
                <c:pt idx="58">
                  <c:v>965.04838709677404</c:v>
                </c:pt>
                <c:pt idx="59">
                  <c:v>960.03225806451496</c:v>
                </c:pt>
                <c:pt idx="60">
                  <c:v>955.01612903225805</c:v>
                </c:pt>
                <c:pt idx="61">
                  <c:v>950</c:v>
                </c:pt>
              </c:numCache>
            </c:numRef>
          </c:xVal>
          <c:yVal>
            <c:numRef>
              <c:f>olivine!$AO$2:$AO$63</c:f>
              <c:numCache>
                <c:formatCode>General</c:formatCode>
                <c:ptCount val="62"/>
                <c:pt idx="0">
                  <c:v>0.84707914175677801</c:v>
                </c:pt>
                <c:pt idx="1">
                  <c:v>0.84473602598102404</c:v>
                </c:pt>
                <c:pt idx="2">
                  <c:v>0.84235931192599001</c:v>
                </c:pt>
                <c:pt idx="3">
                  <c:v>0.83994854718484901</c:v>
                </c:pt>
                <c:pt idx="4">
                  <c:v>0.83750329143148905</c:v>
                </c:pt>
                <c:pt idx="5">
                  <c:v>0.83502311894286696</c:v>
                </c:pt>
                <c:pt idx="6">
                  <c:v>0.83250762129064704</c:v>
                </c:pt>
                <c:pt idx="7">
                  <c:v>0.829956410336947</c:v>
                </c:pt>
                <c:pt idx="8">
                  <c:v>0.82736912152296804</c:v>
                </c:pt>
                <c:pt idx="9">
                  <c:v>0.824745417396195</c:v>
                </c:pt>
                <c:pt idx="10">
                  <c:v>0.822084990066551</c:v>
                </c:pt>
                <c:pt idx="11">
                  <c:v>0.81703556518559595</c:v>
                </c:pt>
                <c:pt idx="12">
                  <c:v>0.81133033863635595</c:v>
                </c:pt>
                <c:pt idx="13">
                  <c:v>0.80563998483479704</c:v>
                </c:pt>
                <c:pt idx="14">
                  <c:v>0.79996773430308199</c:v>
                </c:pt>
                <c:pt idx="15">
                  <c:v>0.79431751643096804</c:v>
                </c:pt>
                <c:pt idx="16">
                  <c:v>0.78869384172920198</c:v>
                </c:pt>
                <c:pt idx="17">
                  <c:v>0.78310169453686596</c:v>
                </c:pt>
                <c:pt idx="18">
                  <c:v>0.77731933780891904</c:v>
                </c:pt>
                <c:pt idx="19">
                  <c:v>0.77122288533487005</c:v>
                </c:pt>
                <c:pt idx="20">
                  <c:v>0.76510833842888604</c:v>
                </c:pt>
                <c:pt idx="21">
                  <c:v>0.75896818049055403</c:v>
                </c:pt>
                <c:pt idx="22">
                  <c:v>0.75279187629302502</c:v>
                </c:pt>
                <c:pt idx="23">
                  <c:v>0.74656442260794098</c:v>
                </c:pt>
                <c:pt idx="24">
                  <c:v>0.74026425074962598</c:v>
                </c:pt>
                <c:pt idx="25">
                  <c:v>0.73386032805086499</c:v>
                </c:pt>
                <c:pt idx="26">
                  <c:v>0.72812847743002096</c:v>
                </c:pt>
                <c:pt idx="27">
                  <c:v>0.72431629950902798</c:v>
                </c:pt>
                <c:pt idx="28">
                  <c:v>0.721047071953962</c:v>
                </c:pt>
                <c:pt idx="29">
                  <c:v>0.71822288838900195</c:v>
                </c:pt>
                <c:pt idx="30">
                  <c:v>0.71576448981351504</c:v>
                </c:pt>
                <c:pt idx="31">
                  <c:v>0.71360847225338797</c:v>
                </c:pt>
                <c:pt idx="32">
                  <c:v>0.71170411901924702</c:v>
                </c:pt>
                <c:pt idx="33">
                  <c:v>0.71001062199266696</c:v>
                </c:pt>
                <c:pt idx="34">
                  <c:v>0.708494856172734</c:v>
                </c:pt>
                <c:pt idx="35">
                  <c:v>0.70715660145334103</c:v>
                </c:pt>
                <c:pt idx="36">
                  <c:v>0.70615821936795098</c:v>
                </c:pt>
                <c:pt idx="37">
                  <c:v>0.70526527317787802</c:v>
                </c:pt>
                <c:pt idx="38">
                  <c:v>0.70446433310522905</c:v>
                </c:pt>
                <c:pt idx="39">
                  <c:v>0.70374364085386798</c:v>
                </c:pt>
                <c:pt idx="40">
                  <c:v>0.70309280249096295</c:v>
                </c:pt>
                <c:pt idx="41">
                  <c:v>0.70250253660082396</c:v>
                </c:pt>
                <c:pt idx="42">
                  <c:v>0.70196446370274401</c:v>
                </c:pt>
                <c:pt idx="43">
                  <c:v>0.70147092646519504</c:v>
                </c:pt>
                <c:pt idx="44">
                  <c:v>0.70101483266115105</c:v>
                </c:pt>
                <c:pt idx="45">
                  <c:v>0.70058951447124096</c:v>
                </c:pt>
                <c:pt idx="46">
                  <c:v>0.70018859744425699</c:v>
                </c:pt>
                <c:pt idx="47">
                  <c:v>0.69980587418028095</c:v>
                </c:pt>
                <c:pt idx="48">
                  <c:v>0.69882084941140299</c:v>
                </c:pt>
                <c:pt idx="49">
                  <c:v>0.69714124435602198</c:v>
                </c:pt>
                <c:pt idx="50">
                  <c:v>0.69550252072948704</c:v>
                </c:pt>
                <c:pt idx="51">
                  <c:v>0.693909384734827</c:v>
                </c:pt>
                <c:pt idx="52">
                  <c:v>0.69236293299100304</c:v>
                </c:pt>
                <c:pt idx="53">
                  <c:v>0.69086430081071004</c:v>
                </c:pt>
                <c:pt idx="54">
                  <c:v>0.68941465290413595</c:v>
                </c:pt>
                <c:pt idx="55">
                  <c:v>0.68801517492730402</c:v>
                </c:pt>
                <c:pt idx="56">
                  <c:v>0.68666706582127801</c:v>
                </c:pt>
                <c:pt idx="57">
                  <c:v>0.68537153085847202</c:v>
                </c:pt>
                <c:pt idx="58">
                  <c:v>0.68412977535788999</c:v>
                </c:pt>
                <c:pt idx="59">
                  <c:v>0.68294299899320698</c:v>
                </c:pt>
                <c:pt idx="60">
                  <c:v>0.68181239062959298</c:v>
                </c:pt>
                <c:pt idx="61">
                  <c:v>0.68073912363469802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E7-443D-9A44-24BF8DED4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381344"/>
        <c:axId val="712377080"/>
      </c:scatterChart>
      <c:valAx>
        <c:axId val="71238134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377080"/>
        <c:crosses val="autoZero"/>
        <c:crossBetween val="midCat"/>
      </c:valAx>
      <c:valAx>
        <c:axId val="712377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238134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Combine!$R$2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Combine!$R$3:$R$65</c:f>
              <c:numCache>
                <c:formatCode>[=0]General;[&gt;10]0.00;0.000</c:formatCode>
                <c:ptCount val="63"/>
                <c:pt idx="0">
                  <c:v>2.71290838806748</c:v>
                </c:pt>
                <c:pt idx="1">
                  <c:v>2.7125769527579702</c:v>
                </c:pt>
                <c:pt idx="2">
                  <c:v>2.71217470527733</c:v>
                </c:pt>
                <c:pt idx="3">
                  <c:v>2.71175704069916</c:v>
                </c:pt>
                <c:pt idx="4">
                  <c:v>2.71132348017928</c:v>
                </c:pt>
                <c:pt idx="5">
                  <c:v>2.7108735311383101</c:v>
                </c:pt>
                <c:pt idx="6">
                  <c:v>2.7104066874800798</c:v>
                </c:pt>
                <c:pt idx="7">
                  <c:v>2.7099224299157298</c:v>
                </c:pt>
                <c:pt idx="8">
                  <c:v>2.70942022640497</c:v>
                </c:pt>
                <c:pt idx="9">
                  <c:v>2.7088995327333998</c:v>
                </c:pt>
                <c:pt idx="10">
                  <c:v>2.70835979323396</c:v>
                </c:pt>
                <c:pt idx="11">
                  <c:v>2.7078004412816301</c:v>
                </c:pt>
                <c:pt idx="12">
                  <c:v>2.70807692441142</c:v>
                </c:pt>
                <c:pt idx="13">
                  <c:v>2.70859468688661</c:v>
                </c:pt>
                <c:pt idx="14">
                  <c:v>2.7091040940820901</c:v>
                </c:pt>
                <c:pt idx="15">
                  <c:v>2.7095925065631898</c:v>
                </c:pt>
                <c:pt idx="16">
                  <c:v>2.7100465249885302</c:v>
                </c:pt>
                <c:pt idx="17">
                  <c:v>2.71045221447871</c:v>
                </c:pt>
                <c:pt idx="18">
                  <c:v>2.7107953399650802</c:v>
                </c:pt>
                <c:pt idx="19">
                  <c:v>2.7106024600939702</c:v>
                </c:pt>
                <c:pt idx="20">
                  <c:v>2.7095461594511501</c:v>
                </c:pt>
                <c:pt idx="21">
                  <c:v>2.7081673670054398</c:v>
                </c:pt>
                <c:pt idx="22">
                  <c:v>2.7064065604835399</c:v>
                </c:pt>
                <c:pt idx="23">
                  <c:v>2.7041903514045602</c:v>
                </c:pt>
                <c:pt idx="24">
                  <c:v>2.7014257927599599</c:v>
                </c:pt>
                <c:pt idx="25">
                  <c:v>2.6979917685193402</c:v>
                </c:pt>
                <c:pt idx="26">
                  <c:v>2.6937262116009499</c:v>
                </c:pt>
                <c:pt idx="27">
                  <c:v>2.6820202697716802</c:v>
                </c:pt>
                <c:pt idx="28">
                  <c:v>2.6588518181017902</c:v>
                </c:pt>
                <c:pt idx="29">
                  <c:v>2.6372148125974402</c:v>
                </c:pt>
                <c:pt idx="30">
                  <c:v>2.6170235878582901</c:v>
                </c:pt>
                <c:pt idx="31">
                  <c:v>2.5981487972438599</c:v>
                </c:pt>
                <c:pt idx="32">
                  <c:v>2.58045411655409</c:v>
                </c:pt>
                <c:pt idx="33">
                  <c:v>2.5638114693288299</c:v>
                </c:pt>
                <c:pt idx="34">
                  <c:v>2.5481062472191698</c:v>
                </c:pt>
                <c:pt idx="35">
                  <c:v>2.53323812744215</c:v>
                </c:pt>
                <c:pt idx="36">
                  <c:v>2.5191051385094601</c:v>
                </c:pt>
                <c:pt idx="37">
                  <c:v>2.5055212861524501</c:v>
                </c:pt>
                <c:pt idx="38">
                  <c:v>2.4925345766731599</c:v>
                </c:pt>
                <c:pt idx="39">
                  <c:v>2.4800870342235699</c:v>
                </c:pt>
                <c:pt idx="40">
                  <c:v>2.46812846559104</c:v>
                </c:pt>
                <c:pt idx="41">
                  <c:v>2.4566150922923602</c:v>
                </c:pt>
                <c:pt idx="42">
                  <c:v>2.4455084669865101</c:v>
                </c:pt>
                <c:pt idx="43">
                  <c:v>2.43477460764877</c:v>
                </c:pt>
                <c:pt idx="44">
                  <c:v>2.4243832996893899</c:v>
                </c:pt>
                <c:pt idx="45">
                  <c:v>2.4143075285453701</c:v>
                </c:pt>
                <c:pt idx="46">
                  <c:v>2.404523014414</c:v>
                </c:pt>
                <c:pt idx="47">
                  <c:v>2.3950077772597398</c:v>
                </c:pt>
                <c:pt idx="48">
                  <c:v>2.38574156673883</c:v>
                </c:pt>
                <c:pt idx="49">
                  <c:v>2.3768294004163102</c:v>
                </c:pt>
                <c:pt idx="50">
                  <c:v>2.3679575987133901</c:v>
                </c:pt>
                <c:pt idx="51">
                  <c:v>2.3591121027623001</c:v>
                </c:pt>
                <c:pt idx="52">
                  <c:v>2.3504332262749501</c:v>
                </c:pt>
                <c:pt idx="53">
                  <c:v>2.3419087717304699</c:v>
                </c:pt>
                <c:pt idx="54">
                  <c:v>2.3335276022662201</c:v>
                </c:pt>
                <c:pt idx="55">
                  <c:v>2.3252795007053</c:v>
                </c:pt>
                <c:pt idx="56">
                  <c:v>2.3171550501396498</c:v>
                </c:pt>
                <c:pt idx="57">
                  <c:v>2.3091455322304499</c:v>
                </c:pt>
                <c:pt idx="58">
                  <c:v>2.3012428402163598</c:v>
                </c:pt>
                <c:pt idx="59">
                  <c:v>2.29343940421913</c:v>
                </c:pt>
                <c:pt idx="60">
                  <c:v>2.2857281269256799</c:v>
                </c:pt>
                <c:pt idx="61">
                  <c:v>2.2781023281068502</c:v>
                </c:pt>
                <c:pt idx="62">
                  <c:v>2.2705556967367402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C2-4974-A891-F223D883D114}"/>
            </c:ext>
          </c:extLst>
        </c:ser>
        <c:ser>
          <c:idx val="1"/>
          <c:order val="1"/>
          <c:tx>
            <c:strRef>
              <c:f>Combine!$S$2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Combine!$S$3:$S$65</c:f>
              <c:numCache>
                <c:formatCode>[=0]General;[&gt;10]0.00;0.000</c:formatCode>
                <c:ptCount val="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C2-4974-A891-F223D883D114}"/>
            </c:ext>
          </c:extLst>
        </c:ser>
        <c:ser>
          <c:idx val="2"/>
          <c:order val="2"/>
          <c:tx>
            <c:strRef>
              <c:f>Combine!$T$2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Combine!$T$3:$T$65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8.7182927515455599</c:v>
                </c:pt>
                <c:pt idx="13">
                  <c:v>5.9892764247056967</c:v>
                </c:pt>
                <c:pt idx="14">
                  <c:v>5.2248806347822292</c:v>
                </c:pt>
                <c:pt idx="15">
                  <c:v>4.8662622878897892</c:v>
                </c:pt>
                <c:pt idx="16">
                  <c:v>4.6590192529299417</c:v>
                </c:pt>
                <c:pt idx="17">
                  <c:v>4.5247997684571271</c:v>
                </c:pt>
                <c:pt idx="18">
                  <c:v>4.4314709784391741</c:v>
                </c:pt>
                <c:pt idx="19">
                  <c:v>4.3434110028660449</c:v>
                </c:pt>
                <c:pt idx="20">
                  <c:v>4.2563952907958083</c:v>
                </c:pt>
                <c:pt idx="21">
                  <c:v>4.1927212308805686</c:v>
                </c:pt>
                <c:pt idx="22">
                  <c:v>4.145164379035247</c:v>
                </c:pt>
                <c:pt idx="23">
                  <c:v>4.1093371138337735</c:v>
                </c:pt>
                <c:pt idx="24">
                  <c:v>4.0824535324975342</c:v>
                </c:pt>
                <c:pt idx="25">
                  <c:v>4.0627051023452205</c:v>
                </c:pt>
                <c:pt idx="26">
                  <c:v>4.0489295846983921</c:v>
                </c:pt>
                <c:pt idx="27">
                  <c:v>4.0262211394868634</c:v>
                </c:pt>
                <c:pt idx="28">
                  <c:v>3.9860882661467616</c:v>
                </c:pt>
                <c:pt idx="29">
                  <c:v>3.9546540624348285</c:v>
                </c:pt>
                <c:pt idx="30">
                  <c:v>3.9293625923373416</c:v>
                </c:pt>
                <c:pt idx="31">
                  <c:v>3.9085737907074027</c:v>
                </c:pt>
                <c:pt idx="32">
                  <c:v>3.8911923020220192</c:v>
                </c:pt>
                <c:pt idx="33">
                  <c:v>3.876459339082623</c:v>
                </c:pt>
                <c:pt idx="34">
                  <c:v>3.8638321222572376</c:v>
                </c:pt>
                <c:pt idx="35">
                  <c:v>3.8529115271957455</c:v>
                </c:pt>
                <c:pt idx="36">
                  <c:v>3.8418805913928833</c:v>
                </c:pt>
                <c:pt idx="37">
                  <c:v>3.8209345817354792</c:v>
                </c:pt>
                <c:pt idx="38">
                  <c:v>3.8025311371118069</c:v>
                </c:pt>
                <c:pt idx="39">
                  <c:v>3.7862018142831584</c:v>
                </c:pt>
                <c:pt idx="40">
                  <c:v>3.7715876496898031</c:v>
                </c:pt>
                <c:pt idx="41">
                  <c:v>3.7584091464306559</c:v>
                </c:pt>
                <c:pt idx="42">
                  <c:v>3.7464456808371192</c:v>
                </c:pt>
                <c:pt idx="43">
                  <c:v>3.7355210594182617</c:v>
                </c:pt>
                <c:pt idx="44">
                  <c:v>3.7254931952049568</c:v>
                </c:pt>
                <c:pt idx="45">
                  <c:v>3.7162466074264131</c:v>
                </c:pt>
                <c:pt idx="46">
                  <c:v>3.7076868977807833</c:v>
                </c:pt>
                <c:pt idx="47">
                  <c:v>3.6997396087269623</c:v>
                </c:pt>
                <c:pt idx="48">
                  <c:v>3.6923422281005678</c:v>
                </c:pt>
                <c:pt idx="49">
                  <c:v>3.6873749804501212</c:v>
                </c:pt>
                <c:pt idx="50">
                  <c:v>3.6848141220425257</c:v>
                </c:pt>
                <c:pt idx="51">
                  <c:v>3.6824252435145475</c:v>
                </c:pt>
                <c:pt idx="52">
                  <c:v>3.6802681248354316</c:v>
                </c:pt>
                <c:pt idx="53">
                  <c:v>3.6783005441590113</c:v>
                </c:pt>
                <c:pt idx="54">
                  <c:v>3.676485118999234</c:v>
                </c:pt>
                <c:pt idx="55">
                  <c:v>3.6747885099204463</c:v>
                </c:pt>
                <c:pt idx="56">
                  <c:v>3.673180781922043</c:v>
                </c:pt>
                <c:pt idx="57">
                  <c:v>3.6716348901754863</c:v>
                </c:pt>
                <c:pt idx="58">
                  <c:v>3.6701262647424571</c:v>
                </c:pt>
                <c:pt idx="59">
                  <c:v>3.6686324745681551</c:v>
                </c:pt>
                <c:pt idx="60">
                  <c:v>3.6671329555345609</c:v>
                </c:pt>
                <c:pt idx="61">
                  <c:v>3.6656087905430406</c:v>
                </c:pt>
                <c:pt idx="62">
                  <c:v>3.6640425321171493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C2-4974-A891-F223D883D114}"/>
            </c:ext>
          </c:extLst>
        </c:ser>
        <c:ser>
          <c:idx val="3"/>
          <c:order val="3"/>
          <c:tx>
            <c:strRef>
              <c:f>Combine!$U$2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Combine!$U$3:$U$65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3.0624684042066699</c:v>
                </c:pt>
                <c:pt idx="51">
                  <c:v>3.0624684042066699</c:v>
                </c:pt>
                <c:pt idx="52">
                  <c:v>3.0624684042066699</c:v>
                </c:pt>
                <c:pt idx="53">
                  <c:v>3.0624684042066699</c:v>
                </c:pt>
                <c:pt idx="54">
                  <c:v>3.0624684042066699</c:v>
                </c:pt>
                <c:pt idx="55">
                  <c:v>3.0624684042066699</c:v>
                </c:pt>
                <c:pt idx="56">
                  <c:v>3.0624684042066699</c:v>
                </c:pt>
                <c:pt idx="57">
                  <c:v>3.0624684042066699</c:v>
                </c:pt>
                <c:pt idx="58">
                  <c:v>3.0624684042066699</c:v>
                </c:pt>
                <c:pt idx="59">
                  <c:v>3.0624684042066699</c:v>
                </c:pt>
                <c:pt idx="60">
                  <c:v>3.0624684042066699</c:v>
                </c:pt>
                <c:pt idx="61">
                  <c:v>3.0624684042066699</c:v>
                </c:pt>
                <c:pt idx="62">
                  <c:v>3.0624684042066699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C2-4974-A891-F223D883D114}"/>
            </c:ext>
          </c:extLst>
        </c:ser>
        <c:ser>
          <c:idx val="4"/>
          <c:order val="4"/>
          <c:tx>
            <c:strRef>
              <c:f>Combine!$V$2</c:f>
              <c:strCache>
                <c:ptCount val="1"/>
                <c:pt idx="0">
                  <c:v>orthopyroxene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Combine!$V$3:$V$65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3.3174713666506199</c:v>
                </c:pt>
                <c:pt idx="37">
                  <c:v>3.3186625980490199</c:v>
                </c:pt>
                <c:pt idx="38">
                  <c:v>3.3198122138942199</c:v>
                </c:pt>
                <c:pt idx="39">
                  <c:v>3.32092629813644</c:v>
                </c:pt>
                <c:pt idx="40">
                  <c:v>3.3220101392603101</c:v>
                </c:pt>
                <c:pt idx="41">
                  <c:v>3.3230683871340401</c:v>
                </c:pt>
                <c:pt idx="42">
                  <c:v>3.3241051804175501</c:v>
                </c:pt>
                <c:pt idx="43">
                  <c:v>3.32512425218466</c:v>
                </c:pt>
                <c:pt idx="44">
                  <c:v>3.3261290194120798</c:v>
                </c:pt>
                <c:pt idx="45">
                  <c:v>3.32712266065993</c:v>
                </c:pt>
                <c:pt idx="46">
                  <c:v>3.32810818535618</c:v>
                </c:pt>
                <c:pt idx="47">
                  <c:v>3.3290884950502</c:v>
                </c:pt>
                <c:pt idx="48">
                  <c:v>3.3300664321197599</c:v>
                </c:pt>
                <c:pt idx="49">
                  <c:v>3.3313589683662301</c:v>
                </c:pt>
                <c:pt idx="50">
                  <c:v>3.3330113519951201</c:v>
                </c:pt>
                <c:pt idx="51">
                  <c:v>3.3346485047755401</c:v>
                </c:pt>
                <c:pt idx="52">
                  <c:v>3.33626873872754</c:v>
                </c:pt>
                <c:pt idx="53">
                  <c:v>3.3378712509382198</c:v>
                </c:pt>
                <c:pt idx="54">
                  <c:v>3.33945525328292</c:v>
                </c:pt>
                <c:pt idx="55">
                  <c:v>3.3410199743933999</c:v>
                </c:pt>
                <c:pt idx="56">
                  <c:v>3.3425646613994</c:v>
                </c:pt>
                <c:pt idx="57">
                  <c:v>3.3440885814509702</c:v>
                </c:pt>
                <c:pt idx="58">
                  <c:v>3.34559102304436</c:v>
                </c:pt>
                <c:pt idx="59">
                  <c:v>3.3470712971522198</c:v>
                </c:pt>
                <c:pt idx="60">
                  <c:v>3.34852873818435</c:v>
                </c:pt>
                <c:pt idx="61">
                  <c:v>3.3499627047908098</c:v>
                </c:pt>
                <c:pt idx="62">
                  <c:v>3.3513725805259802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C2-4974-A891-F223D883D114}"/>
            </c:ext>
          </c:extLst>
        </c:ser>
        <c:ser>
          <c:idx val="5"/>
          <c:order val="5"/>
          <c:tx>
            <c:strRef>
              <c:f>Combine!$W$2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Combine!$W$3:$W$65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4.4298036237613596</c:v>
                </c:pt>
                <c:pt idx="28">
                  <c:v>4.44318064204111</c:v>
                </c:pt>
                <c:pt idx="29">
                  <c:v>4.4547768156952499</c:v>
                </c:pt>
                <c:pt idx="30">
                  <c:v>4.4650144060186401</c:v>
                </c:pt>
                <c:pt idx="31">
                  <c:v>4.4741938134571297</c:v>
                </c:pt>
                <c:pt idx="32">
                  <c:v>4.4825340233236801</c:v>
                </c:pt>
                <c:pt idx="33">
                  <c:v>4.4901982870680097</c:v>
                </c:pt>
                <c:pt idx="34">
                  <c:v>4.49731084972096</c:v>
                </c:pt>
                <c:pt idx="35">
                  <c:v>4.5039680839698999</c:v>
                </c:pt>
                <c:pt idx="36">
                  <c:v>4.5101946318411601</c:v>
                </c:pt>
                <c:pt idx="37">
                  <c:v>4.5157347723655397</c:v>
                </c:pt>
                <c:pt idx="38">
                  <c:v>4.52107345955638</c:v>
                </c:pt>
                <c:pt idx="39">
                  <c:v>4.5262411402130098</c:v>
                </c:pt>
                <c:pt idx="40">
                  <c:v>4.5312643191978896</c:v>
                </c:pt>
                <c:pt idx="41">
                  <c:v>4.5361663182718202</c:v>
                </c:pt>
                <c:pt idx="42">
                  <c:v>4.5409678857494802</c:v>
                </c:pt>
                <c:pt idx="43">
                  <c:v>4.5456876952583603</c:v>
                </c:pt>
                <c:pt idx="44">
                  <c:v>4.5503427615875101</c:v>
                </c:pt>
                <c:pt idx="45">
                  <c:v>4.5549487945584897</c:v>
                </c:pt>
                <c:pt idx="46">
                  <c:v>4.5595205069707498</c:v>
                </c:pt>
                <c:pt idx="47">
                  <c:v>4.5640719182032203</c:v>
                </c:pt>
                <c:pt idx="48">
                  <c:v>4.5686167269348301</c:v>
                </c:pt>
                <c:pt idx="49">
                  <c:v>4.5744387717209296</c:v>
                </c:pt>
                <c:pt idx="50">
                  <c:v>4.5816824744993596</c:v>
                </c:pt>
                <c:pt idx="51">
                  <c:v>4.5888188666028302</c:v>
                </c:pt>
                <c:pt idx="52">
                  <c:v>4.5958437864768502</c:v>
                </c:pt>
                <c:pt idx="53">
                  <c:v>4.6027554845065399</c:v>
                </c:pt>
                <c:pt idx="54">
                  <c:v>4.6095523092819199</c:v>
                </c:pt>
                <c:pt idx="55">
                  <c:v>4.61623273798455</c:v>
                </c:pt>
                <c:pt idx="56">
                  <c:v>4.6227954026252798</c:v>
                </c:pt>
                <c:pt idx="57">
                  <c:v>4.6292391119801097</c:v>
                </c:pt>
                <c:pt idx="58">
                  <c:v>4.6355628691951001</c:v>
                </c:pt>
                <c:pt idx="59">
                  <c:v>4.6417658851157304</c:v>
                </c:pt>
                <c:pt idx="60">
                  <c:v>4.6478475875197898</c:v>
                </c:pt>
                <c:pt idx="61">
                  <c:v>4.6538076265180601</c:v>
                </c:pt>
                <c:pt idx="62">
                  <c:v>4.6596458764534798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C2-4974-A891-F223D883D114}"/>
            </c:ext>
          </c:extLst>
        </c:ser>
        <c:ser>
          <c:idx val="6"/>
          <c:order val="6"/>
          <c:tx>
            <c:strRef>
              <c:f>Combine!$X$2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Combine!$X$3:$X$65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3.2628838809993201</c:v>
                </c:pt>
                <c:pt idx="20">
                  <c:v>3.26761878795983</c:v>
                </c:pt>
                <c:pt idx="21">
                  <c:v>3.2725514172669801</c:v>
                </c:pt>
                <c:pt idx="22">
                  <c:v>3.2777313005873201</c:v>
                </c:pt>
                <c:pt idx="23">
                  <c:v>3.2832237768580401</c:v>
                </c:pt>
                <c:pt idx="24">
                  <c:v>3.28911593536102</c:v>
                </c:pt>
                <c:pt idx="25">
                  <c:v>3.2955250097084599</c:v>
                </c:pt>
                <c:pt idx="26">
                  <c:v>3.30260950265943</c:v>
                </c:pt>
                <c:pt idx="27">
                  <c:v>3.3074530924344798</c:v>
                </c:pt>
                <c:pt idx="28">
                  <c:v>3.3070170375954802</c:v>
                </c:pt>
                <c:pt idx="29">
                  <c:v>3.3069022028362798</c:v>
                </c:pt>
                <c:pt idx="30">
                  <c:v>3.30699499031171</c:v>
                </c:pt>
                <c:pt idx="31">
                  <c:v>3.3072269159894598</c:v>
                </c:pt>
                <c:pt idx="32">
                  <c:v>3.3075555474912299</c:v>
                </c:pt>
                <c:pt idx="33">
                  <c:v>3.3079540320065299</c:v>
                </c:pt>
                <c:pt idx="34">
                  <c:v>3.3084051292183201</c:v>
                </c:pt>
                <c:pt idx="35">
                  <c:v>3.3088976982153602</c:v>
                </c:pt>
                <c:pt idx="36">
                  <c:v>3.3094497698667098</c:v>
                </c:pt>
                <c:pt idx="37">
                  <c:v>3.3102282246151198</c:v>
                </c:pt>
                <c:pt idx="38">
                  <c:v>3.3110289371667601</c:v>
                </c:pt>
                <c:pt idx="39">
                  <c:v>3.31185469706754</c:v>
                </c:pt>
                <c:pt idx="40">
                  <c:v>3.3127084175475701</c:v>
                </c:pt>
                <c:pt idx="41">
                  <c:v>3.3135931581444802</c:v>
                </c:pt>
                <c:pt idx="42">
                  <c:v>3.3145121591142699</c:v>
                </c:pt>
                <c:pt idx="43">
                  <c:v>3.3154688846067999</c:v>
                </c:pt>
                <c:pt idx="44">
                  <c:v>3.3164670733711898</c:v>
                </c:pt>
                <c:pt idx="45">
                  <c:v>3.3175107968350601</c:v>
                </c:pt>
                <c:pt idx="46">
                  <c:v>3.3186045250738698</c:v>
                </c:pt>
                <c:pt idx="47">
                  <c:v>3.3197531912097</c:v>
                </c:pt>
                <c:pt idx="48">
                  <c:v>3.3209622281632298</c:v>
                </c:pt>
                <c:pt idx="49">
                  <c:v>3.3216631640971501</c:v>
                </c:pt>
                <c:pt idx="50">
                  <c:v>3.3216977194667701</c:v>
                </c:pt>
                <c:pt idx="51">
                  <c:v>3.3217172571448201</c:v>
                </c:pt>
                <c:pt idx="52">
                  <c:v>3.32172136144013</c:v>
                </c:pt>
                <c:pt idx="53">
                  <c:v>3.3217099012797799</c:v>
                </c:pt>
                <c:pt idx="54">
                  <c:v>3.3216827611986601</c:v>
                </c:pt>
                <c:pt idx="55">
                  <c:v>3.3216398428535099</c:v>
                </c:pt>
                <c:pt idx="56">
                  <c:v>3.3215810663381502</c:v>
                </c:pt>
                <c:pt idx="57">
                  <c:v>3.3215063713067998</c:v>
                </c:pt>
                <c:pt idx="58">
                  <c:v>3.3214157179182</c:v>
                </c:pt>
                <c:pt idx="59">
                  <c:v>3.3213090876157301</c:v>
                </c:pt>
                <c:pt idx="60">
                  <c:v>3.3211864837539</c:v>
                </c:pt>
                <c:pt idx="61">
                  <c:v>3.3210479320907198</c:v>
                </c:pt>
                <c:pt idx="62">
                  <c:v>3.3208934811565798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C2-4974-A891-F223D883D114}"/>
            </c:ext>
          </c:extLst>
        </c:ser>
        <c:ser>
          <c:idx val="7"/>
          <c:order val="7"/>
          <c:tx>
            <c:strRef>
              <c:f>Combine!$Y$2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Combine!$Y$3:$Y$65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3.46839664268771</c:v>
                </c:pt>
                <c:pt idx="50">
                  <c:v>3.4701041164988702</c:v>
                </c:pt>
                <c:pt idx="51">
                  <c:v>3.47179258809969</c:v>
                </c:pt>
                <c:pt idx="52">
                  <c:v>3.4734616484074001</c:v>
                </c:pt>
                <c:pt idx="53">
                  <c:v>3.47511120731405</c:v>
                </c:pt>
                <c:pt idx="54">
                  <c:v>3.47674118582548</c:v>
                </c:pt>
                <c:pt idx="55">
                  <c:v>3.47835151644041</c:v>
                </c:pt>
                <c:pt idx="56">
                  <c:v>3.4799421434534601</c:v>
                </c:pt>
                <c:pt idx="57">
                  <c:v>3.4815130231698199</c:v>
                </c:pt>
                <c:pt idx="58">
                  <c:v>3.48306412403215</c:v>
                </c:pt>
                <c:pt idx="59">
                  <c:v>3.4845954267030099</c:v>
                </c:pt>
                <c:pt idx="60">
                  <c:v>3.48610692406778</c:v>
                </c:pt>
                <c:pt idx="61">
                  <c:v>3.4875986211917902</c:v>
                </c:pt>
                <c:pt idx="62">
                  <c:v>3.4890705352257498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C2-4974-A891-F223D883D114}"/>
            </c:ext>
          </c:extLst>
        </c:ser>
        <c:ser>
          <c:idx val="8"/>
          <c:order val="8"/>
          <c:tx>
            <c:strRef>
              <c:f>Combine!$Z$2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Combine!$Z$3:$Z$65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2.67989128590078</c:v>
                </c:pt>
                <c:pt idx="13">
                  <c:v>2.6788425605722601</c:v>
                </c:pt>
                <c:pt idx="14">
                  <c:v>2.6778399143453702</c:v>
                </c:pt>
                <c:pt idx="15">
                  <c:v>2.6768845137197999</c:v>
                </c:pt>
                <c:pt idx="16">
                  <c:v>2.6759771451306902</c:v>
                </c:pt>
                <c:pt idx="17">
                  <c:v>2.67511821889951</c:v>
                </c:pt>
                <c:pt idx="18">
                  <c:v>2.6743077848035699</c:v>
                </c:pt>
                <c:pt idx="19">
                  <c:v>2.6734987956591798</c:v>
                </c:pt>
                <c:pt idx="20">
                  <c:v>2.67266400325658</c:v>
                </c:pt>
                <c:pt idx="21">
                  <c:v>2.6718631917353499</c:v>
                </c:pt>
                <c:pt idx="22">
                  <c:v>2.6710937997479398</c:v>
                </c:pt>
                <c:pt idx="23">
                  <c:v>2.6703527485776801</c:v>
                </c:pt>
                <c:pt idx="24">
                  <c:v>2.6696362725103699</c:v>
                </c:pt>
                <c:pt idx="25">
                  <c:v>2.6689396970193902</c:v>
                </c:pt>
                <c:pt idx="26">
                  <c:v>2.66825714816687</c:v>
                </c:pt>
                <c:pt idx="27">
                  <c:v>2.6674571652044601</c:v>
                </c:pt>
                <c:pt idx="28">
                  <c:v>2.6664895782011899</c:v>
                </c:pt>
                <c:pt idx="29">
                  <c:v>2.6656081379210002</c:v>
                </c:pt>
                <c:pt idx="30">
                  <c:v>2.6648014950260799</c:v>
                </c:pt>
                <c:pt idx="31">
                  <c:v>2.66406189207148</c:v>
                </c:pt>
                <c:pt idx="32">
                  <c:v>2.6633834225039501</c:v>
                </c:pt>
                <c:pt idx="33">
                  <c:v>2.6627612034926602</c:v>
                </c:pt>
                <c:pt idx="34">
                  <c:v>2.6621909822776102</c:v>
                </c:pt>
                <c:pt idx="35">
                  <c:v>2.6616689444237598</c:v>
                </c:pt>
                <c:pt idx="36">
                  <c:v>2.6612034944136602</c:v>
                </c:pt>
                <c:pt idx="37">
                  <c:v>2.6608666432783998</c:v>
                </c:pt>
                <c:pt idx="38">
                  <c:v>2.66055565493091</c:v>
                </c:pt>
                <c:pt idx="39">
                  <c:v>2.6602693838976998</c:v>
                </c:pt>
                <c:pt idx="40">
                  <c:v>2.6600066184409199</c:v>
                </c:pt>
                <c:pt idx="41">
                  <c:v>2.6597661222606401</c:v>
                </c:pt>
                <c:pt idx="42">
                  <c:v>2.6595466625644901</c:v>
                </c:pt>
                <c:pt idx="43">
                  <c:v>2.65934702852643</c:v>
                </c:pt>
                <c:pt idx="44">
                  <c:v>2.6591660429492801</c:v>
                </c:pt>
                <c:pt idx="45">
                  <c:v>2.6590025691130301</c:v>
                </c:pt>
                <c:pt idx="46">
                  <c:v>2.6588555142150598</c:v>
                </c:pt>
                <c:pt idx="47">
                  <c:v>2.6587266223375199</c:v>
                </c:pt>
                <c:pt idx="48">
                  <c:v>2.6586150724945998</c:v>
                </c:pt>
                <c:pt idx="49">
                  <c:v>2.65849615654369</c:v>
                </c:pt>
                <c:pt idx="50">
                  <c:v>2.6583659798452102</c:v>
                </c:pt>
                <c:pt idx="51">
                  <c:v>2.6582487058984698</c:v>
                </c:pt>
                <c:pt idx="52">
                  <c:v>2.6581438440742602</c:v>
                </c:pt>
                <c:pt idx="53">
                  <c:v>2.6580509627609299</c:v>
                </c:pt>
                <c:pt idx="54">
                  <c:v>2.6579696421188101</c:v>
                </c:pt>
                <c:pt idx="55">
                  <c:v>2.65789947283093</c:v>
                </c:pt>
                <c:pt idx="56">
                  <c:v>2.6578400549698999</c:v>
                </c:pt>
                <c:pt idx="57">
                  <c:v>2.6577909970036102</c:v>
                </c:pt>
                <c:pt idx="58">
                  <c:v>2.6577519149488702</c:v>
                </c:pt>
                <c:pt idx="59">
                  <c:v>2.6577224316755399</c:v>
                </c:pt>
                <c:pt idx="60">
                  <c:v>2.65770217635637</c:v>
                </c:pt>
                <c:pt idx="61">
                  <c:v>2.6576907840544401</c:v>
                </c:pt>
                <c:pt idx="62">
                  <c:v>2.6576878954366201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8C2-4974-A891-F223D883D114}"/>
            </c:ext>
          </c:extLst>
        </c:ser>
        <c:ser>
          <c:idx val="9"/>
          <c:order val="9"/>
          <c:tx>
            <c:strRef>
              <c:f>Combine!$AA$2</c:f>
              <c:strCache>
                <c:ptCount val="1"/>
                <c:pt idx="0">
                  <c:v>olivine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Combine!$AA$3:$AA$65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3.2433345993921701</c:v>
                </c:pt>
                <c:pt idx="2">
                  <c:v>3.2467298193732299</c:v>
                </c:pt>
                <c:pt idx="3">
                  <c:v>3.2501626866060902</c:v>
                </c:pt>
                <c:pt idx="4">
                  <c:v>3.25363368464311</c:v>
                </c:pt>
                <c:pt idx="5">
                  <c:v>3.2571432814208801</c:v>
                </c:pt>
                <c:pt idx="6">
                  <c:v>3.2606919263668601</c:v>
                </c:pt>
                <c:pt idx="7">
                  <c:v>3.2642800473206499</c:v>
                </c:pt>
                <c:pt idx="8">
                  <c:v>3.2679080471231901</c:v>
                </c:pt>
                <c:pt idx="9">
                  <c:v>3.2715762998856501</c:v>
                </c:pt>
                <c:pt idx="10">
                  <c:v>3.2752851469983399</c:v>
                </c:pt>
                <c:pt idx="11">
                  <c:v>3.2790348962524298</c:v>
                </c:pt>
                <c:pt idx="12">
                  <c:v>3.28567175204345</c:v>
                </c:pt>
                <c:pt idx="13">
                  <c:v>3.2930928181978301</c:v>
                </c:pt>
                <c:pt idx="14">
                  <c:v>3.3004857811211901</c:v>
                </c:pt>
                <c:pt idx="15">
                  <c:v>3.3078466859302802</c:v>
                </c:pt>
                <c:pt idx="16">
                  <c:v>3.3151707917781299</c:v>
                </c:pt>
                <c:pt idx="17">
                  <c:v>3.3224527115228102</c:v>
                </c:pt>
                <c:pt idx="18">
                  <c:v>3.3296865387174801</c:v>
                </c:pt>
                <c:pt idx="19">
                  <c:v>3.3372758588315201</c:v>
                </c:pt>
                <c:pt idx="20">
                  <c:v>3.3454263032057301</c:v>
                </c:pt>
                <c:pt idx="21">
                  <c:v>3.3535935753661699</c:v>
                </c:pt>
                <c:pt idx="22">
                  <c:v>3.3617877386899</c:v>
                </c:pt>
                <c:pt idx="23">
                  <c:v>3.3700223484649698</c:v>
                </c:pt>
                <c:pt idx="24">
                  <c:v>3.3783160838588202</c:v>
                </c:pt>
                <c:pt idx="25">
                  <c:v>3.3866950715717801</c:v>
                </c:pt>
                <c:pt idx="26">
                  <c:v>3.3951960098051099</c:v>
                </c:pt>
                <c:pt idx="27">
                  <c:v>3.4029148670247902</c:v>
                </c:pt>
                <c:pt idx="28">
                  <c:v>3.4083965733013399</c:v>
                </c:pt>
                <c:pt idx="29">
                  <c:v>3.41324546000524</c:v>
                </c:pt>
                <c:pt idx="30">
                  <c:v>3.41757639209778</c:v>
                </c:pt>
                <c:pt idx="31">
                  <c:v>3.42148184732409</c:v>
                </c:pt>
                <c:pt idx="32">
                  <c:v>3.4250354999258201</c:v>
                </c:pt>
                <c:pt idx="33">
                  <c:v>3.4282960873272201</c:v>
                </c:pt>
                <c:pt idx="34">
                  <c:v>3.4313107404480601</c:v>
                </c:pt>
                <c:pt idx="35">
                  <c:v>3.4341176254539199</c:v>
                </c:pt>
                <c:pt idx="36">
                  <c:v>3.4367097756821998</c:v>
                </c:pt>
                <c:pt idx="37">
                  <c:v>3.4388521292232799</c:v>
                </c:pt>
                <c:pt idx="38">
                  <c:v>3.4408731862156001</c:v>
                </c:pt>
                <c:pt idx="39">
                  <c:v>3.44278790238734</c:v>
                </c:pt>
                <c:pt idx="40">
                  <c:v>3.44460936815788</c:v>
                </c:pt>
                <c:pt idx="41">
                  <c:v>3.44634915534151</c:v>
                </c:pt>
                <c:pt idx="42">
                  <c:v>3.4480176011744099</c:v>
                </c:pt>
                <c:pt idx="43">
                  <c:v>3.4496240456556202</c:v>
                </c:pt>
                <c:pt idx="44">
                  <c:v>3.4511770341446302</c:v>
                </c:pt>
                <c:pt idx="45">
                  <c:v>3.4526844944008701</c:v>
                </c:pt>
                <c:pt idx="46">
                  <c:v>3.4541538953535902</c:v>
                </c:pt>
                <c:pt idx="47">
                  <c:v>3.4555923952584999</c:v>
                </c:pt>
                <c:pt idx="48">
                  <c:v>3.4570069850229901</c:v>
                </c:pt>
                <c:pt idx="49">
                  <c:v>3.4591102424027</c:v>
                </c:pt>
                <c:pt idx="50">
                  <c:v>3.4620083715543499</c:v>
                </c:pt>
                <c:pt idx="51">
                  <c:v>3.4648572777234499</c:v>
                </c:pt>
                <c:pt idx="52">
                  <c:v>3.4676517693743598</c:v>
                </c:pt>
                <c:pt idx="53">
                  <c:v>3.47039043764569</c:v>
                </c:pt>
                <c:pt idx="54">
                  <c:v>3.47307183435051</c:v>
                </c:pt>
                <c:pt idx="55">
                  <c:v>3.4756944819372499</c:v>
                </c:pt>
                <c:pt idx="56">
                  <c:v>3.4782568825667299</c:v>
                </c:pt>
                <c:pt idx="57">
                  <c:v>3.48075752635825</c:v>
                </c:pt>
                <c:pt idx="58">
                  <c:v>3.48319489889314</c:v>
                </c:pt>
                <c:pt idx="59">
                  <c:v>3.4855674880124101</c:v>
                </c:pt>
                <c:pt idx="60">
                  <c:v>3.4878737899894898</c:v>
                </c:pt>
                <c:pt idx="61">
                  <c:v>3.4901123151460398</c:v>
                </c:pt>
                <c:pt idx="62">
                  <c:v>3.4922815929687299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8C2-4974-A891-F223D883D114}"/>
            </c:ext>
          </c:extLst>
        </c:ser>
        <c:ser>
          <c:idx val="10"/>
          <c:order val="10"/>
          <c:tx>
            <c:strRef>
              <c:f>Combine!$AB$2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Combine!$AB$3:$AB$65</c:f>
              <c:numCache>
                <c:formatCode>[=0]General;[&gt;10]0.00;0.000</c:formatCode>
                <c:ptCount val="63"/>
                <c:pt idx="0">
                  <c:v>2.71290838806748</c:v>
                </c:pt>
                <c:pt idx="1">
                  <c:v>2.7258548296648351</c:v>
                </c:pt>
                <c:pt idx="2">
                  <c:v>2.7392204352236695</c:v>
                </c:pt>
                <c:pt idx="3">
                  <c:v>2.7525251403971658</c:v>
                </c:pt>
                <c:pt idx="4">
                  <c:v>2.7657707853637561</c:v>
                </c:pt>
                <c:pt idx="5">
                  <c:v>2.7789592507566945</c:v>
                </c:pt>
                <c:pt idx="6">
                  <c:v>2.7920924563772083</c:v>
                </c:pt>
                <c:pt idx="7">
                  <c:v>2.8051723595448164</c:v>
                </c:pt>
                <c:pt idx="8">
                  <c:v>2.8182009530805301</c:v>
                </c:pt>
                <c:pt idx="9">
                  <c:v>2.8311802628593949</c:v>
                </c:pt>
                <c:pt idx="10">
                  <c:v>2.844112344937582</c:v>
                </c:pt>
                <c:pt idx="11">
                  <c:v>2.8569992843210734</c:v>
                </c:pt>
                <c:pt idx="12">
                  <c:v>2.8917391792974407</c:v>
                </c:pt>
                <c:pt idx="13">
                  <c:v>2.9305932754585804</c:v>
                </c:pt>
                <c:pt idx="14">
                  <c:v>2.9673583904204244</c:v>
                </c:pt>
                <c:pt idx="15">
                  <c:v>3.0022393279139594</c:v>
                </c:pt>
                <c:pt idx="16">
                  <c:v>3.0354142373155075</c:v>
                </c:pt>
                <c:pt idx="17">
                  <c:v>3.0670387511444028</c:v>
                </c:pt>
                <c:pt idx="18">
                  <c:v>3.0972493220976811</c:v>
                </c:pt>
                <c:pt idx="19">
                  <c:v>3.124975645550069</c:v>
                </c:pt>
                <c:pt idx="20">
                  <c:v>3.149987278963867</c:v>
                </c:pt>
                <c:pt idx="21">
                  <c:v>3.1741579043849986</c:v>
                </c:pt>
                <c:pt idx="22">
                  <c:v>3.1976584426442538</c:v>
                </c:pt>
                <c:pt idx="23">
                  <c:v>3.2206576176775141</c:v>
                </c:pt>
                <c:pt idx="24">
                  <c:v>3.2433311132376259</c:v>
                </c:pt>
                <c:pt idx="25">
                  <c:v>3.2658740438535112</c:v>
                </c:pt>
                <c:pt idx="26">
                  <c:v>3.2885182162861817</c:v>
                </c:pt>
                <c:pt idx="27">
                  <c:v>3.3096625272411018</c:v>
                </c:pt>
                <c:pt idx="28">
                  <c:v>3.3260812209126085</c:v>
                </c:pt>
                <c:pt idx="29">
                  <c:v>3.3407700027214036</c:v>
                </c:pt>
                <c:pt idx="30">
                  <c:v>3.3540166888186085</c:v>
                </c:pt>
                <c:pt idx="31">
                  <c:v>3.3660612035289437</c:v>
                </c:pt>
                <c:pt idx="32">
                  <c:v>3.3770981378579181</c:v>
                </c:pt>
                <c:pt idx="33">
                  <c:v>3.3872839377821906</c:v>
                </c:pt>
                <c:pt idx="34">
                  <c:v>3.396744513222953</c:v>
                </c:pt>
                <c:pt idx="35">
                  <c:v>3.4055818565080913</c:v>
                </c:pt>
                <c:pt idx="36">
                  <c:v>3.4130723501843878</c:v>
                </c:pt>
                <c:pt idx="37">
                  <c:v>3.4139541021362318</c:v>
                </c:pt>
                <c:pt idx="38">
                  <c:v>3.4149098640843567</c:v>
                </c:pt>
                <c:pt idx="39">
                  <c:v>3.4159101911543881</c:v>
                </c:pt>
                <c:pt idx="40">
                  <c:v>3.4169334470941126</c:v>
                </c:pt>
                <c:pt idx="41">
                  <c:v>3.4179638909808148</c:v>
                </c:pt>
                <c:pt idx="42">
                  <c:v>3.4189903128098655</c:v>
                </c:pt>
                <c:pt idx="43">
                  <c:v>3.4200050531874595</c:v>
                </c:pt>
                <c:pt idx="44">
                  <c:v>3.4210032981295053</c:v>
                </c:pt>
                <c:pt idx="45">
                  <c:v>3.4219825757422204</c:v>
                </c:pt>
                <c:pt idx="46">
                  <c:v>3.4229424051549837</c:v>
                </c:pt>
                <c:pt idx="47">
                  <c:v>3.4238863300429521</c:v>
                </c:pt>
                <c:pt idx="48">
                  <c:v>3.4248186894661927</c:v>
                </c:pt>
                <c:pt idx="49">
                  <c:v>3.4271596406162121</c:v>
                </c:pt>
                <c:pt idx="50">
                  <c:v>3.4310863043580353</c:v>
                </c:pt>
                <c:pt idx="51">
                  <c:v>3.4349258842373018</c:v>
                </c:pt>
                <c:pt idx="52">
                  <c:v>3.4386828189255656</c:v>
                </c:pt>
                <c:pt idx="53">
                  <c:v>3.4423474917956156</c:v>
                </c:pt>
                <c:pt idx="54">
                  <c:v>3.4459108389858986</c:v>
                </c:pt>
                <c:pt idx="55">
                  <c:v>3.4493642449923261</c:v>
                </c:pt>
                <c:pt idx="56">
                  <c:v>3.4526994625879306</c:v>
                </c:pt>
                <c:pt idx="57">
                  <c:v>3.4559085527428044</c:v>
                </c:pt>
                <c:pt idx="58">
                  <c:v>3.4589838411909315</c:v>
                </c:pt>
                <c:pt idx="59">
                  <c:v>3.461917888811687</c:v>
                </c:pt>
                <c:pt idx="60">
                  <c:v>3.4647034736460074</c:v>
                </c:pt>
                <c:pt idx="61">
                  <c:v>3.4673335826788212</c:v>
                </c:pt>
                <c:pt idx="62">
                  <c:v>3.4698014118601268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8C2-4974-A891-F223D883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389544"/>
        <c:axId val="712392496"/>
      </c:scatterChart>
      <c:valAx>
        <c:axId val="71238954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392496"/>
        <c:crosses val="autoZero"/>
        <c:crossBetween val="midCat"/>
      </c:valAx>
      <c:valAx>
        <c:axId val="71239249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Density (g/cm3)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238954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Combine!$AD$2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Combine!$AD$3:$AD$65</c:f>
              <c:numCache>
                <c:formatCode>[=0]General;[&gt;10]0.00;0.000</c:formatCode>
                <c:ptCount val="63"/>
                <c:pt idx="0">
                  <c:v>36.920761160761536</c:v>
                </c:pt>
                <c:pt idx="1">
                  <c:v>36.745229886346472</c:v>
                </c:pt>
                <c:pt idx="2">
                  <c:v>36.565746626958948</c:v>
                </c:pt>
                <c:pt idx="3">
                  <c:v>36.388807302014307</c:v>
                </c:pt>
                <c:pt idx="4">
                  <c:v>36.214339212101386</c:v>
                </c:pt>
                <c:pt idx="5">
                  <c:v>36.042271295168803</c:v>
                </c:pt>
                <c:pt idx="6">
                  <c:v>35.87253408551981</c:v>
                </c:pt>
                <c:pt idx="7">
                  <c:v>35.705059679061392</c:v>
                </c:pt>
                <c:pt idx="8">
                  <c:v>35.539781704515242</c:v>
                </c:pt>
                <c:pt idx="9">
                  <c:v>35.376635301071801</c:v>
                </c:pt>
                <c:pt idx="10">
                  <c:v>35.215557102063421</c:v>
                </c:pt>
                <c:pt idx="11">
                  <c:v>35.056485198827261</c:v>
                </c:pt>
                <c:pt idx="12">
                  <c:v>33.575991172302039</c:v>
                </c:pt>
                <c:pt idx="13">
                  <c:v>31.861529685323635</c:v>
                </c:pt>
                <c:pt idx="14">
                  <c:v>30.28500181169041</c:v>
                </c:pt>
                <c:pt idx="15">
                  <c:v>28.830095941590038</c:v>
                </c:pt>
                <c:pt idx="16">
                  <c:v>27.483174194603773</c:v>
                </c:pt>
                <c:pt idx="17">
                  <c:v>26.232731679714252</c:v>
                </c:pt>
                <c:pt idx="18">
                  <c:v>25.068980376712506</c:v>
                </c:pt>
                <c:pt idx="19">
                  <c:v>23.910748507179619</c:v>
                </c:pt>
                <c:pt idx="20">
                  <c:v>22.736429342653231</c:v>
                </c:pt>
                <c:pt idx="21">
                  <c:v>21.643057590905297</c:v>
                </c:pt>
                <c:pt idx="22">
                  <c:v>20.620957902933604</c:v>
                </c:pt>
                <c:pt idx="23">
                  <c:v>19.661535199507863</c:v>
                </c:pt>
                <c:pt idx="24">
                  <c:v>18.756950983353153</c:v>
                </c:pt>
                <c:pt idx="25">
                  <c:v>17.899807244059282</c:v>
                </c:pt>
                <c:pt idx="26">
                  <c:v>17.082815512969365</c:v>
                </c:pt>
                <c:pt idx="27">
                  <c:v>16.126580171787747</c:v>
                </c:pt>
                <c:pt idx="28">
                  <c:v>14.971847392690696</c:v>
                </c:pt>
                <c:pt idx="29">
                  <c:v>13.969267914452354</c:v>
                </c:pt>
                <c:pt idx="30">
                  <c:v>13.092671951521769</c:v>
                </c:pt>
                <c:pt idx="31">
                  <c:v>12.320373485458713</c:v>
                </c:pt>
                <c:pt idx="32">
                  <c:v>11.634890672070306</c:v>
                </c:pt>
                <c:pt idx="33">
                  <c:v>11.022235578200139</c:v>
                </c:pt>
                <c:pt idx="34">
                  <c:v>10.471195089110596</c:v>
                </c:pt>
                <c:pt idx="35">
                  <c:v>9.9727245896662833</c:v>
                </c:pt>
                <c:pt idx="36">
                  <c:v>9.5168024201588004</c:v>
                </c:pt>
                <c:pt idx="37">
                  <c:v>9.080994130521189</c:v>
                </c:pt>
                <c:pt idx="38">
                  <c:v>8.6827196613876954</c:v>
                </c:pt>
                <c:pt idx="39">
                  <c:v>8.3170552495670833</c:v>
                </c:pt>
                <c:pt idx="40">
                  <c:v>7.9799268251660651</c:v>
                </c:pt>
                <c:pt idx="41">
                  <c:v>7.6679303179075324</c:v>
                </c:pt>
                <c:pt idx="42">
                  <c:v>7.3781963457410642</c:v>
                </c:pt>
                <c:pt idx="43">
                  <c:v>7.1082869077511122</c:v>
                </c:pt>
                <c:pt idx="44">
                  <c:v>6.8561155081043816</c:v>
                </c:pt>
                <c:pt idx="45">
                  <c:v>6.6198846753902068</c:v>
                </c:pt>
                <c:pt idx="46">
                  <c:v>6.3980365647033945</c:v>
                </c:pt>
                <c:pt idx="47">
                  <c:v>6.1892108903994663</c:v>
                </c:pt>
                <c:pt idx="48">
                  <c:v>5.9922020905522846</c:v>
                </c:pt>
                <c:pt idx="49">
                  <c:v>5.80703611437412</c:v>
                </c:pt>
                <c:pt idx="50">
                  <c:v>5.6286560287968772</c:v>
                </c:pt>
                <c:pt idx="51">
                  <c:v>5.4575674817734008</c:v>
                </c:pt>
                <c:pt idx="52">
                  <c:v>5.2952169682867138</c:v>
                </c:pt>
                <c:pt idx="53">
                  <c:v>5.1408868327700699</c:v>
                </c:pt>
                <c:pt idx="54">
                  <c:v>4.9939385636170899</c:v>
                </c:pt>
                <c:pt idx="55">
                  <c:v>4.8538018601310133</c:v>
                </c:pt>
                <c:pt idx="56">
                  <c:v>4.7199655013521244</c:v>
                </c:pt>
                <c:pt idx="57">
                  <c:v>4.5919696746960943</c:v>
                </c:pt>
                <c:pt idx="58">
                  <c:v>4.4693994953306628</c:v>
                </c:pt>
                <c:pt idx="59">
                  <c:v>4.351879503744156</c:v>
                </c:pt>
                <c:pt idx="60">
                  <c:v>4.2390689715201404</c:v>
                </c:pt>
                <c:pt idx="61">
                  <c:v>4.130657879119159</c:v>
                </c:pt>
                <c:pt idx="62">
                  <c:v>4.0263634554610306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2E-4145-ADDF-CBAE4BAD866E}"/>
            </c:ext>
          </c:extLst>
        </c:ser>
        <c:ser>
          <c:idx val="1"/>
          <c:order val="1"/>
          <c:tx>
            <c:strRef>
              <c:f>Combine!$AE$2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Combine!$AE$3:$AE$65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2E-4145-ADDF-CBAE4BAD866E}"/>
            </c:ext>
          </c:extLst>
        </c:ser>
        <c:ser>
          <c:idx val="2"/>
          <c:order val="2"/>
          <c:tx>
            <c:strRef>
              <c:f>Combine!$AF$2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Combine!$AF$3:$AF$65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1.0583687547489236</c:v>
                </c:pt>
                <c:pt idx="13">
                  <c:v>2.3125032161722401</c:v>
                </c:pt>
                <c:pt idx="14">
                  <c:v>3.4645203838043801</c:v>
                </c:pt>
                <c:pt idx="15">
                  <c:v>4.5262510804338181</c:v>
                </c:pt>
                <c:pt idx="16">
                  <c:v>5.5075818497628886</c:v>
                </c:pt>
                <c:pt idx="17">
                  <c:v>6.416853534877454</c:v>
                </c:pt>
                <c:pt idx="18">
                  <c:v>7.2611677741385368</c:v>
                </c:pt>
                <c:pt idx="19">
                  <c:v>8.1317182450987087</c:v>
                </c:pt>
                <c:pt idx="20">
                  <c:v>9.0509633754541792</c:v>
                </c:pt>
                <c:pt idx="21">
                  <c:v>9.901652430411314</c:v>
                </c:pt>
                <c:pt idx="22">
                  <c:v>10.691314948756961</c:v>
                </c:pt>
                <c:pt idx="23">
                  <c:v>11.426548467855925</c:v>
                </c:pt>
                <c:pt idx="24">
                  <c:v>12.113240333612804</c:v>
                </c:pt>
                <c:pt idx="25">
                  <c:v>12.756760868533869</c:v>
                </c:pt>
                <c:pt idx="26">
                  <c:v>13.362138582755922</c:v>
                </c:pt>
                <c:pt idx="27">
                  <c:v>14.125464423014975</c:v>
                </c:pt>
                <c:pt idx="28">
                  <c:v>15.135682061175052</c:v>
                </c:pt>
                <c:pt idx="29">
                  <c:v>16.009783586876502</c:v>
                </c:pt>
                <c:pt idx="30">
                  <c:v>16.771143832597083</c:v>
                </c:pt>
                <c:pt idx="31">
                  <c:v>17.439167077679933</c:v>
                </c:pt>
                <c:pt idx="32">
                  <c:v>18.029510425389354</c:v>
                </c:pt>
                <c:pt idx="33">
                  <c:v>18.554709650824186</c:v>
                </c:pt>
                <c:pt idx="34">
                  <c:v>19.024818195847018</c:v>
                </c:pt>
                <c:pt idx="35">
                  <c:v>19.447947068039607</c:v>
                </c:pt>
                <c:pt idx="36">
                  <c:v>19.840358710535924</c:v>
                </c:pt>
                <c:pt idx="37">
                  <c:v>20.26994778237227</c:v>
                </c:pt>
                <c:pt idx="38">
                  <c:v>20.661213923148537</c:v>
                </c:pt>
                <c:pt idx="39">
                  <c:v>21.01935991490479</c:v>
                </c:pt>
                <c:pt idx="40">
                  <c:v>21.348666583768164</c:v>
                </c:pt>
                <c:pt idx="41">
                  <c:v>21.652690062626739</c:v>
                </c:pt>
                <c:pt idx="42">
                  <c:v>21.934409689998891</c:v>
                </c:pt>
                <c:pt idx="43">
                  <c:v>22.19634040378125</c:v>
                </c:pt>
                <c:pt idx="44">
                  <c:v>22.440619188422716</c:v>
                </c:pt>
                <c:pt idx="45">
                  <c:v>22.669072276800012</c:v>
                </c:pt>
                <c:pt idx="46">
                  <c:v>22.883267873161952</c:v>
                </c:pt>
                <c:pt idx="47">
                  <c:v>23.084541079820831</c:v>
                </c:pt>
                <c:pt idx="48">
                  <c:v>23.274064550863777</c:v>
                </c:pt>
                <c:pt idx="49">
                  <c:v>23.439454571560471</c:v>
                </c:pt>
                <c:pt idx="50">
                  <c:v>23.584271732691178</c:v>
                </c:pt>
                <c:pt idx="51">
                  <c:v>23.722591958893354</c:v>
                </c:pt>
                <c:pt idx="52">
                  <c:v>23.852931315634709</c:v>
                </c:pt>
                <c:pt idx="53">
                  <c:v>23.976087063033404</c:v>
                </c:pt>
                <c:pt idx="54">
                  <c:v>24.09277193906582</c:v>
                </c:pt>
                <c:pt idx="55">
                  <c:v>24.203626102562698</c:v>
                </c:pt>
                <c:pt idx="56">
                  <c:v>24.309227050147641</c:v>
                </c:pt>
                <c:pt idx="57">
                  <c:v>24.410097890337013</c:v>
                </c:pt>
                <c:pt idx="58">
                  <c:v>24.50671427581041</c:v>
                </c:pt>
                <c:pt idx="59">
                  <c:v>24.59951023318278</c:v>
                </c:pt>
                <c:pt idx="60">
                  <c:v>24.688883080878693</c:v>
                </c:pt>
                <c:pt idx="61">
                  <c:v>24.775197588780081</c:v>
                </c:pt>
                <c:pt idx="62">
                  <c:v>24.8587895040029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2E-4145-ADDF-CBAE4BAD866E}"/>
            </c:ext>
          </c:extLst>
        </c:ser>
        <c:ser>
          <c:idx val="3"/>
          <c:order val="3"/>
          <c:tx>
            <c:strRef>
              <c:f>Combine!$AG$2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Combine!$AG$3:$AG$65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2.4059669314622383E-3</c:v>
                </c:pt>
                <c:pt idx="51">
                  <c:v>5.7866681062707448E-3</c:v>
                </c:pt>
                <c:pt idx="52">
                  <c:v>8.8621471291358209E-3</c:v>
                </c:pt>
                <c:pt idx="53">
                  <c:v>1.1663051828283939E-2</c:v>
                </c:pt>
                <c:pt idx="54">
                  <c:v>1.4215843547762824E-2</c:v>
                </c:pt>
                <c:pt idx="55">
                  <c:v>1.6543446492233809E-2</c:v>
                </c:pt>
                <c:pt idx="56">
                  <c:v>1.8665777714928923E-2</c:v>
                </c:pt>
                <c:pt idx="57">
                  <c:v>2.0600182152952839E-2</c:v>
                </c:pt>
                <c:pt idx="58">
                  <c:v>2.2361791550815489E-2</c:v>
                </c:pt>
                <c:pt idx="59">
                  <c:v>2.3963821891336976E-2</c:v>
                </c:pt>
                <c:pt idx="60">
                  <c:v>2.5417820796969567E-2</c:v>
                </c:pt>
                <c:pt idx="61">
                  <c:v>2.6733873938014682E-2</c:v>
                </c:pt>
                <c:pt idx="62">
                  <c:v>2.7920777587702752E-2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2E-4145-ADDF-CBAE4BAD866E}"/>
            </c:ext>
          </c:extLst>
        </c:ser>
        <c:ser>
          <c:idx val="4"/>
          <c:order val="4"/>
          <c:tx>
            <c:strRef>
              <c:f>Combine!$AH$2</c:f>
              <c:strCache>
                <c:ptCount val="1"/>
                <c:pt idx="0">
                  <c:v>orthopyroxene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Combine!$AH$3:$AH$65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1.3055112152921319E-2</c:v>
                </c:pt>
                <c:pt idx="37">
                  <c:v>0.12472644933459998</c:v>
                </c:pt>
                <c:pt idx="38">
                  <c:v>0.22731564979361585</c:v>
                </c:pt>
                <c:pt idx="39">
                  <c:v>0.32213451435107038</c:v>
                </c:pt>
                <c:pt idx="40">
                  <c:v>0.41027714423511602</c:v>
                </c:pt>
                <c:pt idx="41">
                  <c:v>0.49266404800462305</c:v>
                </c:pt>
                <c:pt idx="42">
                  <c:v>0.57007574125594751</c:v>
                </c:pt>
                <c:pt idx="43">
                  <c:v>0.64317873981806339</c:v>
                </c:pt>
                <c:pt idx="44">
                  <c:v>0.71254593316657933</c:v>
                </c:pt>
                <c:pt idx="45">
                  <c:v>0.77867273017306815</c:v>
                </c:pt>
                <c:pt idx="46">
                  <c:v>0.84198997076614857</c:v>
                </c:pt>
                <c:pt idx="47">
                  <c:v>0.90287199490587156</c:v>
                </c:pt>
                <c:pt idx="48">
                  <c:v>0.9616348457528594</c:v>
                </c:pt>
                <c:pt idx="49">
                  <c:v>1.0205596932821892</c:v>
                </c:pt>
                <c:pt idx="50">
                  <c:v>1.0809541877276796</c:v>
                </c:pt>
                <c:pt idx="51">
                  <c:v>1.1391348421894709</c:v>
                </c:pt>
                <c:pt idx="52">
                  <c:v>1.1943708557599617</c:v>
                </c:pt>
                <c:pt idx="53">
                  <c:v>1.2469233695497368</c:v>
                </c:pt>
                <c:pt idx="54">
                  <c:v>1.2970327684401295</c:v>
                </c:pt>
                <c:pt idx="55">
                  <c:v>1.3449219686933778</c:v>
                </c:pt>
                <c:pt idx="56">
                  <c:v>1.3907990713982914</c:v>
                </c:pt>
                <c:pt idx="57">
                  <c:v>1.4348594992567665</c:v>
                </c:pt>
                <c:pt idx="58">
                  <c:v>1.4772877103842432</c:v>
                </c:pt>
                <c:pt idx="59">
                  <c:v>1.5182585653374807</c:v>
                </c:pt>
                <c:pt idx="60">
                  <c:v>1.5579384087253976</c:v>
                </c:pt>
                <c:pt idx="61">
                  <c:v>1.5964859162927962</c:v>
                </c:pt>
                <c:pt idx="62">
                  <c:v>1.6340527487087397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2E-4145-ADDF-CBAE4BAD866E}"/>
            </c:ext>
          </c:extLst>
        </c:ser>
        <c:ser>
          <c:idx val="5"/>
          <c:order val="5"/>
          <c:tx>
            <c:strRef>
              <c:f>Combine!$AI$2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Combine!$AI$3:$AI$65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7.0925644323524925E-2</c:v>
                </c:pt>
                <c:pt idx="28">
                  <c:v>0.24939146331066669</c:v>
                </c:pt>
                <c:pt idx="29">
                  <c:v>0.39446943988194505</c:v>
                </c:pt>
                <c:pt idx="30">
                  <c:v>0.51318458890184249</c:v>
                </c:pt>
                <c:pt idx="31">
                  <c:v>0.61108142871623217</c:v>
                </c:pt>
                <c:pt idx="32">
                  <c:v>0.69243158971439978</c:v>
                </c:pt>
                <c:pt idx="33">
                  <c:v>0.76050821378550804</c:v>
                </c:pt>
                <c:pt idx="34">
                  <c:v>0.81782767450274574</c:v>
                </c:pt>
                <c:pt idx="35">
                  <c:v>0.86633879936947333</c:v>
                </c:pt>
                <c:pt idx="36">
                  <c:v>0.90824164380983752</c:v>
                </c:pt>
                <c:pt idx="37">
                  <c:v>0.94915099887460086</c:v>
                </c:pt>
                <c:pt idx="38">
                  <c:v>0.98445271904524478</c:v>
                </c:pt>
                <c:pt idx="39">
                  <c:v>1.0150149117193903</c:v>
                </c:pt>
                <c:pt idx="40">
                  <c:v>1.0415322380163787</c:v>
                </c:pt>
                <c:pt idx="41">
                  <c:v>1.0645651641380622</c:v>
                </c:pt>
                <c:pt idx="42">
                  <c:v>1.0845688690959741</c:v>
                </c:pt>
                <c:pt idx="43">
                  <c:v>1.1019147987857729</c:v>
                </c:pt>
                <c:pt idx="44">
                  <c:v>1.1169069040186457</c:v>
                </c:pt>
                <c:pt idx="45">
                  <c:v>1.1297939726510637</c:v>
                </c:pt>
                <c:pt idx="46">
                  <c:v>1.1407790449972326</c:v>
                </c:pt>
                <c:pt idx="47">
                  <c:v>1.1500266499428244</c:v>
                </c:pt>
                <c:pt idx="48">
                  <c:v>1.1576684347282182</c:v>
                </c:pt>
                <c:pt idx="49">
                  <c:v>1.1536197030896822</c:v>
                </c:pt>
                <c:pt idx="50">
                  <c:v>1.1370568167588297</c:v>
                </c:pt>
                <c:pt idx="51">
                  <c:v>1.1203738503320246</c:v>
                </c:pt>
                <c:pt idx="52">
                  <c:v>1.1036905572338735</c:v>
                </c:pt>
                <c:pt idx="53">
                  <c:v>1.0871080580194181</c:v>
                </c:pt>
                <c:pt idx="54">
                  <c:v>1.070714809955789</c:v>
                </c:pt>
                <c:pt idx="55">
                  <c:v>1.0545883792502477</c:v>
                </c:pt>
                <c:pt idx="56">
                  <c:v>1.0387969100143428</c:v>
                </c:pt>
                <c:pt idx="57">
                  <c:v>1.0234003505131744</c:v>
                </c:pt>
                <c:pt idx="58">
                  <c:v>1.0084514830046243</c:v>
                </c:pt>
                <c:pt idx="59">
                  <c:v>0.99399679372603988</c:v>
                </c:pt>
                <c:pt idx="60">
                  <c:v>0.98007721116161151</c:v>
                </c:pt>
                <c:pt idx="61">
                  <c:v>0.9667287349162822</c:v>
                </c:pt>
                <c:pt idx="62">
                  <c:v>0.95398297300375756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2E-4145-ADDF-CBAE4BAD866E}"/>
            </c:ext>
          </c:extLst>
        </c:ser>
        <c:ser>
          <c:idx val="6"/>
          <c:order val="6"/>
          <c:tx>
            <c:strRef>
              <c:f>Combine!$AJ$2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Combine!$AJ$3:$AJ$65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0.14184728295913648</c:v>
                </c:pt>
                <c:pt idx="20">
                  <c:v>0.46177522648782116</c:v>
                </c:pt>
                <c:pt idx="21">
                  <c:v>0.75734845441004517</c:v>
                </c:pt>
                <c:pt idx="22">
                  <c:v>1.0318419106454328</c:v>
                </c:pt>
                <c:pt idx="23">
                  <c:v>1.2881453079212866</c:v>
                </c:pt>
                <c:pt idx="24">
                  <c:v>1.5288326954425979</c:v>
                </c:pt>
                <c:pt idx="25">
                  <c:v>1.7561895240379954</c:v>
                </c:pt>
                <c:pt idx="26">
                  <c:v>1.972173013201771</c:v>
                </c:pt>
                <c:pt idx="27">
                  <c:v>2.2558894510237462</c:v>
                </c:pt>
                <c:pt idx="28">
                  <c:v>2.6248521178950019</c:v>
                </c:pt>
                <c:pt idx="29">
                  <c:v>2.9213824753988646</c:v>
                </c:pt>
                <c:pt idx="30">
                  <c:v>3.1612648933832532</c:v>
                </c:pt>
                <c:pt idx="31">
                  <c:v>3.356722822336597</c:v>
                </c:pt>
                <c:pt idx="32">
                  <c:v>3.5170927715662637</c:v>
                </c:pt>
                <c:pt idx="33">
                  <c:v>3.6495045060710112</c:v>
                </c:pt>
                <c:pt idx="34">
                  <c:v>3.7594356685754433</c:v>
                </c:pt>
                <c:pt idx="35">
                  <c:v>3.8511314687331319</c:v>
                </c:pt>
                <c:pt idx="36">
                  <c:v>3.9265348670082907</c:v>
                </c:pt>
                <c:pt idx="37">
                  <c:v>3.979199025805725</c:v>
                </c:pt>
                <c:pt idx="38">
                  <c:v>4.0227589578475085</c:v>
                </c:pt>
                <c:pt idx="39">
                  <c:v>4.058952365832841</c:v>
                </c:pt>
                <c:pt idx="40">
                  <c:v>4.0891422832520332</c:v>
                </c:pt>
                <c:pt idx="41">
                  <c:v>4.1144080395362312</c:v>
                </c:pt>
                <c:pt idx="42">
                  <c:v>4.1356117838580611</c:v>
                </c:pt>
                <c:pt idx="43">
                  <c:v>4.1534477192659995</c:v>
                </c:pt>
                <c:pt idx="44">
                  <c:v>4.1684789436904213</c:v>
                </c:pt>
                <c:pt idx="45">
                  <c:v>4.181165296774207</c:v>
                </c:pt>
                <c:pt idx="46">
                  <c:v>4.1918846024758993</c:v>
                </c:pt>
                <c:pt idx="47">
                  <c:v>4.2009488331422045</c:v>
                </c:pt>
                <c:pt idx="48">
                  <c:v>4.2086160378473076</c:v>
                </c:pt>
                <c:pt idx="49">
                  <c:v>4.1607503608231555</c:v>
                </c:pt>
                <c:pt idx="50">
                  <c:v>4.0518439105910167</c:v>
                </c:pt>
                <c:pt idx="51">
                  <c:v>3.9476917985672175</c:v>
                </c:pt>
                <c:pt idx="52">
                  <c:v>3.8485730060900276</c:v>
                </c:pt>
                <c:pt idx="53">
                  <c:v>3.7544236018241883</c:v>
                </c:pt>
                <c:pt idx="54">
                  <c:v>3.6651573360873639</c:v>
                </c:pt>
                <c:pt idx="55">
                  <c:v>3.5806700296194736</c:v>
                </c:pt>
                <c:pt idx="56">
                  <c:v>3.5008432257779161</c:v>
                </c:pt>
                <c:pt idx="57">
                  <c:v>3.4255472552772481</c:v>
                </c:pt>
                <c:pt idx="58">
                  <c:v>3.3546438259832456</c:v>
                </c:pt>
                <c:pt idx="59">
                  <c:v>3.2879882252108468</c:v>
                </c:pt>
                <c:pt idx="60">
                  <c:v>3.2254312002415939</c:v>
                </c:pt>
                <c:pt idx="61">
                  <c:v>3.1668205687535393</c:v>
                </c:pt>
                <c:pt idx="62">
                  <c:v>3.112002599661619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B2E-4145-ADDF-CBAE4BAD866E}"/>
            </c:ext>
          </c:extLst>
        </c:ser>
        <c:ser>
          <c:idx val="7"/>
          <c:order val="7"/>
          <c:tx>
            <c:strRef>
              <c:f>Combine!$AK$2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Combine!$AK$3:$AK$65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5.657878750660237E-2</c:v>
                </c:pt>
                <c:pt idx="50">
                  <c:v>0.17581643955584658</c:v>
                </c:pt>
                <c:pt idx="51">
                  <c:v>0.28952889606670157</c:v>
                </c:pt>
                <c:pt idx="52">
                  <c:v>0.39762102492704104</c:v>
                </c:pt>
                <c:pt idx="53">
                  <c:v>0.50025311857694621</c:v>
                </c:pt>
                <c:pt idx="54">
                  <c:v>0.59759187373121936</c:v>
                </c:pt>
                <c:pt idx="55">
                  <c:v>0.68980895888751548</c:v>
                </c:pt>
                <c:pt idx="56">
                  <c:v>0.77707976025784331</c:v>
                </c:pt>
                <c:pt idx="57">
                  <c:v>0.85958227049377767</c:v>
                </c:pt>
                <c:pt idx="58">
                  <c:v>0.93749609542676604</c:v>
                </c:pt>
                <c:pt idx="59">
                  <c:v>1.011001560045228</c:v>
                </c:pt>
                <c:pt idx="60">
                  <c:v>1.0802789018005285</c:v>
                </c:pt>
                <c:pt idx="61">
                  <c:v>1.1455075424038146</c:v>
                </c:pt>
                <c:pt idx="62">
                  <c:v>1.206865431703819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B2E-4145-ADDF-CBAE4BAD866E}"/>
            </c:ext>
          </c:extLst>
        </c:ser>
        <c:ser>
          <c:idx val="8"/>
          <c:order val="8"/>
          <c:tx>
            <c:strRef>
              <c:f>Combine!$AL$2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Combine!$AL$3:$AL$65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1.0583687547489236</c:v>
                </c:pt>
                <c:pt idx="13">
                  <c:v>2.3125032161722401</c:v>
                </c:pt>
                <c:pt idx="14">
                  <c:v>3.4645203838043801</c:v>
                </c:pt>
                <c:pt idx="15">
                  <c:v>4.5262510804338181</c:v>
                </c:pt>
                <c:pt idx="16">
                  <c:v>5.5075818497628886</c:v>
                </c:pt>
                <c:pt idx="17">
                  <c:v>6.416853534877454</c:v>
                </c:pt>
                <c:pt idx="18">
                  <c:v>7.2611677741385368</c:v>
                </c:pt>
                <c:pt idx="19">
                  <c:v>7.9898709621395723</c:v>
                </c:pt>
                <c:pt idx="20">
                  <c:v>8.5891881489663575</c:v>
                </c:pt>
                <c:pt idx="21">
                  <c:v>9.1443039760012681</c:v>
                </c:pt>
                <c:pt idx="22">
                  <c:v>9.6594730381115284</c:v>
                </c:pt>
                <c:pt idx="23">
                  <c:v>10.138403159934638</c:v>
                </c:pt>
                <c:pt idx="24">
                  <c:v>10.584407638170207</c:v>
                </c:pt>
                <c:pt idx="25">
                  <c:v>11.000571344495873</c:v>
                </c:pt>
                <c:pt idx="26">
                  <c:v>11.389965569554152</c:v>
                </c:pt>
                <c:pt idx="27">
                  <c:v>11.798649327667704</c:v>
                </c:pt>
                <c:pt idx="28">
                  <c:v>12.261438479969383</c:v>
                </c:pt>
                <c:pt idx="29">
                  <c:v>12.69393167159569</c:v>
                </c:pt>
                <c:pt idx="30">
                  <c:v>13.096694350311989</c:v>
                </c:pt>
                <c:pt idx="31">
                  <c:v>13.471362826627102</c:v>
                </c:pt>
                <c:pt idx="32">
                  <c:v>13.81998606410869</c:v>
                </c:pt>
                <c:pt idx="33">
                  <c:v>14.144696930967665</c:v>
                </c:pt>
                <c:pt idx="34">
                  <c:v>14.447554852768828</c:v>
                </c:pt>
                <c:pt idx="35">
                  <c:v>14.730476799937001</c:v>
                </c:pt>
                <c:pt idx="36">
                  <c:v>14.992527087564875</c:v>
                </c:pt>
                <c:pt idx="37">
                  <c:v>15.216871308357344</c:v>
                </c:pt>
                <c:pt idx="38">
                  <c:v>15.42668659646217</c:v>
                </c:pt>
                <c:pt idx="39">
                  <c:v>15.623258123001486</c:v>
                </c:pt>
                <c:pt idx="40">
                  <c:v>15.807714918264637</c:v>
                </c:pt>
                <c:pt idx="41">
                  <c:v>15.981052810947824</c:v>
                </c:pt>
                <c:pt idx="42">
                  <c:v>16.144153295788907</c:v>
                </c:pt>
                <c:pt idx="43">
                  <c:v>16.297799145911412</c:v>
                </c:pt>
                <c:pt idx="44">
                  <c:v>16.442687407547069</c:v>
                </c:pt>
                <c:pt idx="45">
                  <c:v>16.579440277201673</c:v>
                </c:pt>
                <c:pt idx="46">
                  <c:v>16.708614254922672</c:v>
                </c:pt>
                <c:pt idx="47">
                  <c:v>16.830693601829932</c:v>
                </c:pt>
                <c:pt idx="48">
                  <c:v>16.946145232535393</c:v>
                </c:pt>
                <c:pt idx="49">
                  <c:v>17.047946026858842</c:v>
                </c:pt>
                <c:pt idx="50">
                  <c:v>17.136194411126343</c:v>
                </c:pt>
                <c:pt idx="51">
                  <c:v>17.220075903631667</c:v>
                </c:pt>
                <c:pt idx="52">
                  <c:v>17.299813724494669</c:v>
                </c:pt>
                <c:pt idx="53">
                  <c:v>17.375715863234831</c:v>
                </c:pt>
                <c:pt idx="54">
                  <c:v>17.448059307303556</c:v>
                </c:pt>
                <c:pt idx="55">
                  <c:v>17.51709331961985</c:v>
                </c:pt>
                <c:pt idx="56">
                  <c:v>17.583042304984318</c:v>
                </c:pt>
                <c:pt idx="57">
                  <c:v>17.646108332643095</c:v>
                </c:pt>
                <c:pt idx="58">
                  <c:v>17.706473369460717</c:v>
                </c:pt>
                <c:pt idx="59">
                  <c:v>17.764301266971849</c:v>
                </c:pt>
                <c:pt idx="60">
                  <c:v>17.819739538152593</c:v>
                </c:pt>
                <c:pt idx="61">
                  <c:v>17.872920952475635</c:v>
                </c:pt>
                <c:pt idx="62">
                  <c:v>17.923964973337263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B2E-4145-ADDF-CBAE4BAD866E}"/>
            </c:ext>
          </c:extLst>
        </c:ser>
        <c:ser>
          <c:idx val="9"/>
          <c:order val="9"/>
          <c:tx>
            <c:strRef>
              <c:f>Combine!$AM$2</c:f>
              <c:strCache>
                <c:ptCount val="1"/>
                <c:pt idx="0">
                  <c:v>olivine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Combine!$AM$3:$AM$65</c:f>
              <c:numCache>
                <c:formatCode>[=0]General;[&gt;10]0.00;0.000</c:formatCode>
                <c:ptCount val="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B2E-4145-ADDF-CBAE4BAD866E}"/>
            </c:ext>
          </c:extLst>
        </c:ser>
        <c:ser>
          <c:idx val="10"/>
          <c:order val="10"/>
          <c:tx>
            <c:strRef>
              <c:f>Combine!$AN$2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Combine!$AN$3:$AN$65</c:f>
              <c:numCache>
                <c:formatCode>[=0]General;[&gt;10]0.00;0.000</c:formatCode>
                <c:ptCount val="63"/>
                <c:pt idx="0">
                  <c:v>36.920761160761536</c:v>
                </c:pt>
                <c:pt idx="1">
                  <c:v>36.745229886346472</c:v>
                </c:pt>
                <c:pt idx="2">
                  <c:v>36.565746626958948</c:v>
                </c:pt>
                <c:pt idx="3">
                  <c:v>36.388807302014307</c:v>
                </c:pt>
                <c:pt idx="4">
                  <c:v>36.214339212101386</c:v>
                </c:pt>
                <c:pt idx="5">
                  <c:v>36.042271295168803</c:v>
                </c:pt>
                <c:pt idx="6">
                  <c:v>35.87253408551981</c:v>
                </c:pt>
                <c:pt idx="7">
                  <c:v>35.705059679061392</c:v>
                </c:pt>
                <c:pt idx="8">
                  <c:v>35.539781704515242</c:v>
                </c:pt>
                <c:pt idx="9">
                  <c:v>35.376635301071801</c:v>
                </c:pt>
                <c:pt idx="10">
                  <c:v>35.215557102063421</c:v>
                </c:pt>
                <c:pt idx="11">
                  <c:v>35.056485198827261</c:v>
                </c:pt>
                <c:pt idx="12">
                  <c:v>34.634359927050966</c:v>
                </c:pt>
                <c:pt idx="13">
                  <c:v>34.174032901495877</c:v>
                </c:pt>
                <c:pt idx="14">
                  <c:v>33.749522195494791</c:v>
                </c:pt>
                <c:pt idx="15">
                  <c:v>33.356347022023854</c:v>
                </c:pt>
                <c:pt idx="16">
                  <c:v>32.990756044366663</c:v>
                </c:pt>
                <c:pt idx="17">
                  <c:v>32.64958521459171</c:v>
                </c:pt>
                <c:pt idx="18">
                  <c:v>32.330148150851045</c:v>
                </c:pt>
                <c:pt idx="19">
                  <c:v>32.04246675227833</c:v>
                </c:pt>
                <c:pt idx="20">
                  <c:v>31.787392718107412</c:v>
                </c:pt>
                <c:pt idx="21">
                  <c:v>31.544710021316611</c:v>
                </c:pt>
                <c:pt idx="22">
                  <c:v>31.312272851690565</c:v>
                </c:pt>
                <c:pt idx="23">
                  <c:v>31.08808366736379</c:v>
                </c:pt>
                <c:pt idx="24">
                  <c:v>30.870191316965958</c:v>
                </c:pt>
                <c:pt idx="25">
                  <c:v>30.656568112593149</c:v>
                </c:pt>
                <c:pt idx="26">
                  <c:v>30.444954095725286</c:v>
                </c:pt>
                <c:pt idx="27">
                  <c:v>30.252044594802722</c:v>
                </c:pt>
                <c:pt idx="28">
                  <c:v>30.107529453865748</c:v>
                </c:pt>
                <c:pt idx="29">
                  <c:v>29.979051501328854</c:v>
                </c:pt>
                <c:pt idx="30">
                  <c:v>29.863815784118852</c:v>
                </c:pt>
                <c:pt idx="31">
                  <c:v>29.759540563138646</c:v>
                </c:pt>
                <c:pt idx="32">
                  <c:v>29.66440109745966</c:v>
                </c:pt>
                <c:pt idx="33">
                  <c:v>29.576945229024325</c:v>
                </c:pt>
                <c:pt idx="34">
                  <c:v>29.496013284957613</c:v>
                </c:pt>
                <c:pt idx="35">
                  <c:v>29.420671657705888</c:v>
                </c:pt>
                <c:pt idx="36">
                  <c:v>29.357161130694724</c:v>
                </c:pt>
                <c:pt idx="37">
                  <c:v>29.350941912893461</c:v>
                </c:pt>
                <c:pt idx="38">
                  <c:v>29.343933584536231</c:v>
                </c:pt>
                <c:pt idx="39">
                  <c:v>29.336415164471873</c:v>
                </c:pt>
                <c:pt idx="40">
                  <c:v>29.328593408934228</c:v>
                </c:pt>
                <c:pt idx="41">
                  <c:v>29.320620380534272</c:v>
                </c:pt>
                <c:pt idx="42">
                  <c:v>29.312606035739954</c:v>
                </c:pt>
                <c:pt idx="43">
                  <c:v>29.304627311532361</c:v>
                </c:pt>
                <c:pt idx="44">
                  <c:v>29.296734696527096</c:v>
                </c:pt>
                <c:pt idx="45">
                  <c:v>29.288956952190219</c:v>
                </c:pt>
                <c:pt idx="46">
                  <c:v>29.281304437865344</c:v>
                </c:pt>
                <c:pt idx="47">
                  <c:v>29.273751970220296</c:v>
                </c:pt>
                <c:pt idx="48">
                  <c:v>29.26626664141606</c:v>
                </c:pt>
                <c:pt idx="49">
                  <c:v>29.246490685934592</c:v>
                </c:pt>
                <c:pt idx="50">
                  <c:v>29.212927761488054</c:v>
                </c:pt>
                <c:pt idx="51">
                  <c:v>29.180159440666756</c:v>
                </c:pt>
                <c:pt idx="52">
                  <c:v>29.148148283921422</c:v>
                </c:pt>
                <c:pt idx="53">
                  <c:v>29.116973895803476</c:v>
                </c:pt>
                <c:pt idx="54">
                  <c:v>29.086710502682909</c:v>
                </c:pt>
                <c:pt idx="55">
                  <c:v>29.057427962693712</c:v>
                </c:pt>
                <c:pt idx="56">
                  <c:v>29.029192551499765</c:v>
                </c:pt>
                <c:pt idx="57">
                  <c:v>29.002067565033109</c:v>
                </c:pt>
                <c:pt idx="58">
                  <c:v>28.976113771141073</c:v>
                </c:pt>
                <c:pt idx="59">
                  <c:v>28.951389736926934</c:v>
                </c:pt>
                <c:pt idx="60">
                  <c:v>28.927952052398833</c:v>
                </c:pt>
                <c:pt idx="61">
                  <c:v>28.90585546789924</c:v>
                </c:pt>
                <c:pt idx="62">
                  <c:v>28.88515295946393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B2E-4145-ADDF-CBAE4BAD8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395776"/>
        <c:axId val="712386592"/>
      </c:scatterChart>
      <c:valAx>
        <c:axId val="712395776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386592"/>
        <c:crosses val="autoZero"/>
        <c:crossBetween val="midCat"/>
      </c:valAx>
      <c:valAx>
        <c:axId val="7123865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Volume (cm3)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2395776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Combine!$C$1</c:f>
              <c:strCache>
                <c:ptCount val="1"/>
                <c:pt idx="0">
                  <c:v>P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Combine!$C$3:$C$65</c:f>
              <c:numCache>
                <c:formatCode>General</c:formatCode>
                <c:ptCount val="63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B3-478C-A5F6-945601963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414144"/>
        <c:axId val="712410864"/>
      </c:scatterChart>
      <c:scatterChart>
        <c:scatterStyle val="lineMarker"/>
        <c:varyColors val="0"/>
        <c:ser>
          <c:idx val="1"/>
          <c:order val="1"/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Combine!$B$3:$B$65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Combine!$H$3:$H$65</c:f>
              <c:numCache>
                <c:formatCode>[=0]General;[&gt;10]0.00;0.000</c:formatCode>
                <c:ptCount val="63"/>
                <c:pt idx="0">
                  <c:v>0</c:v>
                </c:pt>
                <c:pt idx="1">
                  <c:v>0.48789863934536898</c:v>
                </c:pt>
                <c:pt idx="2">
                  <c:v>0.98894730855902602</c:v>
                </c:pt>
                <c:pt idx="3">
                  <c:v>1.4835025239800399</c:v>
                </c:pt>
                <c:pt idx="4">
                  <c:v>1.97177317913543</c:v>
                </c:pt>
                <c:pt idx="5">
                  <c:v>2.4539639778126201</c:v>
                </c:pt>
                <c:pt idx="6">
                  <c:v>2.9302755290641298</c:v>
                </c:pt>
                <c:pt idx="7">
                  <c:v>3.4009044218329199</c:v>
                </c:pt>
                <c:pt idx="8">
                  <c:v>3.8660432797079398</c:v>
                </c:pt>
                <c:pt idx="9">
                  <c:v>4.3258807940161104</c:v>
                </c:pt>
                <c:pt idx="10">
                  <c:v>4.7806017362697197</c:v>
                </c:pt>
                <c:pt idx="11">
                  <c:v>5.2303870326943898</c:v>
                </c:pt>
                <c:pt idx="12">
                  <c:v>9.2271686429898399</c:v>
                </c:pt>
                <c:pt idx="13">
                  <c:v>13.8502209946765</c:v>
                </c:pt>
                <c:pt idx="14">
                  <c:v>18.101705462147802</c:v>
                </c:pt>
                <c:pt idx="15">
                  <c:v>22.025924938235502</c:v>
                </c:pt>
                <c:pt idx="16">
                  <c:v>25.6599298751328</c:v>
                </c:pt>
                <c:pt idx="17">
                  <c:v>29.034977388836801</c:v>
                </c:pt>
                <c:pt idx="18">
                  <c:v>32.177654260672703</c:v>
                </c:pt>
                <c:pt idx="19">
                  <c:v>35.319394497968297</c:v>
                </c:pt>
                <c:pt idx="20">
                  <c:v>38.524477888448502</c:v>
                </c:pt>
                <c:pt idx="21">
                  <c:v>41.514868365785702</c:v>
                </c:pt>
                <c:pt idx="22">
                  <c:v>44.317257890634401</c:v>
                </c:pt>
                <c:pt idx="23">
                  <c:v>46.955539701980797</c:v>
                </c:pt>
                <c:pt idx="24">
                  <c:v>49.451740789949199</c:v>
                </c:pt>
                <c:pt idx="25">
                  <c:v>51.826957469990397</c:v>
                </c:pt>
                <c:pt idx="26">
                  <c:v>54.102358222560298</c:v>
                </c:pt>
                <c:pt idx="27">
                  <c:v>56.872243465012502</c:v>
                </c:pt>
                <c:pt idx="28">
                  <c:v>60.332164664177903</c:v>
                </c:pt>
                <c:pt idx="29">
                  <c:v>63.313155700543597</c:v>
                </c:pt>
                <c:pt idx="30">
                  <c:v>65.899905206516095</c:v>
                </c:pt>
                <c:pt idx="31">
                  <c:v>68.162271371587195</c:v>
                </c:pt>
                <c:pt idx="32">
                  <c:v>70.156292176500799</c:v>
                </c:pt>
                <c:pt idx="33">
                  <c:v>71.926577509903893</c:v>
                </c:pt>
                <c:pt idx="34">
                  <c:v>73.508703665217695</c:v>
                </c:pt>
                <c:pt idx="35">
                  <c:v>74.931219438742502</c:v>
                </c:pt>
                <c:pt idx="36">
                  <c:v>76.224289056280696</c:v>
                </c:pt>
                <c:pt idx="37">
                  <c:v>77.450144451638593</c:v>
                </c:pt>
                <c:pt idx="38">
                  <c:v>78.564909273300302</c:v>
                </c:pt>
                <c:pt idx="39">
                  <c:v>79.583538644883205</c:v>
                </c:pt>
                <c:pt idx="40">
                  <c:v>80.518367224685406</c:v>
                </c:pt>
                <c:pt idx="41">
                  <c:v>81.379668376204506</c:v>
                </c:pt>
                <c:pt idx="42">
                  <c:v>82.176074444808194</c:v>
                </c:pt>
                <c:pt idx="43">
                  <c:v>82.9148970203413</c:v>
                </c:pt>
                <c:pt idx="44">
                  <c:v>83.602374082654606</c:v>
                </c:pt>
                <c:pt idx="45">
                  <c:v>84.243862942162195</c:v>
                </c:pt>
                <c:pt idx="46">
                  <c:v>84.843992471730502</c:v>
                </c:pt>
                <c:pt idx="47">
                  <c:v>85.406790982297807</c:v>
                </c:pt>
                <c:pt idx="48">
                  <c:v>85.935811360692796</c:v>
                </c:pt>
                <c:pt idx="49">
                  <c:v>86.430058342569296</c:v>
                </c:pt>
                <c:pt idx="50">
                  <c:v>86.903657538708799</c:v>
                </c:pt>
                <c:pt idx="51">
                  <c:v>87.3566714710241</c:v>
                </c:pt>
                <c:pt idx="52">
                  <c:v>87.7851828048193</c:v>
                </c:pt>
                <c:pt idx="53">
                  <c:v>88.1912540907596</c:v>
                </c:pt>
                <c:pt idx="54">
                  <c:v>88.576717509417804</c:v>
                </c:pt>
                <c:pt idx="55">
                  <c:v>88.943207100107998</c:v>
                </c:pt>
                <c:pt idx="56">
                  <c:v>89.292185623981794</c:v>
                </c:pt>
                <c:pt idx="57">
                  <c:v>89.624967086760407</c:v>
                </c:pt>
                <c:pt idx="58">
                  <c:v>89.942735726190705</c:v>
                </c:pt>
                <c:pt idx="59">
                  <c:v>90.246562099925995</c:v>
                </c:pt>
                <c:pt idx="60">
                  <c:v>90.537416781229894</c:v>
                </c:pt>
                <c:pt idx="61">
                  <c:v>90.816182068873005</c:v>
                </c:pt>
                <c:pt idx="62">
                  <c:v>91.083662039613998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B3-478C-A5F6-945601963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417096"/>
        <c:axId val="712414145"/>
      </c:scatterChart>
      <c:valAx>
        <c:axId val="71241414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410864"/>
        <c:crosses val="autoZero"/>
        <c:crossBetween val="midCat"/>
      </c:valAx>
      <c:valAx>
        <c:axId val="712410864"/>
        <c:scaling>
          <c:orientation val="minMax"/>
        </c:scaling>
        <c:delete val="0"/>
        <c:axPos val="l"/>
        <c:title>
          <c:tx>
            <c:strRef>
              <c:f>Combine!$C$1</c:f>
              <c:strCache>
                <c:ptCount val="1"/>
                <c:pt idx="0">
                  <c:v>P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414144"/>
        <c:crosses val="max"/>
        <c:crossBetween val="midCat"/>
      </c:valAx>
      <c:valAx>
        <c:axId val="712414145"/>
        <c:scaling>
          <c:orientation val="minMax"/>
        </c:scaling>
        <c:delete val="0"/>
        <c:axPos val="r"/>
        <c:title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[=0]General;[&gt;10]0.00;0.000" sourceLinked="1"/>
        <c:majorTickMark val="in"/>
        <c:minorTickMark val="none"/>
        <c:tickLblPos val="nextTo"/>
        <c:crossAx val="712417096"/>
        <c:crosses val="autoZero"/>
        <c:crossBetween val="midCat"/>
      </c:valAx>
      <c:valAx>
        <c:axId val="712417096"/>
        <c:scaling>
          <c:orientation val="maxMin"/>
        </c:scaling>
        <c:delete val="0"/>
        <c:axPos val="t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414145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liquid!$R$1</c:f>
              <c:strCache>
                <c:ptCount val="1"/>
                <c:pt idx="0">
                  <c:v>TiO2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liquid!$R$2:$R$64</c:f>
              <c:numCache>
                <c:formatCode>General</c:formatCode>
                <c:ptCount val="63"/>
                <c:pt idx="0">
                  <c:v>1.2745649264357799</c:v>
                </c:pt>
                <c:pt idx="1">
                  <c:v>1.28080997541917</c:v>
                </c:pt>
                <c:pt idx="2">
                  <c:v>1.28728773304817</c:v>
                </c:pt>
                <c:pt idx="3">
                  <c:v>1.29374635742343</c:v>
                </c:pt>
                <c:pt idx="4">
                  <c:v>1.3001870535800399</c:v>
                </c:pt>
                <c:pt idx="5">
                  <c:v>1.3066110572966501</c:v>
                </c:pt>
                <c:pt idx="6">
                  <c:v>1.31301963462666</c:v>
                </c:pt>
                <c:pt idx="7">
                  <c:v>1.31941408120907</c:v>
                </c:pt>
                <c:pt idx="8">
                  <c:v>1.3257957213498599</c:v>
                </c:pt>
                <c:pt idx="9">
                  <c:v>1.3321659068322</c:v>
                </c:pt>
                <c:pt idx="10">
                  <c:v>1.3385260154515799</c:v>
                </c:pt>
                <c:pt idx="11">
                  <c:v>1.34487745043478</c:v>
                </c:pt>
                <c:pt idx="12">
                  <c:v>1.4040348866679799</c:v>
                </c:pt>
                <c:pt idx="13">
                  <c:v>1.4793028459287001</c:v>
                </c:pt>
                <c:pt idx="14">
                  <c:v>1.5560173709867899</c:v>
                </c:pt>
                <c:pt idx="15">
                  <c:v>1.6342468907897301</c:v>
                </c:pt>
                <c:pt idx="16">
                  <c:v>1.7140524229855301</c:v>
                </c:pt>
                <c:pt idx="17">
                  <c:v>1.7954878287182601</c:v>
                </c:pt>
                <c:pt idx="18">
                  <c:v>1.87860008149518</c:v>
                </c:pt>
                <c:pt idx="19">
                  <c:v>1.9622954536333701</c:v>
                </c:pt>
                <c:pt idx="20">
                  <c:v>2.0440810453929799</c:v>
                </c:pt>
                <c:pt idx="21">
                  <c:v>2.1241631219263701</c:v>
                </c:pt>
                <c:pt idx="22">
                  <c:v>2.2016820796438701</c:v>
                </c:pt>
                <c:pt idx="23">
                  <c:v>2.27544581468785</c:v>
                </c:pt>
                <c:pt idx="24">
                  <c:v>2.3437854261848199</c:v>
                </c:pt>
                <c:pt idx="25">
                  <c:v>2.40433665703805</c:v>
                </c:pt>
                <c:pt idx="26">
                  <c:v>2.4537138883777501</c:v>
                </c:pt>
                <c:pt idx="27">
                  <c:v>2.4137080332831999</c:v>
                </c:pt>
                <c:pt idx="28">
                  <c:v>2.2448871855026402</c:v>
                </c:pt>
                <c:pt idx="29">
                  <c:v>2.0978191265577402</c:v>
                </c:pt>
                <c:pt idx="30">
                  <c:v>1.9690342272774</c:v>
                </c:pt>
                <c:pt idx="31">
                  <c:v>1.85544172675593</c:v>
                </c:pt>
                <c:pt idx="32">
                  <c:v>1.7544633714479401</c:v>
                </c:pt>
                <c:pt idx="33">
                  <c:v>1.6640039938172</c:v>
                </c:pt>
                <c:pt idx="34">
                  <c:v>1.5823754046877401</c:v>
                </c:pt>
                <c:pt idx="35">
                  <c:v>1.5082172441806001</c:v>
                </c:pt>
                <c:pt idx="36">
                  <c:v>1.4390153819775999</c:v>
                </c:pt>
                <c:pt idx="37">
                  <c:v>1.36474267366743</c:v>
                </c:pt>
                <c:pt idx="38">
                  <c:v>1.2963842211996901</c:v>
                </c:pt>
                <c:pt idx="39">
                  <c:v>1.2331444852052</c:v>
                </c:pt>
                <c:pt idx="40">
                  <c:v>1.17436708052304</c:v>
                </c:pt>
                <c:pt idx="41">
                  <c:v>1.1195054821678301</c:v>
                </c:pt>
                <c:pt idx="42">
                  <c:v>1.06810074731902</c:v>
                </c:pt>
                <c:pt idx="43">
                  <c:v>1.01976437321983</c:v>
                </c:pt>
                <c:pt idx="44">
                  <c:v>0.97416496058290203</c:v>
                </c:pt>
                <c:pt idx="45">
                  <c:v>0.93101772844158104</c:v>
                </c:pt>
                <c:pt idx="46">
                  <c:v>0.89007618765479601</c:v>
                </c:pt>
                <c:pt idx="47">
                  <c:v>0.85112569384056902</c:v>
                </c:pt>
                <c:pt idx="48">
                  <c:v>0.81397898153190595</c:v>
                </c:pt>
                <c:pt idx="49">
                  <c:v>0.77402005382529604</c:v>
                </c:pt>
                <c:pt idx="50">
                  <c:v>0.73065284373246697</c:v>
                </c:pt>
                <c:pt idx="51">
                  <c:v>0.689504133959433</c:v>
                </c:pt>
                <c:pt idx="52">
                  <c:v>0.65064098311217</c:v>
                </c:pt>
                <c:pt idx="53">
                  <c:v>0.61391256515780301</c:v>
                </c:pt>
                <c:pt idx="54">
                  <c:v>0.57918196421543899</c:v>
                </c:pt>
                <c:pt idx="55">
                  <c:v>0.54632443690321797</c:v>
                </c:pt>
                <c:pt idx="56">
                  <c:v>0.51522594243882502</c:v>
                </c:pt>
                <c:pt idx="57">
                  <c:v>0.48578189207636002</c:v>
                </c:pt>
                <c:pt idx="58">
                  <c:v>0.45789607954679001</c:v>
                </c:pt>
                <c:pt idx="59">
                  <c:v>0.431479761662034</c:v>
                </c:pt>
                <c:pt idx="60">
                  <c:v>0.406450864386738</c:v>
                </c:pt>
                <c:pt idx="61">
                  <c:v>0.38273329422180602</c:v>
                </c:pt>
                <c:pt idx="62">
                  <c:v>0.360256338538812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B4-47EE-9779-55920297E030}"/>
            </c:ext>
          </c:extLst>
        </c:ser>
        <c:ser>
          <c:idx val="2"/>
          <c:order val="2"/>
          <c:tx>
            <c:strRef>
              <c:f>liquid!$S$1</c:f>
              <c:strCache>
                <c:ptCount val="1"/>
                <c:pt idx="0">
                  <c:v>Al2O3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liquid!$S$2:$S$64</c:f>
              <c:numCache>
                <c:formatCode>General</c:formatCode>
                <c:ptCount val="63"/>
                <c:pt idx="0">
                  <c:v>17.698837444017698</c:v>
                </c:pt>
                <c:pt idx="1">
                  <c:v>17.785557315634701</c:v>
                </c:pt>
                <c:pt idx="2">
                  <c:v>17.875508621292099</c:v>
                </c:pt>
                <c:pt idx="3">
                  <c:v>17.9651942391529</c:v>
                </c:pt>
                <c:pt idx="4">
                  <c:v>18.054630902549299</c:v>
                </c:pt>
                <c:pt idx="5">
                  <c:v>18.1438357717267</c:v>
                </c:pt>
                <c:pt idx="6">
                  <c:v>18.232826427329599</c:v>
                </c:pt>
                <c:pt idx="7">
                  <c:v>18.321620860833701</c:v>
                </c:pt>
                <c:pt idx="8">
                  <c:v>18.410237461789801</c:v>
                </c:pt>
                <c:pt idx="9">
                  <c:v>18.498695001302298</c:v>
                </c:pt>
                <c:pt idx="10">
                  <c:v>18.5870126116858</c:v>
                </c:pt>
                <c:pt idx="11">
                  <c:v>18.675209778400099</c:v>
                </c:pt>
                <c:pt idx="12">
                  <c:v>18.460046813282698</c:v>
                </c:pt>
                <c:pt idx="13">
                  <c:v>18.164631263790302</c:v>
                </c:pt>
                <c:pt idx="14">
                  <c:v>17.874960928429999</c:v>
                </c:pt>
                <c:pt idx="15">
                  <c:v>17.590919949487098</c:v>
                </c:pt>
                <c:pt idx="16">
                  <c:v>17.3124210490836</c:v>
                </c:pt>
                <c:pt idx="17">
                  <c:v>17.039400574617598</c:v>
                </c:pt>
                <c:pt idx="18">
                  <c:v>16.771813909665902</c:v>
                </c:pt>
                <c:pt idx="19">
                  <c:v>16.5929742289225</c:v>
                </c:pt>
                <c:pt idx="20">
                  <c:v>16.536794274046301</c:v>
                </c:pt>
                <c:pt idx="21">
                  <c:v>16.488243896414801</c:v>
                </c:pt>
                <c:pt idx="22">
                  <c:v>16.4479419278675</c:v>
                </c:pt>
                <c:pt idx="23">
                  <c:v>16.416539804967901</c:v>
                </c:pt>
                <c:pt idx="24">
                  <c:v>16.394695050698999</c:v>
                </c:pt>
                <c:pt idx="25">
                  <c:v>16.383006654597299</c:v>
                </c:pt>
                <c:pt idx="26">
                  <c:v>16.381869256152601</c:v>
                </c:pt>
                <c:pt idx="27">
                  <c:v>16.432451494881999</c:v>
                </c:pt>
                <c:pt idx="28">
                  <c:v>16.551520177613401</c:v>
                </c:pt>
                <c:pt idx="29">
                  <c:v>16.651048749249</c:v>
                </c:pt>
                <c:pt idx="30">
                  <c:v>16.732292193244898</c:v>
                </c:pt>
                <c:pt idx="31">
                  <c:v>16.797226761026</c:v>
                </c:pt>
                <c:pt idx="32">
                  <c:v>16.847918748662199</c:v>
                </c:pt>
                <c:pt idx="33">
                  <c:v>16.886276097151399</c:v>
                </c:pt>
                <c:pt idx="34">
                  <c:v>16.913971398509599</c:v>
                </c:pt>
                <c:pt idx="35">
                  <c:v>16.932436909744698</c:v>
                </c:pt>
                <c:pt idx="36">
                  <c:v>16.944675754136</c:v>
                </c:pt>
                <c:pt idx="37">
                  <c:v>16.963916775543002</c:v>
                </c:pt>
                <c:pt idx="38">
                  <c:v>16.976587631580902</c:v>
                </c:pt>
                <c:pt idx="39">
                  <c:v>16.9835130879</c:v>
                </c:pt>
                <c:pt idx="40">
                  <c:v>16.985381444923899</c:v>
                </c:pt>
                <c:pt idx="41">
                  <c:v>16.982770812171701</c:v>
                </c:pt>
                <c:pt idx="42">
                  <c:v>16.976169351841499</c:v>
                </c:pt>
                <c:pt idx="43">
                  <c:v>16.9659909743912</c:v>
                </c:pt>
                <c:pt idx="44">
                  <c:v>16.9525875653712</c:v>
                </c:pt>
                <c:pt idx="45">
                  <c:v>16.936258531050701</c:v>
                </c:pt>
                <c:pt idx="46">
                  <c:v>16.9172582385963</c:v>
                </c:pt>
                <c:pt idx="47">
                  <c:v>16.895800367898801</c:v>
                </c:pt>
                <c:pt idx="48">
                  <c:v>16.872056249505601</c:v>
                </c:pt>
                <c:pt idx="49">
                  <c:v>16.837147978159798</c:v>
                </c:pt>
                <c:pt idx="50">
                  <c:v>16.801021553353799</c:v>
                </c:pt>
                <c:pt idx="51">
                  <c:v>16.7689116243501</c:v>
                </c:pt>
                <c:pt idx="52">
                  <c:v>16.735234815497101</c:v>
                </c:pt>
                <c:pt idx="53">
                  <c:v>16.700150493449701</c:v>
                </c:pt>
                <c:pt idx="54">
                  <c:v>16.663798507292199</c:v>
                </c:pt>
                <c:pt idx="55">
                  <c:v>16.626301641399401</c:v>
                </c:pt>
                <c:pt idx="56">
                  <c:v>16.587767650739</c:v>
                </c:pt>
                <c:pt idx="57">
                  <c:v>16.548290957378899</c:v>
                </c:pt>
                <c:pt idx="58">
                  <c:v>16.5079540688596</c:v>
                </c:pt>
                <c:pt idx="59">
                  <c:v>16.4668287673611</c:v>
                </c:pt>
                <c:pt idx="60">
                  <c:v>16.424977107275101</c:v>
                </c:pt>
                <c:pt idx="61">
                  <c:v>16.382452251583199</c:v>
                </c:pt>
                <c:pt idx="62">
                  <c:v>16.339299171135998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B4-47EE-9779-55920297E030}"/>
            </c:ext>
          </c:extLst>
        </c:ser>
        <c:ser>
          <c:idx val="3"/>
          <c:order val="3"/>
          <c:tx>
            <c:strRef>
              <c:f>liquid!$T$1</c:f>
              <c:strCache>
                <c:ptCount val="1"/>
                <c:pt idx="0">
                  <c:v>Fe2O3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liquid!$T$2:$T$64</c:f>
              <c:numCache>
                <c:formatCode>General</c:formatCode>
                <c:ptCount val="63"/>
                <c:pt idx="0">
                  <c:v>1.6207225207092699</c:v>
                </c:pt>
                <c:pt idx="1">
                  <c:v>1.6238541085293099</c:v>
                </c:pt>
                <c:pt idx="2">
                  <c:v>1.6268135830927299</c:v>
                </c:pt>
                <c:pt idx="3">
                  <c:v>1.6295797767339599</c:v>
                </c:pt>
                <c:pt idx="4">
                  <c:v>1.6321469763377601</c:v>
                </c:pt>
                <c:pt idx="5">
                  <c:v>1.6345091647221499</c:v>
                </c:pt>
                <c:pt idx="6">
                  <c:v>1.6366600093393799</c:v>
                </c:pt>
                <c:pt idx="7">
                  <c:v>1.63859285112511</c:v>
                </c:pt>
                <c:pt idx="8">
                  <c:v>1.6403006936379001</c:v>
                </c:pt>
                <c:pt idx="9">
                  <c:v>1.64177619263595</c:v>
                </c:pt>
                <c:pt idx="10">
                  <c:v>1.64301164621407</c:v>
                </c:pt>
                <c:pt idx="11">
                  <c:v>1.6439989839367699</c:v>
                </c:pt>
                <c:pt idx="12">
                  <c:v>1.68538498734523</c:v>
                </c:pt>
                <c:pt idx="13">
                  <c:v>1.73705399961392</c:v>
                </c:pt>
                <c:pt idx="14">
                  <c:v>1.7874374915915801</c:v>
                </c:pt>
                <c:pt idx="15">
                  <c:v>1.8365303355268301</c:v>
                </c:pt>
                <c:pt idx="16">
                  <c:v>1.8843189797599</c:v>
                </c:pt>
                <c:pt idx="17">
                  <c:v>1.93078281271576</c:v>
                </c:pt>
                <c:pt idx="18">
                  <c:v>1.9758954136532501</c:v>
                </c:pt>
                <c:pt idx="19">
                  <c:v>2.01604680420574</c:v>
                </c:pt>
                <c:pt idx="20">
                  <c:v>2.0489305162953002</c:v>
                </c:pt>
                <c:pt idx="21">
                  <c:v>2.0790689321477802</c:v>
                </c:pt>
                <c:pt idx="22">
                  <c:v>2.10630859657073</c:v>
                </c:pt>
                <c:pt idx="23">
                  <c:v>2.13044808876244</c:v>
                </c:pt>
                <c:pt idx="24">
                  <c:v>2.1512251023295499</c:v>
                </c:pt>
                <c:pt idx="25">
                  <c:v>2.1682975850825099</c:v>
                </c:pt>
                <c:pt idx="26">
                  <c:v>2.1812173976265701</c:v>
                </c:pt>
                <c:pt idx="27">
                  <c:v>2.1612759789377201</c:v>
                </c:pt>
                <c:pt idx="28">
                  <c:v>2.0871877835116699</c:v>
                </c:pt>
                <c:pt idx="29">
                  <c:v>2.0150380327797701</c:v>
                </c:pt>
                <c:pt idx="30">
                  <c:v>1.9453151337504699</c:v>
                </c:pt>
                <c:pt idx="31">
                  <c:v>1.87817353523442</c:v>
                </c:pt>
                <c:pt idx="32">
                  <c:v>1.81360551412594</c:v>
                </c:pt>
                <c:pt idx="33">
                  <c:v>1.75152957987705</c:v>
                </c:pt>
                <c:pt idx="34">
                  <c:v>1.6918348358036199</c:v>
                </c:pt>
                <c:pt idx="35">
                  <c:v>1.63440265061995</c:v>
                </c:pt>
                <c:pt idx="36">
                  <c:v>1.5795906398858699</c:v>
                </c:pt>
                <c:pt idx="37">
                  <c:v>1.5304406610640899</c:v>
                </c:pt>
                <c:pt idx="38">
                  <c:v>1.4829507906274499</c:v>
                </c:pt>
                <c:pt idx="39">
                  <c:v>1.4370445557085101</c:v>
                </c:pt>
                <c:pt idx="40">
                  <c:v>1.39265397484409</c:v>
                </c:pt>
                <c:pt idx="41">
                  <c:v>1.3497179390984899</c:v>
                </c:pt>
                <c:pt idx="42">
                  <c:v>1.3081809848211601</c:v>
                </c:pt>
                <c:pt idx="43">
                  <c:v>1.2679923699569999</c:v>
                </c:pt>
                <c:pt idx="44">
                  <c:v>1.22910538392929</c:v>
                </c:pt>
                <c:pt idx="45">
                  <c:v>1.1914768369747299</c:v>
                </c:pt>
                <c:pt idx="46">
                  <c:v>1.1550666880491001</c:v>
                </c:pt>
                <c:pt idx="47">
                  <c:v>1.1198376881802099</c:v>
                </c:pt>
                <c:pt idx="48">
                  <c:v>1.08575473782708</c:v>
                </c:pt>
                <c:pt idx="49">
                  <c:v>1.0557753610981</c:v>
                </c:pt>
                <c:pt idx="50">
                  <c:v>1.0295761602117599</c:v>
                </c:pt>
                <c:pt idx="51">
                  <c:v>1.00371210133175</c:v>
                </c:pt>
                <c:pt idx="52">
                  <c:v>0.97836433145189905</c:v>
                </c:pt>
                <c:pt idx="53">
                  <c:v>0.95350733702658597</c:v>
                </c:pt>
                <c:pt idx="54">
                  <c:v>0.929119090566769</c:v>
                </c:pt>
                <c:pt idx="55">
                  <c:v>0.90518055047210899</c:v>
                </c:pt>
                <c:pt idx="56">
                  <c:v>0.88167523755225696</c:v>
                </c:pt>
                <c:pt idx="57">
                  <c:v>0.85858887391962302</c:v>
                </c:pt>
                <c:pt idx="58">
                  <c:v>0.83590907366587797</c:v>
                </c:pt>
                <c:pt idx="59">
                  <c:v>0.81362507635453096</c:v>
                </c:pt>
                <c:pt idx="60">
                  <c:v>0.79172751658974005</c:v>
                </c:pt>
                <c:pt idx="61">
                  <c:v>0.77020822407796896</c:v>
                </c:pt>
                <c:pt idx="62">
                  <c:v>0.74906004955917305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B4-47EE-9779-55920297E030}"/>
            </c:ext>
          </c:extLst>
        </c:ser>
        <c:ser>
          <c:idx val="4"/>
          <c:order val="4"/>
          <c:tx>
            <c:strRef>
              <c:f>liquid!$U$1</c:f>
              <c:strCache>
                <c:ptCount val="1"/>
                <c:pt idx="0">
                  <c:v>Cr2O3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liquid!$U$2:$U$64</c:f>
              <c:numCache>
                <c:formatCode>General</c:formatCode>
                <c:ptCount val="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FB4-47EE-9779-55920297E030}"/>
            </c:ext>
          </c:extLst>
        </c:ser>
        <c:ser>
          <c:idx val="5"/>
          <c:order val="5"/>
          <c:tx>
            <c:strRef>
              <c:f>liquid!$V$1</c:f>
              <c:strCache>
                <c:ptCount val="1"/>
                <c:pt idx="0">
                  <c:v>FeO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liquid!$V$2:$V$64</c:f>
              <c:numCache>
                <c:formatCode>General</c:formatCode>
                <c:ptCount val="63"/>
                <c:pt idx="0">
                  <c:v>9.3676412634233799</c:v>
                </c:pt>
                <c:pt idx="1">
                  <c:v>9.3515968982523408</c:v>
                </c:pt>
                <c:pt idx="2">
                  <c:v>9.3332284091894397</c:v>
                </c:pt>
                <c:pt idx="3">
                  <c:v>9.3130182580076504</c:v>
                </c:pt>
                <c:pt idx="4">
                  <c:v>9.2909386538580101</c:v>
                </c:pt>
                <c:pt idx="5">
                  <c:v>9.2669610336687906</c:v>
                </c:pt>
                <c:pt idx="6">
                  <c:v>9.2410560730531692</c:v>
                </c:pt>
                <c:pt idx="7">
                  <c:v>9.2131937033729692</c:v>
                </c:pt>
                <c:pt idx="8">
                  <c:v>9.1833431359662505</c:v>
                </c:pt>
                <c:pt idx="9">
                  <c:v>9.1514728946074797</c:v>
                </c:pt>
                <c:pt idx="10">
                  <c:v>9.1175508569617296</c:v>
                </c:pt>
                <c:pt idx="11">
                  <c:v>9.0815442909529303</c:v>
                </c:pt>
                <c:pt idx="12">
                  <c:v>9.2788741659082898</c:v>
                </c:pt>
                <c:pt idx="13">
                  <c:v>9.5324826458114806</c:v>
                </c:pt>
                <c:pt idx="14">
                  <c:v>9.7748110583439196</c:v>
                </c:pt>
                <c:pt idx="15">
                  <c:v>10.005573129914699</c:v>
                </c:pt>
                <c:pt idx="16">
                  <c:v>10.2244314279504</c:v>
                </c:pt>
                <c:pt idx="17">
                  <c:v>10.431009989156699</c:v>
                </c:pt>
                <c:pt idx="18">
                  <c:v>10.6249068767398</c:v>
                </c:pt>
                <c:pt idx="19">
                  <c:v>10.8159428637986</c:v>
                </c:pt>
                <c:pt idx="20">
                  <c:v>11.004311544712399</c:v>
                </c:pt>
                <c:pt idx="21">
                  <c:v>11.173523099443599</c:v>
                </c:pt>
                <c:pt idx="22">
                  <c:v>11.322440867857299</c:v>
                </c:pt>
                <c:pt idx="23">
                  <c:v>11.4496503003159</c:v>
                </c:pt>
                <c:pt idx="24">
                  <c:v>11.553358940629099</c:v>
                </c:pt>
                <c:pt idx="25">
                  <c:v>11.631239876828801</c:v>
                </c:pt>
                <c:pt idx="26">
                  <c:v>11.680189188435399</c:v>
                </c:pt>
                <c:pt idx="27">
                  <c:v>11.489603477264501</c:v>
                </c:pt>
                <c:pt idx="28">
                  <c:v>10.9132202463339</c:v>
                </c:pt>
                <c:pt idx="29">
                  <c:v>10.3668011042418</c:v>
                </c:pt>
                <c:pt idx="30">
                  <c:v>9.8525773364076894</c:v>
                </c:pt>
                <c:pt idx="31">
                  <c:v>9.3701092668606698</c:v>
                </c:pt>
                <c:pt idx="32">
                  <c:v>8.9177697923938997</c:v>
                </c:pt>
                <c:pt idx="33">
                  <c:v>8.4934883936902992</c:v>
                </c:pt>
                <c:pt idx="34">
                  <c:v>8.0951108110308496</c:v>
                </c:pt>
                <c:pt idx="35">
                  <c:v>7.7205642647321504</c:v>
                </c:pt>
                <c:pt idx="36">
                  <c:v>7.3688549625374096</c:v>
                </c:pt>
                <c:pt idx="37">
                  <c:v>7.04414792314188</c:v>
                </c:pt>
                <c:pt idx="38">
                  <c:v>6.73703960254712</c:v>
                </c:pt>
                <c:pt idx="39">
                  <c:v>6.4461963819675301</c:v>
                </c:pt>
                <c:pt idx="40">
                  <c:v>6.1704313640013799</c:v>
                </c:pt>
                <c:pt idx="41">
                  <c:v>5.9086830693906602</c:v>
                </c:pt>
                <c:pt idx="42">
                  <c:v>5.6599979840867602</c:v>
                </c:pt>
                <c:pt idx="43">
                  <c:v>5.4235162053787596</c:v>
                </c:pt>
                <c:pt idx="44">
                  <c:v>5.1984595741087798</c:v>
                </c:pt>
                <c:pt idx="45">
                  <c:v>4.9841218039807202</c:v>
                </c:pt>
                <c:pt idx="46">
                  <c:v>4.7798602234927401</c:v>
                </c:pt>
                <c:pt idx="47">
                  <c:v>4.5850888238579204</c:v>
                </c:pt>
                <c:pt idx="48">
                  <c:v>4.3992721788001896</c:v>
                </c:pt>
                <c:pt idx="49">
                  <c:v>4.2340535140973303</c:v>
                </c:pt>
                <c:pt idx="50">
                  <c:v>4.0904447892733504</c:v>
                </c:pt>
                <c:pt idx="51">
                  <c:v>3.9521882396402899</c:v>
                </c:pt>
                <c:pt idx="52">
                  <c:v>3.8181552492533402</c:v>
                </c:pt>
                <c:pt idx="53">
                  <c:v>3.6881349217923001</c:v>
                </c:pt>
                <c:pt idx="54">
                  <c:v>3.5619386731633602</c:v>
                </c:pt>
                <c:pt idx="55">
                  <c:v>3.43939720075974</c:v>
                </c:pt>
                <c:pt idx="56">
                  <c:v>3.32035791760357</c:v>
                </c:pt>
                <c:pt idx="57">
                  <c:v>3.2046827669567599</c:v>
                </c:pt>
                <c:pt idx="58">
                  <c:v>3.09224635325167</c:v>
                </c:pt>
                <c:pt idx="59">
                  <c:v>2.9829343355917199</c:v>
                </c:pt>
                <c:pt idx="60">
                  <c:v>2.8766420422581902</c:v>
                </c:pt>
                <c:pt idx="61">
                  <c:v>2.7732732717677702</c:v>
                </c:pt>
                <c:pt idx="62">
                  <c:v>2.6727392519872399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FB4-47EE-9779-55920297E030}"/>
            </c:ext>
          </c:extLst>
        </c:ser>
        <c:ser>
          <c:idx val="6"/>
          <c:order val="6"/>
          <c:tx>
            <c:strRef>
              <c:f>liquid!$W$1</c:f>
              <c:strCache>
                <c:ptCount val="1"/>
                <c:pt idx="0">
                  <c:v>MnO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liquid!$W$2:$W$64</c:f>
              <c:numCache>
                <c:formatCode>General</c:formatCode>
                <c:ptCount val="63"/>
                <c:pt idx="0">
                  <c:v>0.16579702321891501</c:v>
                </c:pt>
                <c:pt idx="1">
                  <c:v>0.16547534128378899</c:v>
                </c:pt>
                <c:pt idx="2">
                  <c:v>0.16511458995342901</c:v>
                </c:pt>
                <c:pt idx="3">
                  <c:v>0.16472717340909099</c:v>
                </c:pt>
                <c:pt idx="4">
                  <c:v>0.16431302678229301</c:v>
                </c:pt>
                <c:pt idx="5">
                  <c:v>0.16387208586236399</c:v>
                </c:pt>
                <c:pt idx="6">
                  <c:v>0.16340428764637799</c:v>
                </c:pt>
                <c:pt idx="7">
                  <c:v>0.16290957096332101</c:v>
                </c:pt>
                <c:pt idx="8">
                  <c:v>0.162387877175206</c:v>
                </c:pt>
                <c:pt idx="9">
                  <c:v>0.16183915096239301</c:v>
                </c:pt>
                <c:pt idx="10">
                  <c:v>0.16126334119598401</c:v>
                </c:pt>
                <c:pt idx="11">
                  <c:v>0.160660401823122</c:v>
                </c:pt>
                <c:pt idx="12">
                  <c:v>0.16369183358476599</c:v>
                </c:pt>
                <c:pt idx="13">
                  <c:v>0.167439159313061</c:v>
                </c:pt>
                <c:pt idx="14">
                  <c:v>0.170844177492884</c:v>
                </c:pt>
                <c:pt idx="15">
                  <c:v>0.17391790248872699</c:v>
                </c:pt>
                <c:pt idx="16">
                  <c:v>0.176672075444502</c:v>
                </c:pt>
                <c:pt idx="17">
                  <c:v>0.17911911710530601</c:v>
                </c:pt>
                <c:pt idx="18">
                  <c:v>0.18127206209491101</c:v>
                </c:pt>
                <c:pt idx="19">
                  <c:v>0.184019817286106</c:v>
                </c:pt>
                <c:pt idx="20">
                  <c:v>0.18769274363042601</c:v>
                </c:pt>
                <c:pt idx="21">
                  <c:v>0.191065197211406</c:v>
                </c:pt>
                <c:pt idx="22">
                  <c:v>0.194136774878296</c:v>
                </c:pt>
                <c:pt idx="23">
                  <c:v>0.19690409893965799</c:v>
                </c:pt>
                <c:pt idx="24">
                  <c:v>0.199359041422383</c:v>
                </c:pt>
                <c:pt idx="25">
                  <c:v>0.20148574758889801</c:v>
                </c:pt>
                <c:pt idx="26">
                  <c:v>0.20325573839612199</c:v>
                </c:pt>
                <c:pt idx="27">
                  <c:v>0.20612169598941099</c:v>
                </c:pt>
                <c:pt idx="28">
                  <c:v>0.21102238065637</c:v>
                </c:pt>
                <c:pt idx="29">
                  <c:v>0.21502740677592599</c:v>
                </c:pt>
                <c:pt idx="30">
                  <c:v>0.218263254340265</c:v>
                </c:pt>
                <c:pt idx="31">
                  <c:v>0.22085053747983999</c:v>
                </c:pt>
                <c:pt idx="32">
                  <c:v>0.222895926139936</c:v>
                </c:pt>
                <c:pt idx="33">
                  <c:v>0.224490585932171</c:v>
                </c:pt>
                <c:pt idx="34">
                  <c:v>0.22571116662816301</c:v>
                </c:pt>
                <c:pt idx="35">
                  <c:v>0.22662160485273899</c:v>
                </c:pt>
                <c:pt idx="36">
                  <c:v>0.22751316252538401</c:v>
                </c:pt>
                <c:pt idx="37">
                  <c:v>0.230044347987751</c:v>
                </c:pt>
                <c:pt idx="38">
                  <c:v>0.23231805095746</c:v>
                </c:pt>
                <c:pt idx="39">
                  <c:v>0.23437431713526899</c:v>
                </c:pt>
                <c:pt idx="40">
                  <c:v>0.23624726645991501</c:v>
                </c:pt>
                <c:pt idx="41">
                  <c:v>0.23796603020354401</c:v>
                </c:pt>
                <c:pt idx="42">
                  <c:v>0.23955551602103101</c:v>
                </c:pt>
                <c:pt idx="43">
                  <c:v>0.241037032547396</c:v>
                </c:pt>
                <c:pt idx="44">
                  <c:v>0.24242879818765201</c:v>
                </c:pt>
                <c:pt idx="45">
                  <c:v>0.243746353310103</c:v>
                </c:pt>
                <c:pt idx="46">
                  <c:v>0.24500289068630801</c:v>
                </c:pt>
                <c:pt idx="47">
                  <c:v>0.24620956656929399</c:v>
                </c:pt>
                <c:pt idx="48">
                  <c:v>0.247375957663482</c:v>
                </c:pt>
                <c:pt idx="49">
                  <c:v>0.247859385523931</c:v>
                </c:pt>
                <c:pt idx="50">
                  <c:v>0.24751717321595401</c:v>
                </c:pt>
                <c:pt idx="51">
                  <c:v>0.247142065372743</c:v>
                </c:pt>
                <c:pt idx="52">
                  <c:v>0.24676989750823</c:v>
                </c:pt>
                <c:pt idx="53">
                  <c:v>0.24641407869608201</c:v>
                </c:pt>
                <c:pt idx="54">
                  <c:v>0.24608690142570799</c:v>
                </c:pt>
                <c:pt idx="55">
                  <c:v>0.24579971451532701</c:v>
                </c:pt>
                <c:pt idx="56">
                  <c:v>0.24556307525235199</c:v>
                </c:pt>
                <c:pt idx="57">
                  <c:v>0.24538688407442699</c:v>
                </c:pt>
                <c:pt idx="58">
                  <c:v>0.24528050456923101</c:v>
                </c:pt>
                <c:pt idx="59">
                  <c:v>0.245252871268757</c:v>
                </c:pt>
                <c:pt idx="60">
                  <c:v>0.24531258727338601</c:v>
                </c:pt>
                <c:pt idx="61">
                  <c:v>0.245468013549555</c:v>
                </c:pt>
                <c:pt idx="62">
                  <c:v>0.24572735146813901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FB4-47EE-9779-55920297E030}"/>
            </c:ext>
          </c:extLst>
        </c:ser>
        <c:ser>
          <c:idx val="7"/>
          <c:order val="7"/>
          <c:tx>
            <c:strRef>
              <c:f>liquid!$X$1</c:f>
              <c:strCache>
                <c:ptCount val="1"/>
                <c:pt idx="0">
                  <c:v>MgO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liquid!$X$2:$X$64</c:f>
              <c:numCache>
                <c:formatCode>General</c:formatCode>
                <c:ptCount val="63"/>
                <c:pt idx="0">
                  <c:v>9.8649283452763594</c:v>
                </c:pt>
                <c:pt idx="1">
                  <c:v>9.6890731895794904</c:v>
                </c:pt>
                <c:pt idx="2">
                  <c:v>9.5083451290391494</c:v>
                </c:pt>
                <c:pt idx="3">
                  <c:v>9.3298878040326407</c:v>
                </c:pt>
                <c:pt idx="4">
                  <c:v>9.1536924852004908</c:v>
                </c:pt>
                <c:pt idx="5">
                  <c:v>8.9797504130452506</c:v>
                </c:pt>
                <c:pt idx="6">
                  <c:v>8.8080528122747399</c:v>
                </c:pt>
                <c:pt idx="7">
                  <c:v>8.6385909074861207</c:v>
                </c:pt>
                <c:pt idx="8">
                  <c:v>8.4713559395213593</c:v>
                </c:pt>
                <c:pt idx="9">
                  <c:v>8.3063391827506496</c:v>
                </c:pt>
                <c:pt idx="10">
                  <c:v>8.1435319626717302</c:v>
                </c:pt>
                <c:pt idx="11">
                  <c:v>7.9829256498175498</c:v>
                </c:pt>
                <c:pt idx="12">
                  <c:v>7.7972982233637804</c:v>
                </c:pt>
                <c:pt idx="13">
                  <c:v>7.6111935594515696</c:v>
                </c:pt>
                <c:pt idx="14">
                  <c:v>7.4325561855420803</c:v>
                </c:pt>
                <c:pt idx="15">
                  <c:v>7.2610225060138802</c:v>
                </c:pt>
                <c:pt idx="16">
                  <c:v>7.0962371951017698</c:v>
                </c:pt>
                <c:pt idx="17">
                  <c:v>6.9378539208638701</c:v>
                </c:pt>
                <c:pt idx="18">
                  <c:v>6.7855363814159002</c:v>
                </c:pt>
                <c:pt idx="19">
                  <c:v>6.61926144623187</c:v>
                </c:pt>
                <c:pt idx="20">
                  <c:v>6.4306131404956801</c:v>
                </c:pt>
                <c:pt idx="21">
                  <c:v>6.2462662051009596</c:v>
                </c:pt>
                <c:pt idx="22">
                  <c:v>6.0655215778686102</c:v>
                </c:pt>
                <c:pt idx="23">
                  <c:v>5.8876074583023597</c:v>
                </c:pt>
                <c:pt idx="24">
                  <c:v>5.7116436835676101</c:v>
                </c:pt>
                <c:pt idx="25">
                  <c:v>5.5365923349205497</c:v>
                </c:pt>
                <c:pt idx="26">
                  <c:v>5.36119410853955</c:v>
                </c:pt>
                <c:pt idx="27">
                  <c:v>5.1526008588576397</c:v>
                </c:pt>
                <c:pt idx="28">
                  <c:v>4.9020774427860498</c:v>
                </c:pt>
                <c:pt idx="29">
                  <c:v>4.67660634634204</c:v>
                </c:pt>
                <c:pt idx="30">
                  <c:v>4.4731550496724202</c:v>
                </c:pt>
                <c:pt idx="31">
                  <c:v>4.2887925516214302</c:v>
                </c:pt>
                <c:pt idx="32">
                  <c:v>4.1209119256002804</c:v>
                </c:pt>
                <c:pt idx="33">
                  <c:v>3.96727719295234</c:v>
                </c:pt>
                <c:pt idx="34">
                  <c:v>3.8260000456320302</c:v>
                </c:pt>
                <c:pt idx="35">
                  <c:v>3.6954940763879698</c:v>
                </c:pt>
                <c:pt idx="36">
                  <c:v>3.5742148306205399</c:v>
                </c:pt>
                <c:pt idx="37">
                  <c:v>3.45951226458428</c:v>
                </c:pt>
                <c:pt idx="38">
                  <c:v>3.3521074063390599</c:v>
                </c:pt>
                <c:pt idx="39">
                  <c:v>3.2512182954854398</c:v>
                </c:pt>
                <c:pt idx="40">
                  <c:v>3.1561744091930901</c:v>
                </c:pt>
                <c:pt idx="41">
                  <c:v>3.0663972478091801</c:v>
                </c:pt>
                <c:pt idx="42">
                  <c:v>2.9813847828039899</c:v>
                </c:pt>
                <c:pt idx="43">
                  <c:v>2.9006989092353601</c:v>
                </c:pt>
                <c:pt idx="44">
                  <c:v>2.8239552487289301</c:v>
                </c:pt>
                <c:pt idx="45">
                  <c:v>2.7508148026621999</c:v>
                </c:pt>
                <c:pt idx="46">
                  <c:v>2.68097707027832</c:v>
                </c:pt>
                <c:pt idx="47">
                  <c:v>2.6141750719835302</c:v>
                </c:pt>
                <c:pt idx="48">
                  <c:v>2.5501738323677299</c:v>
                </c:pt>
                <c:pt idx="49">
                  <c:v>2.4863242243807302</c:v>
                </c:pt>
                <c:pt idx="50">
                  <c:v>2.4203992383807602</c:v>
                </c:pt>
                <c:pt idx="51">
                  <c:v>2.35632357144326</c:v>
                </c:pt>
                <c:pt idx="52">
                  <c:v>2.2949455240676602</c:v>
                </c:pt>
                <c:pt idx="53">
                  <c:v>2.23610112259168</c:v>
                </c:pt>
                <c:pt idx="54">
                  <c:v>2.1796409305719702</c:v>
                </c:pt>
                <c:pt idx="55">
                  <c:v>2.1254282817905898</c:v>
                </c:pt>
                <c:pt idx="56">
                  <c:v>2.0733377798528498</c:v>
                </c:pt>
                <c:pt idx="57">
                  <c:v>2.0232540176446601</c:v>
                </c:pt>
                <c:pt idx="58">
                  <c:v>1.9750704793778699</c:v>
                </c:pt>
                <c:pt idx="59">
                  <c:v>1.9286885950221999</c:v>
                </c:pt>
                <c:pt idx="60">
                  <c:v>1.88401692266231</c:v>
                </c:pt>
                <c:pt idx="61">
                  <c:v>1.84097043857592</c:v>
                </c:pt>
                <c:pt idx="62">
                  <c:v>1.79946991865731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FB4-47EE-9779-55920297E030}"/>
            </c:ext>
          </c:extLst>
        </c:ser>
        <c:ser>
          <c:idx val="8"/>
          <c:order val="8"/>
          <c:tx>
            <c:strRef>
              <c:f>liquid!$Y$1</c:f>
              <c:strCache>
                <c:ptCount val="1"/>
                <c:pt idx="0">
                  <c:v>NiO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liquid!$Y$2:$Y$64</c:f>
              <c:numCache>
                <c:formatCode>General</c:formatCode>
                <c:ptCount val="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FB4-47EE-9779-55920297E030}"/>
            </c:ext>
          </c:extLst>
        </c:ser>
        <c:ser>
          <c:idx val="9"/>
          <c:order val="9"/>
          <c:tx>
            <c:strRef>
              <c:f>liquid!$Z$1</c:f>
              <c:strCache>
                <c:ptCount val="1"/>
                <c:pt idx="0">
                  <c:v>CoO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liquid!$Z$2:$Z$64</c:f>
              <c:numCache>
                <c:formatCode>General</c:formatCode>
                <c:ptCount val="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FB4-47EE-9779-55920297E030}"/>
            </c:ext>
          </c:extLst>
        </c:ser>
        <c:ser>
          <c:idx val="10"/>
          <c:order val="10"/>
          <c:tx>
            <c:strRef>
              <c:f>liquid!$AA$1</c:f>
              <c:strCache>
                <c:ptCount val="1"/>
                <c:pt idx="0">
                  <c:v>CaO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liquid!$AA$2:$AA$64</c:f>
              <c:numCache>
                <c:formatCode>General</c:formatCode>
                <c:ptCount val="63"/>
                <c:pt idx="0">
                  <c:v>9.5229720469756103</c:v>
                </c:pt>
                <c:pt idx="1">
                  <c:v>9.5679403452923708</c:v>
                </c:pt>
                <c:pt idx="2">
                  <c:v>9.6145529890060892</c:v>
                </c:pt>
                <c:pt idx="3">
                  <c:v>9.6609957468772105</c:v>
                </c:pt>
                <c:pt idx="4">
                  <c:v>9.7072771199625603</c:v>
                </c:pt>
                <c:pt idx="5">
                  <c:v>9.7534058054254107</c:v>
                </c:pt>
                <c:pt idx="6">
                  <c:v>9.7993906923438807</c:v>
                </c:pt>
                <c:pt idx="7">
                  <c:v>9.8452408559933602</c:v>
                </c:pt>
                <c:pt idx="8">
                  <c:v>9.8909655505561709</c:v>
                </c:pt>
                <c:pt idx="9">
                  <c:v>9.9365741999734691</c:v>
                </c:pt>
                <c:pt idx="10">
                  <c:v>9.9820763869249305</c:v>
                </c:pt>
                <c:pt idx="11">
                  <c:v>10.0274818506205</c:v>
                </c:pt>
                <c:pt idx="12">
                  <c:v>9.9596446980490896</c:v>
                </c:pt>
                <c:pt idx="13">
                  <c:v>9.8688193605512406</c:v>
                </c:pt>
                <c:pt idx="14">
                  <c:v>9.7878427495763702</c:v>
                </c:pt>
                <c:pt idx="15">
                  <c:v>9.7165284722103902</c:v>
                </c:pt>
                <c:pt idx="16">
                  <c:v>9.65468389179245</c:v>
                </c:pt>
                <c:pt idx="17">
                  <c:v>9.6021100259394494</c:v>
                </c:pt>
                <c:pt idx="18">
                  <c:v>9.5586019881458508</c:v>
                </c:pt>
                <c:pt idx="19">
                  <c:v>9.4559036766574192</c:v>
                </c:pt>
                <c:pt idx="20">
                  <c:v>9.2658727551653097</c:v>
                </c:pt>
                <c:pt idx="21">
                  <c:v>9.0818424964265994</c:v>
                </c:pt>
                <c:pt idx="22">
                  <c:v>8.9027225193261099</c:v>
                </c:pt>
                <c:pt idx="23">
                  <c:v>8.7273313108996007</c:v>
                </c:pt>
                <c:pt idx="24">
                  <c:v>8.5543684752640701</c:v>
                </c:pt>
                <c:pt idx="25">
                  <c:v>8.3823892486905098</c:v>
                </c:pt>
                <c:pt idx="26">
                  <c:v>8.2098006429775001</c:v>
                </c:pt>
                <c:pt idx="27">
                  <c:v>8.0156551556324001</c:v>
                </c:pt>
                <c:pt idx="28">
                  <c:v>7.7981705999411002</c:v>
                </c:pt>
                <c:pt idx="29">
                  <c:v>7.6002716986980099</c:v>
                </c:pt>
                <c:pt idx="30">
                  <c:v>7.4198260149732302</c:v>
                </c:pt>
                <c:pt idx="31">
                  <c:v>7.2547688533198897</c:v>
                </c:pt>
                <c:pt idx="32">
                  <c:v>7.1032373825808399</c:v>
                </c:pt>
                <c:pt idx="33">
                  <c:v>6.9636040858980097</c:v>
                </c:pt>
                <c:pt idx="34">
                  <c:v>6.8344674074985399</c:v>
                </c:pt>
                <c:pt idx="35">
                  <c:v>6.7146270093515197</c:v>
                </c:pt>
                <c:pt idx="36">
                  <c:v>6.6028617230310003</c:v>
                </c:pt>
                <c:pt idx="37">
                  <c:v>6.4968538405682104</c:v>
                </c:pt>
                <c:pt idx="38">
                  <c:v>6.3973642348278901</c:v>
                </c:pt>
                <c:pt idx="39">
                  <c:v>6.3037865127494799</c:v>
                </c:pt>
                <c:pt idx="40">
                  <c:v>6.2155987857769901</c:v>
                </c:pt>
                <c:pt idx="41">
                  <c:v>6.1323499150152996</c:v>
                </c:pt>
                <c:pt idx="42">
                  <c:v>6.0536483900842404</c:v>
                </c:pt>
                <c:pt idx="43">
                  <c:v>5.9791532892720403</c:v>
                </c:pt>
                <c:pt idx="44">
                  <c:v>5.90856689676753</c:v>
                </c:pt>
                <c:pt idx="45">
                  <c:v>5.8416286511041902</c:v>
                </c:pt>
                <c:pt idx="46">
                  <c:v>5.7781101735835296</c:v>
                </c:pt>
                <c:pt idx="47">
                  <c:v>5.7178135416837197</c:v>
                </c:pt>
                <c:pt idx="48">
                  <c:v>5.6605787391024904</c:v>
                </c:pt>
                <c:pt idx="49">
                  <c:v>5.6058818255692797</c:v>
                </c:pt>
                <c:pt idx="50">
                  <c:v>5.5269359659738999</c:v>
                </c:pt>
                <c:pt idx="51">
                  <c:v>5.4379692271467599</c:v>
                </c:pt>
                <c:pt idx="52">
                  <c:v>5.3529793289672796</c:v>
                </c:pt>
                <c:pt idx="53">
                  <c:v>5.2717636875662697</c:v>
                </c:pt>
                <c:pt idx="54">
                  <c:v>5.1941435917412697</c:v>
                </c:pt>
                <c:pt idx="55">
                  <c:v>5.1199618465035801</c:v>
                </c:pt>
                <c:pt idx="56">
                  <c:v>5.0490808310226196</c:v>
                </c:pt>
                <c:pt idx="57">
                  <c:v>4.9813809060708998</c:v>
                </c:pt>
                <c:pt idx="58">
                  <c:v>4.9167591194395897</c:v>
                </c:pt>
                <c:pt idx="59">
                  <c:v>4.8551281692531099</c:v>
                </c:pt>
                <c:pt idx="60">
                  <c:v>4.7964155936694297</c:v>
                </c:pt>
                <c:pt idx="61">
                  <c:v>4.7405631622684998</c:v>
                </c:pt>
                <c:pt idx="62">
                  <c:v>4.6875264511543504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FB4-47EE-9779-55920297E030}"/>
            </c:ext>
          </c:extLst>
        </c:ser>
        <c:ser>
          <c:idx val="11"/>
          <c:order val="11"/>
          <c:tx>
            <c:strRef>
              <c:f>liquid!$AB$1</c:f>
              <c:strCache>
                <c:ptCount val="1"/>
                <c:pt idx="0">
                  <c:v>Na2O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liquid!$AB$2:$AB$64</c:f>
              <c:numCache>
                <c:formatCode>General</c:formatCode>
                <c:ptCount val="63"/>
                <c:pt idx="0">
                  <c:v>2.69420336577357</c:v>
                </c:pt>
                <c:pt idx="1">
                  <c:v>2.7074042876267499</c:v>
                </c:pt>
                <c:pt idx="2">
                  <c:v>2.7210971141315898</c:v>
                </c:pt>
                <c:pt idx="3">
                  <c:v>2.7347494963440901</c:v>
                </c:pt>
                <c:pt idx="4">
                  <c:v>2.74836398149368</c:v>
                </c:pt>
                <c:pt idx="5">
                  <c:v>2.76194318179662</c:v>
                </c:pt>
                <c:pt idx="6">
                  <c:v>2.7754897734643902</c:v>
                </c:pt>
                <c:pt idx="7">
                  <c:v>2.7890064952471501</c:v>
                </c:pt>
                <c:pt idx="8">
                  <c:v>2.8024961464920399</c:v>
                </c:pt>
                <c:pt idx="9">
                  <c:v>2.8159615846281398</c:v>
                </c:pt>
                <c:pt idx="10">
                  <c:v>2.8294057220696698</c:v>
                </c:pt>
                <c:pt idx="11">
                  <c:v>2.8428315249884002</c:v>
                </c:pt>
                <c:pt idx="12">
                  <c:v>2.8956265237099501</c:v>
                </c:pt>
                <c:pt idx="13">
                  <c:v>2.9551976094730898</c:v>
                </c:pt>
                <c:pt idx="14">
                  <c:v>3.0101360179080201</c:v>
                </c:pt>
                <c:pt idx="15">
                  <c:v>3.06069452951896</c:v>
                </c:pt>
                <c:pt idx="16">
                  <c:v>3.10713482634426</c:v>
                </c:pt>
                <c:pt idx="17">
                  <c:v>3.1497249752240002</c:v>
                </c:pt>
                <c:pt idx="18">
                  <c:v>3.1887365772750398</c:v>
                </c:pt>
                <c:pt idx="19">
                  <c:v>3.23838221094997</c:v>
                </c:pt>
                <c:pt idx="20">
                  <c:v>3.30499650021931</c:v>
                </c:pt>
                <c:pt idx="21">
                  <c:v>3.3697976616395602</c:v>
                </c:pt>
                <c:pt idx="22">
                  <c:v>3.43322004119802</c:v>
                </c:pt>
                <c:pt idx="23">
                  <c:v>3.4957483445747699</c:v>
                </c:pt>
                <c:pt idx="24">
                  <c:v>3.5579398371498199</c:v>
                </c:pt>
                <c:pt idx="25">
                  <c:v>3.6204560904724499</c:v>
                </c:pt>
                <c:pt idx="26">
                  <c:v>3.68410688891381</c:v>
                </c:pt>
                <c:pt idx="27">
                  <c:v>3.7834361403001102</c:v>
                </c:pt>
                <c:pt idx="28">
                  <c:v>3.93746531755958</c:v>
                </c:pt>
                <c:pt idx="29">
                  <c:v>4.0767060191661502</c:v>
                </c:pt>
                <c:pt idx="30">
                  <c:v>4.2014793029225501</c:v>
                </c:pt>
                <c:pt idx="31">
                  <c:v>4.3125601681721397</c:v>
                </c:pt>
                <c:pt idx="32">
                  <c:v>4.4108847214410698</c:v>
                </c:pt>
                <c:pt idx="33">
                  <c:v>4.4974089091330001</c:v>
                </c:pt>
                <c:pt idx="34">
                  <c:v>4.5730447381144597</c:v>
                </c:pt>
                <c:pt idx="35">
                  <c:v>4.6386347831298798</c:v>
                </c:pt>
                <c:pt idx="36">
                  <c:v>4.6984981738530802</c:v>
                </c:pt>
                <c:pt idx="37">
                  <c:v>4.7783198505777298</c:v>
                </c:pt>
                <c:pt idx="38">
                  <c:v>4.85052122441755</c:v>
                </c:pt>
                <c:pt idx="39">
                  <c:v>4.9157000286514201</c:v>
                </c:pt>
                <c:pt idx="40">
                  <c:v>4.9743865806110596</c:v>
                </c:pt>
                <c:pt idx="41">
                  <c:v>5.0270535116973702</c:v>
                </c:pt>
                <c:pt idx="42">
                  <c:v>5.0741238605145398</c:v>
                </c:pt>
                <c:pt idx="43">
                  <c:v>5.1159778474073896</c:v>
                </c:pt>
                <c:pt idx="44">
                  <c:v>5.1529585855446003</c:v>
                </c:pt>
                <c:pt idx="45">
                  <c:v>5.1853769327784303</c:v>
                </c:pt>
                <c:pt idx="46">
                  <c:v>5.2135156482652496</c:v>
                </c:pt>
                <c:pt idx="47">
                  <c:v>5.23762934132266</c:v>
                </c:pt>
                <c:pt idx="48">
                  <c:v>5.2579304461399596</c:v>
                </c:pt>
                <c:pt idx="49">
                  <c:v>5.2767158506573804</c:v>
                </c:pt>
                <c:pt idx="50">
                  <c:v>5.29909352772047</c:v>
                </c:pt>
                <c:pt idx="51">
                  <c:v>5.3203675739973004</c:v>
                </c:pt>
                <c:pt idx="52">
                  <c:v>5.3382837572408004</c:v>
                </c:pt>
                <c:pt idx="53">
                  <c:v>5.3529899472024596</c:v>
                </c:pt>
                <c:pt idx="54">
                  <c:v>5.3646212978757699</c:v>
                </c:pt>
                <c:pt idx="55">
                  <c:v>5.3733016488699699</c:v>
                </c:pt>
                <c:pt idx="56">
                  <c:v>5.3791447150354399</c:v>
                </c:pt>
                <c:pt idx="57">
                  <c:v>5.3822550984488</c:v>
                </c:pt>
                <c:pt idx="58">
                  <c:v>5.3827291501569103</c:v>
                </c:pt>
                <c:pt idx="59">
                  <c:v>5.3806557046305299</c:v>
                </c:pt>
                <c:pt idx="60">
                  <c:v>5.37611670538291</c:v>
                </c:pt>
                <c:pt idx="61">
                  <c:v>5.3691877376265102</c:v>
                </c:pt>
                <c:pt idx="62">
                  <c:v>5.3599384805128398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FB4-47EE-9779-55920297E030}"/>
            </c:ext>
          </c:extLst>
        </c:ser>
        <c:ser>
          <c:idx val="12"/>
          <c:order val="12"/>
          <c:tx>
            <c:strRef>
              <c:f>liquid!$AC$1</c:f>
              <c:strCache>
                <c:ptCount val="1"/>
                <c:pt idx="0">
                  <c:v>K2O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liquid!$AC$2:$AC$64</c:f>
              <c:numCache>
                <c:formatCode>General</c:formatCode>
                <c:ptCount val="63"/>
                <c:pt idx="0">
                  <c:v>0.43521755847812199</c:v>
                </c:pt>
                <c:pt idx="1">
                  <c:v>0.437350015534481</c:v>
                </c:pt>
                <c:pt idx="2">
                  <c:v>0.43956193412823402</c:v>
                </c:pt>
                <c:pt idx="3">
                  <c:v>0.44176731941184899</c:v>
                </c:pt>
                <c:pt idx="4">
                  <c:v>0.44396658286093399</c:v>
                </c:pt>
                <c:pt idx="5">
                  <c:v>0.44616014644897301</c:v>
                </c:pt>
                <c:pt idx="6">
                  <c:v>0.448348442487146</c:v>
                </c:pt>
                <c:pt idx="7">
                  <c:v>0.45053191338902998</c:v>
                </c:pt>
                <c:pt idx="8">
                  <c:v>0.45271101135695202</c:v>
                </c:pt>
                <c:pt idx="9">
                  <c:v>0.45488619797570901</c:v>
                </c:pt>
                <c:pt idx="10">
                  <c:v>0.45705794371230801</c:v>
                </c:pt>
                <c:pt idx="11">
                  <c:v>0.45922672771768003</c:v>
                </c:pt>
                <c:pt idx="12">
                  <c:v>0.47815478305652498</c:v>
                </c:pt>
                <c:pt idx="13">
                  <c:v>0.50198165783086002</c:v>
                </c:pt>
                <c:pt idx="14">
                  <c:v>0.52601201407322096</c:v>
                </c:pt>
                <c:pt idx="15">
                  <c:v>0.55025194949868295</c:v>
                </c:pt>
                <c:pt idx="16">
                  <c:v>0.57470594203618197</c:v>
                </c:pt>
                <c:pt idx="17">
                  <c:v>0.59937721627451201</c:v>
                </c:pt>
                <c:pt idx="18">
                  <c:v>0.62426810273802602</c:v>
                </c:pt>
                <c:pt idx="19">
                  <c:v>0.65164570366938501</c:v>
                </c:pt>
                <c:pt idx="20">
                  <c:v>0.682719415398643</c:v>
                </c:pt>
                <c:pt idx="21">
                  <c:v>0.71454948450955003</c:v>
                </c:pt>
                <c:pt idx="22">
                  <c:v>0.74725737337189502</c:v>
                </c:pt>
                <c:pt idx="23">
                  <c:v>0.78099505771331201</c:v>
                </c:pt>
                <c:pt idx="24">
                  <c:v>0.81595763478776995</c:v>
                </c:pt>
                <c:pt idx="25">
                  <c:v>0.85240213008739996</c:v>
                </c:pt>
                <c:pt idx="26">
                  <c:v>0.89067574179406295</c:v>
                </c:pt>
                <c:pt idx="27">
                  <c:v>0.94301480846181696</c:v>
                </c:pt>
                <c:pt idx="28">
                  <c:v>1.0187818434409199</c:v>
                </c:pt>
                <c:pt idx="29">
                  <c:v>1.0946353906778299</c:v>
                </c:pt>
                <c:pt idx="30">
                  <c:v>1.17032328562872</c:v>
                </c:pt>
                <c:pt idx="31">
                  <c:v>1.24573697191333</c:v>
                </c:pt>
                <c:pt idx="32">
                  <c:v>1.3208423477623299</c:v>
                </c:pt>
                <c:pt idx="33">
                  <c:v>1.39564283175471</c:v>
                </c:pt>
                <c:pt idx="34">
                  <c:v>1.4701599083387999</c:v>
                </c:pt>
                <c:pt idx="35">
                  <c:v>1.54442295192622</c:v>
                </c:pt>
                <c:pt idx="36">
                  <c:v>1.61893720089091</c:v>
                </c:pt>
                <c:pt idx="37">
                  <c:v>1.69707192493741</c:v>
                </c:pt>
                <c:pt idx="38">
                  <c:v>1.7751309746009101</c:v>
                </c:pt>
                <c:pt idx="39">
                  <c:v>1.85317850587457</c:v>
                </c:pt>
                <c:pt idx="40">
                  <c:v>1.9312730909307301</c:v>
                </c:pt>
                <c:pt idx="41">
                  <c:v>2.0094688130378602</c:v>
                </c:pt>
                <c:pt idx="42">
                  <c:v>2.0878161395345098</c:v>
                </c:pt>
                <c:pt idx="43">
                  <c:v>2.1663626167062202</c:v>
                </c:pt>
                <c:pt idx="44">
                  <c:v>2.2451534219655001</c:v>
                </c:pt>
                <c:pt idx="45">
                  <c:v>2.3242318014771399</c:v>
                </c:pt>
                <c:pt idx="46">
                  <c:v>2.4036394150464799</c:v>
                </c:pt>
                <c:pt idx="47">
                  <c:v>2.4834175233572102</c:v>
                </c:pt>
                <c:pt idx="48">
                  <c:v>2.56361168911981</c:v>
                </c:pt>
                <c:pt idx="49">
                  <c:v>2.6433970439158601</c:v>
                </c:pt>
                <c:pt idx="50">
                  <c:v>2.7246720936631701</c:v>
                </c:pt>
                <c:pt idx="51">
                  <c:v>2.8074986303684502</c:v>
                </c:pt>
                <c:pt idx="52">
                  <c:v>2.8908902102775702</c:v>
                </c:pt>
                <c:pt idx="53">
                  <c:v>2.9748980831724499</c:v>
                </c:pt>
                <c:pt idx="54">
                  <c:v>3.0595722329132702</c:v>
                </c:pt>
                <c:pt idx="55">
                  <c:v>3.14496159595046</c:v>
                </c:pt>
                <c:pt idx="56">
                  <c:v>3.2311142426684101</c:v>
                </c:pt>
                <c:pt idx="57">
                  <c:v>3.3180775267746601</c:v>
                </c:pt>
                <c:pt idx="58">
                  <c:v>3.4058982066826502</c:v>
                </c:pt>
                <c:pt idx="59">
                  <c:v>3.4946225414268501</c:v>
                </c:pt>
                <c:pt idx="60">
                  <c:v>3.58429636293579</c:v>
                </c:pt>
                <c:pt idx="61">
                  <c:v>3.67496512550363</c:v>
                </c:pt>
                <c:pt idx="62">
                  <c:v>3.7666739324971701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FB4-47EE-9779-55920297E030}"/>
            </c:ext>
          </c:extLst>
        </c:ser>
        <c:ser>
          <c:idx val="13"/>
          <c:order val="13"/>
          <c:tx>
            <c:strRef>
              <c:f>liquid!$AD$1</c:f>
              <c:strCache>
                <c:ptCount val="1"/>
                <c:pt idx="0">
                  <c:v>P2O5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liquid!$AD$2:$AD$64</c:f>
              <c:numCache>
                <c:formatCode>General</c:formatCode>
                <c:ptCount val="63"/>
                <c:pt idx="0">
                  <c:v>0.113985763903392</c:v>
                </c:pt>
                <c:pt idx="1">
                  <c:v>0.114544265604028</c:v>
                </c:pt>
                <c:pt idx="2">
                  <c:v>0.115123578698565</c:v>
                </c:pt>
                <c:pt idx="3">
                  <c:v>0.115701180684866</c:v>
                </c:pt>
                <c:pt idx="4">
                  <c:v>0.116277179330563</c:v>
                </c:pt>
                <c:pt idx="5">
                  <c:v>0.116851685152721</c:v>
                </c:pt>
                <c:pt idx="6">
                  <c:v>0.117424811375907</c:v>
                </c:pt>
                <c:pt idx="7">
                  <c:v>0.11799667387056501</c:v>
                </c:pt>
                <c:pt idx="8">
                  <c:v>0.118567391070856</c:v>
                </c:pt>
                <c:pt idx="9">
                  <c:v>0.119137083868256</c:v>
                </c:pt>
                <c:pt idx="10">
                  <c:v>0.119705875480556</c:v>
                </c:pt>
                <c:pt idx="11">
                  <c:v>0.120273891399892</c:v>
                </c:pt>
                <c:pt idx="12">
                  <c:v>0.12556440694739099</c:v>
                </c:pt>
                <c:pt idx="13">
                  <c:v>0.132295704550075</c:v>
                </c:pt>
                <c:pt idx="14">
                  <c:v>0.13915637014651699</c:v>
                </c:pt>
                <c:pt idx="15">
                  <c:v>0.146152523413867</c:v>
                </c:pt>
                <c:pt idx="16">
                  <c:v>0.153289621228485</c:v>
                </c:pt>
                <c:pt idx="17">
                  <c:v>0.160572480452599</c:v>
                </c:pt>
                <c:pt idx="18">
                  <c:v>0.16800530197939201</c:v>
                </c:pt>
                <c:pt idx="19">
                  <c:v>0.176155979102676</c:v>
                </c:pt>
                <c:pt idx="20">
                  <c:v>0.185326520827303</c:v>
                </c:pt>
                <c:pt idx="21">
                  <c:v>0.19478803328380501</c:v>
                </c:pt>
                <c:pt idx="22">
                  <c:v>0.20457592106102301</c:v>
                </c:pt>
                <c:pt idx="23">
                  <c:v>0.214734440183073</c:v>
                </c:pt>
                <c:pt idx="24">
                  <c:v>0.22532070568855</c:v>
                </c:pt>
                <c:pt idx="25">
                  <c:v>0.236410855064773</c:v>
                </c:pt>
                <c:pt idx="26">
                  <c:v>0.24810955247765601</c:v>
                </c:pt>
                <c:pt idx="27">
                  <c:v>0.263968468428807</c:v>
                </c:pt>
                <c:pt idx="28">
                  <c:v>0.28680509523847503</c:v>
                </c:pt>
                <c:pt idx="29">
                  <c:v>0.30991117402127899</c:v>
                </c:pt>
                <c:pt idx="30">
                  <c:v>0.33321187080034498</c:v>
                </c:pt>
                <c:pt idx="31">
                  <c:v>0.35667157144690598</c:v>
                </c:pt>
                <c:pt idx="32">
                  <c:v>0.38027514479385</c:v>
                </c:pt>
                <c:pt idx="33">
                  <c:v>0.40401790596473303</c:v>
                </c:pt>
                <c:pt idx="34">
                  <c:v>0.42790031354911801</c:v>
                </c:pt>
                <c:pt idx="35">
                  <c:v>0.45192518748673</c:v>
                </c:pt>
                <c:pt idx="36">
                  <c:v>0.476232512673468</c:v>
                </c:pt>
                <c:pt idx="37">
                  <c:v>0.50179334435300504</c:v>
                </c:pt>
                <c:pt idx="38">
                  <c:v>0.52754488623914797</c:v>
                </c:pt>
                <c:pt idx="39">
                  <c:v>0.55350287368183904</c:v>
                </c:pt>
                <c:pt idx="40">
                  <c:v>0.57968187110941505</c:v>
                </c:pt>
                <c:pt idx="41">
                  <c:v>0.60609557756300003</c:v>
                </c:pt>
                <c:pt idx="42">
                  <c:v>0.63275707416937699</c:v>
                </c:pt>
                <c:pt idx="43">
                  <c:v>0.65967902542673995</c:v>
                </c:pt>
                <c:pt idx="44">
                  <c:v>0.686873844071898</c:v>
                </c:pt>
                <c:pt idx="45">
                  <c:v>0.71435382750711496</c:v>
                </c:pt>
                <c:pt idx="46">
                  <c:v>0.74213127217427899</c:v>
                </c:pt>
                <c:pt idx="47">
                  <c:v>0.77021891408703902</c:v>
                </c:pt>
                <c:pt idx="48">
                  <c:v>0.79863169015146296</c:v>
                </c:pt>
                <c:pt idx="49">
                  <c:v>0.82718728581699996</c:v>
                </c:pt>
                <c:pt idx="50">
                  <c:v>0.833167301985546</c:v>
                </c:pt>
                <c:pt idx="51">
                  <c:v>0.82842338914563396</c:v>
                </c:pt>
                <c:pt idx="52">
                  <c:v>0.82489936983831602</c:v>
                </c:pt>
                <c:pt idx="53">
                  <c:v>0.82255686974992404</c:v>
                </c:pt>
                <c:pt idx="54">
                  <c:v>0.82136674261383502</c:v>
                </c:pt>
                <c:pt idx="55">
                  <c:v>0.82130828876404705</c:v>
                </c:pt>
                <c:pt idx="56">
                  <c:v>0.822368654621905</c:v>
                </c:pt>
                <c:pt idx="57">
                  <c:v>0.82454238575784899</c:v>
                </c:pt>
                <c:pt idx="58">
                  <c:v>0.82783111272290799</c:v>
                </c:pt>
                <c:pt idx="59">
                  <c:v>0.83224335438130104</c:v>
                </c:pt>
                <c:pt idx="60">
                  <c:v>0.837794427552085</c:v>
                </c:pt>
                <c:pt idx="61">
                  <c:v>0.84450645510939804</c:v>
                </c:pt>
                <c:pt idx="62">
                  <c:v>0.85240846792078695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FB4-47EE-9779-55920297E030}"/>
            </c:ext>
          </c:extLst>
        </c:ser>
        <c:ser>
          <c:idx val="14"/>
          <c:order val="14"/>
          <c:tx>
            <c:strRef>
              <c:f>liquid!$AE$1</c:f>
              <c:strCache>
                <c:ptCount val="1"/>
                <c:pt idx="0">
                  <c:v>H2O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liquid!$AE$2:$AE$64</c:f>
              <c:numCache>
                <c:formatCode>General</c:formatCode>
                <c:ptCount val="63"/>
                <c:pt idx="0">
                  <c:v>0.496704623866564</c:v>
                </c:pt>
                <c:pt idx="1">
                  <c:v>0.49913835214672198</c:v>
                </c:pt>
                <c:pt idx="2">
                  <c:v>0.50166276820423195</c:v>
                </c:pt>
                <c:pt idx="3">
                  <c:v>0.504179727932621</c:v>
                </c:pt>
                <c:pt idx="4">
                  <c:v>0.50668970094032995</c:v>
                </c:pt>
                <c:pt idx="5">
                  <c:v>0.50919316881679499</c:v>
                </c:pt>
                <c:pt idx="6">
                  <c:v>0.51169062494965201</c:v>
                </c:pt>
                <c:pt idx="7">
                  <c:v>0.51418257425619096</c:v>
                </c:pt>
                <c:pt idx="8">
                  <c:v>0.51666953282539296</c:v>
                </c:pt>
                <c:pt idx="9">
                  <c:v>0.51915202745425504</c:v>
                </c:pt>
                <c:pt idx="10">
                  <c:v>0.52163059507685405</c:v>
                </c:pt>
                <c:pt idx="11">
                  <c:v>0.52410578253804396</c:v>
                </c:pt>
                <c:pt idx="12">
                  <c:v>0.54715974511282905</c:v>
                </c:pt>
                <c:pt idx="13">
                  <c:v>0.57649206284606402</c:v>
                </c:pt>
                <c:pt idx="14">
                  <c:v>0.60638811484295896</c:v>
                </c:pt>
                <c:pt idx="15">
                  <c:v>0.63687456822255095</c:v>
                </c:pt>
                <c:pt idx="16">
                  <c:v>0.66797520188169102</c:v>
                </c:pt>
                <c:pt idx="17">
                  <c:v>0.69971100579015</c:v>
                </c:pt>
                <c:pt idx="18">
                  <c:v>0.73210028576964403</c:v>
                </c:pt>
                <c:pt idx="19">
                  <c:v>0.76761769492804499</c:v>
                </c:pt>
                <c:pt idx="20">
                  <c:v>0.80757926839134397</c:v>
                </c:pt>
                <c:pt idx="21">
                  <c:v>0.84880877657718901</c:v>
                </c:pt>
                <c:pt idx="22">
                  <c:v>0.89146049860244003</c:v>
                </c:pt>
                <c:pt idx="23">
                  <c:v>0.93572728461835197</c:v>
                </c:pt>
                <c:pt idx="24">
                  <c:v>0.98185801924691796</c:v>
                </c:pt>
                <c:pt idx="25">
                  <c:v>1.03018447937595</c:v>
                </c:pt>
                <c:pt idx="26">
                  <c:v>1.0811627498127301</c:v>
                </c:pt>
                <c:pt idx="27">
                  <c:v>1.15026959800777</c:v>
                </c:pt>
                <c:pt idx="28">
                  <c:v>1.24978253489974</c:v>
                </c:pt>
                <c:pt idx="29">
                  <c:v>1.3504696363223401</c:v>
                </c:pt>
                <c:pt idx="30">
                  <c:v>1.4520048055677699</c:v>
                </c:pt>
                <c:pt idx="31">
                  <c:v>1.5542328504277101</c:v>
                </c:pt>
                <c:pt idx="32">
                  <c:v>1.65708783529388</c:v>
                </c:pt>
                <c:pt idx="33">
                  <c:v>1.7605493453380401</c:v>
                </c:pt>
                <c:pt idx="34">
                  <c:v>1.8646193789111201</c:v>
                </c:pt>
                <c:pt idx="35">
                  <c:v>1.9693102241887901</c:v>
                </c:pt>
                <c:pt idx="36">
                  <c:v>2.0752318796716498</c:v>
                </c:pt>
                <c:pt idx="37">
                  <c:v>2.1866158178966302</c:v>
                </c:pt>
                <c:pt idx="38">
                  <c:v>2.29883079535142</c:v>
                </c:pt>
                <c:pt idx="39">
                  <c:v>2.4119453804326398</c:v>
                </c:pt>
                <c:pt idx="40">
                  <c:v>2.5260230391263399</c:v>
                </c:pt>
                <c:pt idx="41">
                  <c:v>2.6411234664052401</c:v>
                </c:pt>
                <c:pt idx="42">
                  <c:v>2.75730366461717</c:v>
                </c:pt>
                <c:pt idx="43">
                  <c:v>2.8746188206083101</c:v>
                </c:pt>
                <c:pt idx="44">
                  <c:v>2.9931230241487601</c:v>
                </c:pt>
                <c:pt idx="45">
                  <c:v>3.1128698624264501</c:v>
                </c:pt>
                <c:pt idx="46">
                  <c:v>3.2339129184446098</c:v>
                </c:pt>
                <c:pt idx="47">
                  <c:v>3.3563076906852398</c:v>
                </c:pt>
                <c:pt idx="48">
                  <c:v>3.48011926824416</c:v>
                </c:pt>
                <c:pt idx="49">
                  <c:v>3.6045531968218598</c:v>
                </c:pt>
                <c:pt idx="50">
                  <c:v>3.73172810842645</c:v>
                </c:pt>
                <c:pt idx="51">
                  <c:v>3.86170233312833</c:v>
                </c:pt>
                <c:pt idx="52">
                  <c:v>3.99344087262011</c:v>
                </c:pt>
                <c:pt idx="53">
                  <c:v>4.1270192748575303</c:v>
                </c:pt>
                <c:pt idx="54">
                  <c:v>4.2625140747593599</c:v>
                </c:pt>
                <c:pt idx="55">
                  <c:v>4.4000031426747501</c:v>
                </c:pt>
                <c:pt idx="56">
                  <c:v>4.5395660105723197</c:v>
                </c:pt>
                <c:pt idx="57">
                  <c:v>4.6812841815262898</c:v>
                </c:pt>
                <c:pt idx="58">
                  <c:v>4.8252414270559099</c:v>
                </c:pt>
                <c:pt idx="59">
                  <c:v>4.9715240753397696</c:v>
                </c:pt>
                <c:pt idx="60">
                  <c:v>5.1202212928724897</c:v>
                </c:pt>
                <c:pt idx="61">
                  <c:v>5.27142536097434</c:v>
                </c:pt>
                <c:pt idx="62">
                  <c:v>5.4252319479585598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FB4-47EE-9779-55920297E030}"/>
            </c:ext>
          </c:extLst>
        </c:ser>
        <c:ser>
          <c:idx val="15"/>
          <c:order val="15"/>
          <c:tx>
            <c:strRef>
              <c:f>liquid!$AF$1</c:f>
              <c:strCache>
                <c:ptCount val="1"/>
                <c:pt idx="0">
                  <c:v>CO2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liquid!$AF$2:$AF$64</c:f>
              <c:numCache>
                <c:formatCode>General</c:formatCode>
                <c:ptCount val="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FB4-47EE-9779-55920297E030}"/>
            </c:ext>
          </c:extLst>
        </c:ser>
        <c:ser>
          <c:idx val="16"/>
          <c:order val="16"/>
          <c:tx>
            <c:strRef>
              <c:f>liquid!$AG$1</c:f>
              <c:strCache>
                <c:ptCount val="1"/>
                <c:pt idx="0">
                  <c:v>SO3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liquid!$AG$2:$AG$64</c:f>
              <c:numCache>
                <c:formatCode>General</c:formatCode>
                <c:ptCount val="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FB4-47EE-9779-55920297E030}"/>
            </c:ext>
          </c:extLst>
        </c:ser>
        <c:ser>
          <c:idx val="17"/>
          <c:order val="17"/>
          <c:tx>
            <c:strRef>
              <c:f>liquid!$AH$1</c:f>
              <c:strCache>
                <c:ptCount val="1"/>
                <c:pt idx="0">
                  <c:v>Cl2O-1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liquid!$AH$2:$AH$64</c:f>
              <c:numCache>
                <c:formatCode>General</c:formatCode>
                <c:ptCount val="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FB4-47EE-9779-55920297E030}"/>
            </c:ext>
          </c:extLst>
        </c:ser>
        <c:ser>
          <c:idx val="18"/>
          <c:order val="18"/>
          <c:tx>
            <c:strRef>
              <c:f>liquid!$AI$1</c:f>
              <c:strCache>
                <c:ptCount val="1"/>
                <c:pt idx="0">
                  <c:v>F2O -1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liquid!$AI$2:$AI$64</c:f>
              <c:numCache>
                <c:formatCode>General</c:formatCode>
                <c:ptCount val="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FB4-47EE-9779-55920297E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401024"/>
        <c:axId val="712397088"/>
      </c:scatterChart>
      <c:scatterChart>
        <c:scatterStyle val="lineMarker"/>
        <c:varyColors val="0"/>
        <c:ser>
          <c:idx val="0"/>
          <c:order val="0"/>
          <c:tx>
            <c:strRef>
              <c:f>liquid!$Q$1</c:f>
              <c:strCache>
                <c:ptCount val="1"/>
                <c:pt idx="0">
                  <c:v>SiO2 (wt%)</c:v>
                </c:pt>
              </c:strCache>
            </c:strRef>
          </c:tx>
          <c:xVal>
            <c:numRef>
              <c:f>x_axes!$B$2:$B$64</c:f>
              <c:numCache>
                <c:formatCode>General</c:formatCode>
                <c:ptCount val="63"/>
                <c:pt idx="0">
                  <c:v>1261</c:v>
                </c:pt>
                <c:pt idx="1">
                  <c:v>1255.9838709677299</c:v>
                </c:pt>
                <c:pt idx="2">
                  <c:v>1250.96774193547</c:v>
                </c:pt>
                <c:pt idx="3">
                  <c:v>1245.9516129032199</c:v>
                </c:pt>
                <c:pt idx="4">
                  <c:v>1240.9354838709701</c:v>
                </c:pt>
                <c:pt idx="5">
                  <c:v>1235.9193548387</c:v>
                </c:pt>
                <c:pt idx="6">
                  <c:v>1230.9032258064401</c:v>
                </c:pt>
                <c:pt idx="7">
                  <c:v>1225.88709677419</c:v>
                </c:pt>
                <c:pt idx="8">
                  <c:v>1220.8709677419299</c:v>
                </c:pt>
                <c:pt idx="9">
                  <c:v>1215.85483870967</c:v>
                </c:pt>
                <c:pt idx="10">
                  <c:v>1210.83870967741</c:v>
                </c:pt>
                <c:pt idx="11">
                  <c:v>1205.8225806451601</c:v>
                </c:pt>
                <c:pt idx="12">
                  <c:v>1200.80645161289</c:v>
                </c:pt>
                <c:pt idx="13">
                  <c:v>1195.7903225806399</c:v>
                </c:pt>
                <c:pt idx="14">
                  <c:v>1190.77419354839</c:v>
                </c:pt>
                <c:pt idx="15">
                  <c:v>1185.7580645161199</c:v>
                </c:pt>
                <c:pt idx="16">
                  <c:v>1180.7419354838601</c:v>
                </c:pt>
                <c:pt idx="17">
                  <c:v>1175.7258064516</c:v>
                </c:pt>
                <c:pt idx="18">
                  <c:v>1170.7096774193501</c:v>
                </c:pt>
                <c:pt idx="19">
                  <c:v>1165.69354838709</c:v>
                </c:pt>
                <c:pt idx="20">
                  <c:v>1160.6774193548299</c:v>
                </c:pt>
                <c:pt idx="21">
                  <c:v>1155.66129032258</c:v>
                </c:pt>
                <c:pt idx="22">
                  <c:v>1150.6451612903099</c:v>
                </c:pt>
                <c:pt idx="23">
                  <c:v>1145.6290322580501</c:v>
                </c:pt>
                <c:pt idx="24">
                  <c:v>1140.6129032258</c:v>
                </c:pt>
                <c:pt idx="25">
                  <c:v>1135.5967741935401</c:v>
                </c:pt>
                <c:pt idx="26">
                  <c:v>1130.58064516128</c:v>
                </c:pt>
                <c:pt idx="27">
                  <c:v>1125.5645161290199</c:v>
                </c:pt>
                <c:pt idx="28">
                  <c:v>1120.5483870967701</c:v>
                </c:pt>
                <c:pt idx="29">
                  <c:v>1115.53225806451</c:v>
                </c:pt>
                <c:pt idx="30">
                  <c:v>1110.5161290322501</c:v>
                </c:pt>
                <c:pt idx="31">
                  <c:v>1105.5</c:v>
                </c:pt>
                <c:pt idx="32">
                  <c:v>1100.4838709677299</c:v>
                </c:pt>
                <c:pt idx="33">
                  <c:v>1095.46774193547</c:v>
                </c:pt>
                <c:pt idx="34">
                  <c:v>1090.4516129032199</c:v>
                </c:pt>
                <c:pt idx="35">
                  <c:v>1085.4354838709701</c:v>
                </c:pt>
                <c:pt idx="36">
                  <c:v>1080.4193548387</c:v>
                </c:pt>
                <c:pt idx="37">
                  <c:v>1075.4032258064401</c:v>
                </c:pt>
                <c:pt idx="38">
                  <c:v>1070.38709677419</c:v>
                </c:pt>
                <c:pt idx="39">
                  <c:v>1065.3709677419299</c:v>
                </c:pt>
                <c:pt idx="40">
                  <c:v>1060.35483870967</c:v>
                </c:pt>
                <c:pt idx="41">
                  <c:v>1055.33870967741</c:v>
                </c:pt>
                <c:pt idx="42">
                  <c:v>1050.3225806451601</c:v>
                </c:pt>
                <c:pt idx="43">
                  <c:v>1045.30645161289</c:v>
                </c:pt>
                <c:pt idx="44">
                  <c:v>1040.2903225806399</c:v>
                </c:pt>
                <c:pt idx="45">
                  <c:v>1035.27419354839</c:v>
                </c:pt>
                <c:pt idx="46">
                  <c:v>1030.2580645161199</c:v>
                </c:pt>
                <c:pt idx="47">
                  <c:v>1025.2419354838601</c:v>
                </c:pt>
                <c:pt idx="48">
                  <c:v>1020.22580645161</c:v>
                </c:pt>
                <c:pt idx="49">
                  <c:v>1015.20967741934</c:v>
                </c:pt>
                <c:pt idx="50">
                  <c:v>1010.19354838709</c:v>
                </c:pt>
                <c:pt idx="51">
                  <c:v>1005.17741935484</c:v>
                </c:pt>
                <c:pt idx="52">
                  <c:v>1000.16129032258</c:v>
                </c:pt>
                <c:pt idx="53">
                  <c:v>995.14516129032302</c:v>
                </c:pt>
                <c:pt idx="54">
                  <c:v>990.12903225806394</c:v>
                </c:pt>
                <c:pt idx="55">
                  <c:v>985.11290322580601</c:v>
                </c:pt>
                <c:pt idx="56">
                  <c:v>980.09677419354796</c:v>
                </c:pt>
                <c:pt idx="57">
                  <c:v>975.080645161289</c:v>
                </c:pt>
                <c:pt idx="58">
                  <c:v>970.06451612903095</c:v>
                </c:pt>
                <c:pt idx="59">
                  <c:v>965.04838709677404</c:v>
                </c:pt>
                <c:pt idx="60">
                  <c:v>960.03225806451496</c:v>
                </c:pt>
                <c:pt idx="61">
                  <c:v>955.01612903225805</c:v>
                </c:pt>
                <c:pt idx="62">
                  <c:v>950</c:v>
                </c:pt>
              </c:numCache>
            </c:numRef>
          </c:xVal>
          <c:yVal>
            <c:numRef>
              <c:f>liquid!$Q$2:$Q$64</c:f>
              <c:numCache>
                <c:formatCode>General</c:formatCode>
                <c:ptCount val="63"/>
                <c:pt idx="0">
                  <c:v>46.744425117921203</c:v>
                </c:pt>
                <c:pt idx="1">
                  <c:v>46.777255905096702</c:v>
                </c:pt>
                <c:pt idx="2">
                  <c:v>46.811703550216102</c:v>
                </c:pt>
                <c:pt idx="3">
                  <c:v>46.846452919989602</c:v>
                </c:pt>
                <c:pt idx="4">
                  <c:v>46.881516337103903</c:v>
                </c:pt>
                <c:pt idx="5">
                  <c:v>46.916906486037398</c:v>
                </c:pt>
                <c:pt idx="6">
                  <c:v>46.952636411108898</c:v>
                </c:pt>
                <c:pt idx="7">
                  <c:v>46.988719512253297</c:v>
                </c:pt>
                <c:pt idx="8">
                  <c:v>47.025169538257998</c:v>
                </c:pt>
                <c:pt idx="9">
                  <c:v>47.062000577009101</c:v>
                </c:pt>
                <c:pt idx="10">
                  <c:v>47.099227042554702</c:v>
                </c:pt>
                <c:pt idx="11">
                  <c:v>47.136863667370001</c:v>
                </c:pt>
                <c:pt idx="12">
                  <c:v>47.204518932971297</c:v>
                </c:pt>
                <c:pt idx="13">
                  <c:v>47.273110130839498</c:v>
                </c:pt>
                <c:pt idx="14">
                  <c:v>47.333837521065497</c:v>
                </c:pt>
                <c:pt idx="15">
                  <c:v>47.387287242914503</c:v>
                </c:pt>
                <c:pt idx="16">
                  <c:v>47.434077366391101</c:v>
                </c:pt>
                <c:pt idx="17">
                  <c:v>47.474850053141601</c:v>
                </c:pt>
                <c:pt idx="18">
                  <c:v>47.510263019026901</c:v>
                </c:pt>
                <c:pt idx="19">
                  <c:v>47.519754120614103</c:v>
                </c:pt>
                <c:pt idx="20">
                  <c:v>47.5010822754248</c:v>
                </c:pt>
                <c:pt idx="21">
                  <c:v>47.487883095318097</c:v>
                </c:pt>
                <c:pt idx="22">
                  <c:v>47.482731821754001</c:v>
                </c:pt>
                <c:pt idx="23">
                  <c:v>47.4888679960346</c:v>
                </c:pt>
                <c:pt idx="24">
                  <c:v>47.510488083030197</c:v>
                </c:pt>
                <c:pt idx="25">
                  <c:v>47.553198340252699</c:v>
                </c:pt>
                <c:pt idx="26">
                  <c:v>47.624704846496101</c:v>
                </c:pt>
                <c:pt idx="27">
                  <c:v>47.987894289954497</c:v>
                </c:pt>
                <c:pt idx="28">
                  <c:v>48.799079392515999</c:v>
                </c:pt>
                <c:pt idx="29">
                  <c:v>49.545665315167902</c:v>
                </c:pt>
                <c:pt idx="30">
                  <c:v>50.232517525414103</c:v>
                </c:pt>
                <c:pt idx="31">
                  <c:v>50.865435205741598</c:v>
                </c:pt>
                <c:pt idx="32">
                  <c:v>51.450107289757703</c:v>
                </c:pt>
                <c:pt idx="33">
                  <c:v>51.991711078490901</c:v>
                </c:pt>
                <c:pt idx="34">
                  <c:v>52.494804591295797</c:v>
                </c:pt>
                <c:pt idx="35">
                  <c:v>52.963343093398599</c:v>
                </c:pt>
                <c:pt idx="36">
                  <c:v>53.394373778197</c:v>
                </c:pt>
                <c:pt idx="37">
                  <c:v>53.746540575678502</c:v>
                </c:pt>
                <c:pt idx="38">
                  <c:v>54.073220181311299</c:v>
                </c:pt>
                <c:pt idx="39">
                  <c:v>54.376395575208001</c:v>
                </c:pt>
                <c:pt idx="40">
                  <c:v>54.657781092499903</c:v>
                </c:pt>
                <c:pt idx="41">
                  <c:v>54.918868135439602</c:v>
                </c:pt>
                <c:pt idx="42">
                  <c:v>55.160961504186503</c:v>
                </c:pt>
                <c:pt idx="43">
                  <c:v>55.3852085358496</c:v>
                </c:pt>
                <c:pt idx="44">
                  <c:v>55.592622696592798</c:v>
                </c:pt>
                <c:pt idx="45">
                  <c:v>55.784102868286602</c:v>
                </c:pt>
                <c:pt idx="46">
                  <c:v>55.960449273728102</c:v>
                </c:pt>
                <c:pt idx="47">
                  <c:v>56.122375776533602</c:v>
                </c:pt>
                <c:pt idx="48">
                  <c:v>56.270516229545997</c:v>
                </c:pt>
                <c:pt idx="49">
                  <c:v>56.407084280133198</c:v>
                </c:pt>
                <c:pt idx="50">
                  <c:v>56.564791244062199</c:v>
                </c:pt>
                <c:pt idx="51">
                  <c:v>56.726257110115803</c:v>
                </c:pt>
                <c:pt idx="52">
                  <c:v>56.875395660165402</c:v>
                </c:pt>
                <c:pt idx="53">
                  <c:v>57.012551618737199</c:v>
                </c:pt>
                <c:pt idx="54">
                  <c:v>57.1380159928609</c:v>
                </c:pt>
                <c:pt idx="55">
                  <c:v>57.252031651396699</c:v>
                </c:pt>
                <c:pt idx="56">
                  <c:v>57.354797942640303</c:v>
                </c:pt>
                <c:pt idx="57">
                  <c:v>57.446474509370702</c:v>
                </c:pt>
                <c:pt idx="58">
                  <c:v>57.5271844246708</c:v>
                </c:pt>
                <c:pt idx="59">
                  <c:v>57.597016747707897</c:v>
                </c:pt>
                <c:pt idx="60">
                  <c:v>57.656028577141697</c:v>
                </c:pt>
                <c:pt idx="61">
                  <c:v>57.704246664741298</c:v>
                </c:pt>
                <c:pt idx="62">
                  <c:v>57.741668638609497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B4-47EE-9779-55920297E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404960"/>
        <c:axId val="712400368"/>
      </c:scatterChart>
      <c:valAx>
        <c:axId val="71240102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397088"/>
        <c:crosses val="autoZero"/>
        <c:crossBetween val="midCat"/>
      </c:valAx>
      <c:valAx>
        <c:axId val="7123970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wt. % (others)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712401024"/>
        <c:crosses val="max"/>
        <c:crossBetween val="midCat"/>
      </c:valAx>
      <c:valAx>
        <c:axId val="7124003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wt. % (SiO2)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712404960"/>
        <c:crosses val="autoZero"/>
        <c:crossBetween val="midCat"/>
      </c:valAx>
      <c:valAx>
        <c:axId val="712404960"/>
        <c:scaling>
          <c:orientation val="maxMin"/>
        </c:scaling>
        <c:delete val="0"/>
        <c:axPos val="t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40036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apatite!$AJ$1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x_axes!$C$2:$C$14</c:f>
              <c:numCache>
                <c:formatCode>General</c:formatCode>
                <c:ptCount val="13"/>
                <c:pt idx="0">
                  <c:v>1010.19354838709</c:v>
                </c:pt>
                <c:pt idx="1">
                  <c:v>1005.17741935484</c:v>
                </c:pt>
                <c:pt idx="2">
                  <c:v>1000.16129032258</c:v>
                </c:pt>
                <c:pt idx="3">
                  <c:v>995.14516129032302</c:v>
                </c:pt>
                <c:pt idx="4">
                  <c:v>990.12903225806394</c:v>
                </c:pt>
                <c:pt idx="5">
                  <c:v>985.11290322580601</c:v>
                </c:pt>
                <c:pt idx="6">
                  <c:v>980.09677419354796</c:v>
                </c:pt>
                <c:pt idx="7">
                  <c:v>975.080645161289</c:v>
                </c:pt>
                <c:pt idx="8">
                  <c:v>970.06451612903095</c:v>
                </c:pt>
                <c:pt idx="9">
                  <c:v>965.04838709677404</c:v>
                </c:pt>
                <c:pt idx="10">
                  <c:v>960.03225806451496</c:v>
                </c:pt>
                <c:pt idx="11">
                  <c:v>955.01612903225805</c:v>
                </c:pt>
                <c:pt idx="12">
                  <c:v>950</c:v>
                </c:pt>
              </c:numCache>
            </c:numRef>
          </c:xVal>
          <c:yVal>
            <c:numRef>
              <c:f>apatite!$AJ$2:$AJ$14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A-4D21-A968-184777BF8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35288"/>
        <c:axId val="505040208"/>
      </c:scatterChart>
      <c:valAx>
        <c:axId val="50503528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5040208"/>
        <c:crosses val="autoZero"/>
        <c:crossBetween val="midCat"/>
      </c:valAx>
      <c:valAx>
        <c:axId val="50504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50503528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orthopyroxene!$AJ$1</c:f>
              <c:strCache>
                <c:ptCount val="1"/>
                <c:pt idx="0">
                  <c:v>diopside</c:v>
                </c:pt>
              </c:strCache>
            </c:strRef>
          </c:tx>
          <c:xVal>
            <c:numRef>
              <c:f>x_axes!$D$2:$D$28</c:f>
              <c:numCache>
                <c:formatCode>General</c:formatCode>
                <c:ptCount val="27"/>
                <c:pt idx="0">
                  <c:v>1080.4193548387</c:v>
                </c:pt>
                <c:pt idx="1">
                  <c:v>1075.4032258064401</c:v>
                </c:pt>
                <c:pt idx="2">
                  <c:v>1070.38709677419</c:v>
                </c:pt>
                <c:pt idx="3">
                  <c:v>1065.3709677419299</c:v>
                </c:pt>
                <c:pt idx="4">
                  <c:v>1060.35483870967</c:v>
                </c:pt>
                <c:pt idx="5">
                  <c:v>1055.33870967741</c:v>
                </c:pt>
                <c:pt idx="6">
                  <c:v>1050.3225806451601</c:v>
                </c:pt>
                <c:pt idx="7">
                  <c:v>1045.30645161289</c:v>
                </c:pt>
                <c:pt idx="8">
                  <c:v>1040.2903225806399</c:v>
                </c:pt>
                <c:pt idx="9">
                  <c:v>1035.27419354839</c:v>
                </c:pt>
                <c:pt idx="10">
                  <c:v>1030.2580645161199</c:v>
                </c:pt>
                <c:pt idx="11">
                  <c:v>1025.2419354838601</c:v>
                </c:pt>
                <c:pt idx="12">
                  <c:v>1020.22580645161</c:v>
                </c:pt>
                <c:pt idx="13">
                  <c:v>1015.20967741934</c:v>
                </c:pt>
                <c:pt idx="14">
                  <c:v>1010.19354838709</c:v>
                </c:pt>
                <c:pt idx="15">
                  <c:v>1005.17741935484</c:v>
                </c:pt>
                <c:pt idx="16">
                  <c:v>1000.16129032258</c:v>
                </c:pt>
                <c:pt idx="17">
                  <c:v>995.14516129032302</c:v>
                </c:pt>
                <c:pt idx="18">
                  <c:v>990.12903225806394</c:v>
                </c:pt>
                <c:pt idx="19">
                  <c:v>985.11290322580601</c:v>
                </c:pt>
                <c:pt idx="20">
                  <c:v>980.09677419354796</c:v>
                </c:pt>
                <c:pt idx="21">
                  <c:v>975.080645161289</c:v>
                </c:pt>
                <c:pt idx="22">
                  <c:v>970.06451612903095</c:v>
                </c:pt>
                <c:pt idx="23">
                  <c:v>965.04838709677404</c:v>
                </c:pt>
                <c:pt idx="24">
                  <c:v>960.03225806451496</c:v>
                </c:pt>
                <c:pt idx="25">
                  <c:v>955.01612903225805</c:v>
                </c:pt>
                <c:pt idx="26">
                  <c:v>950</c:v>
                </c:pt>
              </c:numCache>
            </c:numRef>
          </c:xVal>
          <c:yVal>
            <c:numRef>
              <c:f>orthopyroxene!$AJ$2:$AJ$28</c:f>
              <c:numCache>
                <c:formatCode>General</c:formatCode>
                <c:ptCount val="27"/>
                <c:pt idx="0">
                  <c:v>-0.49118737100961002</c:v>
                </c:pt>
                <c:pt idx="1">
                  <c:v>-0.49296340275231398</c:v>
                </c:pt>
                <c:pt idx="2">
                  <c:v>-0.49466124041832699</c:v>
                </c:pt>
                <c:pt idx="3">
                  <c:v>-0.49629334453400498</c:v>
                </c:pt>
                <c:pt idx="4">
                  <c:v>-0.49787049819078699</c:v>
                </c:pt>
                <c:pt idx="5">
                  <c:v>-0.49940214014881901</c:v>
                </c:pt>
                <c:pt idx="6">
                  <c:v>-0.50089663556620101</c:v>
                </c:pt>
                <c:pt idx="7">
                  <c:v>-0.50236150030864002</c:v>
                </c:pt>
                <c:pt idx="8">
                  <c:v>-0.50380359064956604</c:v>
                </c:pt>
                <c:pt idx="9">
                  <c:v>-0.50522926743166696</c:v>
                </c:pt>
                <c:pt idx="10">
                  <c:v>-0.50664454182241103</c:v>
                </c:pt>
                <c:pt idx="11">
                  <c:v>-0.50805519448714498</c:v>
                </c:pt>
                <c:pt idx="12">
                  <c:v>-0.50946683758317901</c:v>
                </c:pt>
                <c:pt idx="13">
                  <c:v>-0.51155443727734995</c:v>
                </c:pt>
                <c:pt idx="14">
                  <c:v>-0.51441547951286903</c:v>
                </c:pt>
                <c:pt idx="15">
                  <c:v>-0.51725056959533899</c:v>
                </c:pt>
                <c:pt idx="16">
                  <c:v>-0.52005527965614895</c:v>
                </c:pt>
                <c:pt idx="17">
                  <c:v>-0.52282718639885595</c:v>
                </c:pt>
                <c:pt idx="18">
                  <c:v>-0.52556391452756401</c:v>
                </c:pt>
                <c:pt idx="19">
                  <c:v>-0.52826314082975601</c:v>
                </c:pt>
                <c:pt idx="20">
                  <c:v>-0.53092259784371199</c:v>
                </c:pt>
                <c:pt idx="21">
                  <c:v>-0.53354007711429097</c:v>
                </c:pt>
                <c:pt idx="22">
                  <c:v>-0.53611343207798601</c:v>
                </c:pt>
                <c:pt idx="23">
                  <c:v>-0.53864058056861497</c:v>
                </c:pt>
                <c:pt idx="24">
                  <c:v>-0.54111950699100397</c:v>
                </c:pt>
                <c:pt idx="25">
                  <c:v>-0.54354826418234203</c:v>
                </c:pt>
                <c:pt idx="26">
                  <c:v>-0.545924974991991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42-4C0E-8AC8-7FE39F37E8F0}"/>
            </c:ext>
          </c:extLst>
        </c:ser>
        <c:ser>
          <c:idx val="1"/>
          <c:order val="1"/>
          <c:tx>
            <c:strRef>
              <c:f>orthopyroxene!$AK$1</c:f>
              <c:strCache>
                <c:ptCount val="1"/>
                <c:pt idx="0">
                  <c:v>clinoenstatite</c:v>
                </c:pt>
              </c:strCache>
            </c:strRef>
          </c:tx>
          <c:xVal>
            <c:numRef>
              <c:f>x_axes!$D$2:$D$28</c:f>
              <c:numCache>
                <c:formatCode>General</c:formatCode>
                <c:ptCount val="27"/>
                <c:pt idx="0">
                  <c:v>1080.4193548387</c:v>
                </c:pt>
                <c:pt idx="1">
                  <c:v>1075.4032258064401</c:v>
                </c:pt>
                <c:pt idx="2">
                  <c:v>1070.38709677419</c:v>
                </c:pt>
                <c:pt idx="3">
                  <c:v>1065.3709677419299</c:v>
                </c:pt>
                <c:pt idx="4">
                  <c:v>1060.35483870967</c:v>
                </c:pt>
                <c:pt idx="5">
                  <c:v>1055.33870967741</c:v>
                </c:pt>
                <c:pt idx="6">
                  <c:v>1050.3225806451601</c:v>
                </c:pt>
                <c:pt idx="7">
                  <c:v>1045.30645161289</c:v>
                </c:pt>
                <c:pt idx="8">
                  <c:v>1040.2903225806399</c:v>
                </c:pt>
                <c:pt idx="9">
                  <c:v>1035.27419354839</c:v>
                </c:pt>
                <c:pt idx="10">
                  <c:v>1030.2580645161199</c:v>
                </c:pt>
                <c:pt idx="11">
                  <c:v>1025.2419354838601</c:v>
                </c:pt>
                <c:pt idx="12">
                  <c:v>1020.22580645161</c:v>
                </c:pt>
                <c:pt idx="13">
                  <c:v>1015.20967741934</c:v>
                </c:pt>
                <c:pt idx="14">
                  <c:v>1010.19354838709</c:v>
                </c:pt>
                <c:pt idx="15">
                  <c:v>1005.17741935484</c:v>
                </c:pt>
                <c:pt idx="16">
                  <c:v>1000.16129032258</c:v>
                </c:pt>
                <c:pt idx="17">
                  <c:v>995.14516129032302</c:v>
                </c:pt>
                <c:pt idx="18">
                  <c:v>990.12903225806394</c:v>
                </c:pt>
                <c:pt idx="19">
                  <c:v>985.11290322580601</c:v>
                </c:pt>
                <c:pt idx="20">
                  <c:v>980.09677419354796</c:v>
                </c:pt>
                <c:pt idx="21">
                  <c:v>975.080645161289</c:v>
                </c:pt>
                <c:pt idx="22">
                  <c:v>970.06451612903095</c:v>
                </c:pt>
                <c:pt idx="23">
                  <c:v>965.04838709677404</c:v>
                </c:pt>
                <c:pt idx="24">
                  <c:v>960.03225806451496</c:v>
                </c:pt>
                <c:pt idx="25">
                  <c:v>955.01612903225805</c:v>
                </c:pt>
                <c:pt idx="26">
                  <c:v>950</c:v>
                </c:pt>
              </c:numCache>
            </c:numRef>
          </c:xVal>
          <c:yVal>
            <c:numRef>
              <c:f>orthopyroxene!$AK$2:$AK$28</c:f>
              <c:numCache>
                <c:formatCode>General</c:formatCode>
                <c:ptCount val="27"/>
                <c:pt idx="0">
                  <c:v>0.93497898225381004</c:v>
                </c:pt>
                <c:pt idx="1">
                  <c:v>0.93540252123071799</c:v>
                </c:pt>
                <c:pt idx="2">
                  <c:v>0.935849999123754</c:v>
                </c:pt>
                <c:pt idx="3">
                  <c:v>0.93631852630623102</c:v>
                </c:pt>
                <c:pt idx="4">
                  <c:v>0.93680556030096096</c:v>
                </c:pt>
                <c:pt idx="5">
                  <c:v>0.93730883980010005</c:v>
                </c:pt>
                <c:pt idx="6">
                  <c:v>0.93782633178107</c:v>
                </c:pt>
                <c:pt idx="7">
                  <c:v>0.93835618811885602</c:v>
                </c:pt>
                <c:pt idx="8">
                  <c:v>0.93889670908470702</c:v>
                </c:pt>
                <c:pt idx="9">
                  <c:v>0.93944631179608795</c:v>
                </c:pt>
                <c:pt idx="10">
                  <c:v>0.94000350210224703</c:v>
                </c:pt>
                <c:pt idx="11">
                  <c:v>0.94056684427678094</c:v>
                </c:pt>
                <c:pt idx="12">
                  <c:v>0.94113491792032</c:v>
                </c:pt>
                <c:pt idx="13">
                  <c:v>0.94159345297021102</c:v>
                </c:pt>
                <c:pt idx="14">
                  <c:v>0.94192881768414705</c:v>
                </c:pt>
                <c:pt idx="15">
                  <c:v>0.94227615858859604</c:v>
                </c:pt>
                <c:pt idx="16">
                  <c:v>0.94263529538058799</c:v>
                </c:pt>
                <c:pt idx="17">
                  <c:v>0.94300585049563501</c:v>
                </c:pt>
                <c:pt idx="18">
                  <c:v>0.94338745205135299</c:v>
                </c:pt>
                <c:pt idx="19">
                  <c:v>0.94377973311223895</c:v>
                </c:pt>
                <c:pt idx="20">
                  <c:v>0.94418233109459304</c:v>
                </c:pt>
                <c:pt idx="21">
                  <c:v>0.944594887296476</c:v>
                </c:pt>
                <c:pt idx="22">
                  <c:v>0.94501704653660301</c:v>
                </c:pt>
                <c:pt idx="23">
                  <c:v>0.94544845689178003</c:v>
                </c:pt>
                <c:pt idx="24">
                  <c:v>0.94588876951576695</c:v>
                </c:pt>
                <c:pt idx="25">
                  <c:v>0.94633763853005703</c:v>
                </c:pt>
                <c:pt idx="26">
                  <c:v>0.94679472097325301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42-4C0E-8AC8-7FE39F37E8F0}"/>
            </c:ext>
          </c:extLst>
        </c:ser>
        <c:ser>
          <c:idx val="2"/>
          <c:order val="2"/>
          <c:tx>
            <c:strRef>
              <c:f>orthopyroxene!$AL$1</c:f>
              <c:strCache>
                <c:ptCount val="1"/>
                <c:pt idx="0">
                  <c:v>hedenbergite</c:v>
                </c:pt>
              </c:strCache>
            </c:strRef>
          </c:tx>
          <c:xVal>
            <c:numRef>
              <c:f>x_axes!$D$2:$D$28</c:f>
              <c:numCache>
                <c:formatCode>General</c:formatCode>
                <c:ptCount val="27"/>
                <c:pt idx="0">
                  <c:v>1080.4193548387</c:v>
                </c:pt>
                <c:pt idx="1">
                  <c:v>1075.4032258064401</c:v>
                </c:pt>
                <c:pt idx="2">
                  <c:v>1070.38709677419</c:v>
                </c:pt>
                <c:pt idx="3">
                  <c:v>1065.3709677419299</c:v>
                </c:pt>
                <c:pt idx="4">
                  <c:v>1060.35483870967</c:v>
                </c:pt>
                <c:pt idx="5">
                  <c:v>1055.33870967741</c:v>
                </c:pt>
                <c:pt idx="6">
                  <c:v>1050.3225806451601</c:v>
                </c:pt>
                <c:pt idx="7">
                  <c:v>1045.30645161289</c:v>
                </c:pt>
                <c:pt idx="8">
                  <c:v>1040.2903225806399</c:v>
                </c:pt>
                <c:pt idx="9">
                  <c:v>1035.27419354839</c:v>
                </c:pt>
                <c:pt idx="10">
                  <c:v>1030.2580645161199</c:v>
                </c:pt>
                <c:pt idx="11">
                  <c:v>1025.2419354838601</c:v>
                </c:pt>
                <c:pt idx="12">
                  <c:v>1020.22580645161</c:v>
                </c:pt>
                <c:pt idx="13">
                  <c:v>1015.20967741934</c:v>
                </c:pt>
                <c:pt idx="14">
                  <c:v>1010.19354838709</c:v>
                </c:pt>
                <c:pt idx="15">
                  <c:v>1005.17741935484</c:v>
                </c:pt>
                <c:pt idx="16">
                  <c:v>1000.16129032258</c:v>
                </c:pt>
                <c:pt idx="17">
                  <c:v>995.14516129032302</c:v>
                </c:pt>
                <c:pt idx="18">
                  <c:v>990.12903225806394</c:v>
                </c:pt>
                <c:pt idx="19">
                  <c:v>985.11290322580601</c:v>
                </c:pt>
                <c:pt idx="20">
                  <c:v>980.09677419354796</c:v>
                </c:pt>
                <c:pt idx="21">
                  <c:v>975.080645161289</c:v>
                </c:pt>
                <c:pt idx="22">
                  <c:v>970.06451612903095</c:v>
                </c:pt>
                <c:pt idx="23">
                  <c:v>965.04838709677404</c:v>
                </c:pt>
                <c:pt idx="24">
                  <c:v>960.03225806451496</c:v>
                </c:pt>
                <c:pt idx="25">
                  <c:v>955.01612903225805</c:v>
                </c:pt>
                <c:pt idx="26">
                  <c:v>950</c:v>
                </c:pt>
              </c:numCache>
            </c:numRef>
          </c:xVal>
          <c:yVal>
            <c:numRef>
              <c:f>orthopyroxene!$AL$2:$AL$28</c:f>
              <c:numCache>
                <c:formatCode>General</c:formatCode>
                <c:ptCount val="27"/>
                <c:pt idx="0">
                  <c:v>0.45662714252532799</c:v>
                </c:pt>
                <c:pt idx="1">
                  <c:v>0.45856207951623201</c:v>
                </c:pt>
                <c:pt idx="2">
                  <c:v>0.460363786340103</c:v>
                </c:pt>
                <c:pt idx="3">
                  <c:v>0.46205052398962398</c:v>
                </c:pt>
                <c:pt idx="4">
                  <c:v>0.46363818471910301</c:v>
                </c:pt>
                <c:pt idx="5">
                  <c:v>0.46514075959769602</c:v>
                </c:pt>
                <c:pt idx="6">
                  <c:v>0.46657071690630703</c:v>
                </c:pt>
                <c:pt idx="7">
                  <c:v>0.46793931492884</c:v>
                </c:pt>
                <c:pt idx="8">
                  <c:v>0.46925686641361197</c:v>
                </c:pt>
                <c:pt idx="9">
                  <c:v>0.47053296783451098</c:v>
                </c:pt>
                <c:pt idx="10">
                  <c:v>0.47177670373550001</c:v>
                </c:pt>
                <c:pt idx="11">
                  <c:v>0.472996840549956</c:v>
                </c:pt>
                <c:pt idx="12">
                  <c:v>0.47420202800241501</c:v>
                </c:pt>
                <c:pt idx="13">
                  <c:v>0.476301378080354</c:v>
                </c:pt>
                <c:pt idx="14">
                  <c:v>0.47942143491160999</c:v>
                </c:pt>
                <c:pt idx="15">
                  <c:v>0.48248644244960998</c:v>
                </c:pt>
                <c:pt idx="16">
                  <c:v>0.48549257687984798</c:v>
                </c:pt>
                <c:pt idx="17">
                  <c:v>0.48843845880682601</c:v>
                </c:pt>
                <c:pt idx="18">
                  <c:v>0.49132271362144297</c:v>
                </c:pt>
                <c:pt idx="19">
                  <c:v>0.49414397908521701</c:v>
                </c:pt>
                <c:pt idx="20">
                  <c:v>0.49690091208384002</c:v>
                </c:pt>
                <c:pt idx="21">
                  <c:v>0.49959219459557302</c:v>
                </c:pt>
                <c:pt idx="22">
                  <c:v>0.50221653895276097</c:v>
                </c:pt>
                <c:pt idx="23">
                  <c:v>0.50477269241935097</c:v>
                </c:pt>
                <c:pt idx="24">
                  <c:v>0.50725944117255795</c:v>
                </c:pt>
                <c:pt idx="25">
                  <c:v>0.50967561373315795</c:v>
                </c:pt>
                <c:pt idx="26">
                  <c:v>0.512020083912614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42-4C0E-8AC8-7FE39F37E8F0}"/>
            </c:ext>
          </c:extLst>
        </c:ser>
        <c:ser>
          <c:idx val="3"/>
          <c:order val="3"/>
          <c:tx>
            <c:strRef>
              <c:f>orthopyroxene!$AM$1</c:f>
              <c:strCache>
                <c:ptCount val="1"/>
                <c:pt idx="0">
                  <c:v>alumino-buffonite</c:v>
                </c:pt>
              </c:strCache>
            </c:strRef>
          </c:tx>
          <c:xVal>
            <c:numRef>
              <c:f>x_axes!$D$2:$D$28</c:f>
              <c:numCache>
                <c:formatCode>General</c:formatCode>
                <c:ptCount val="27"/>
                <c:pt idx="0">
                  <c:v>1080.4193548387</c:v>
                </c:pt>
                <c:pt idx="1">
                  <c:v>1075.4032258064401</c:v>
                </c:pt>
                <c:pt idx="2">
                  <c:v>1070.38709677419</c:v>
                </c:pt>
                <c:pt idx="3">
                  <c:v>1065.3709677419299</c:v>
                </c:pt>
                <c:pt idx="4">
                  <c:v>1060.35483870967</c:v>
                </c:pt>
                <c:pt idx="5">
                  <c:v>1055.33870967741</c:v>
                </c:pt>
                <c:pt idx="6">
                  <c:v>1050.3225806451601</c:v>
                </c:pt>
                <c:pt idx="7">
                  <c:v>1045.30645161289</c:v>
                </c:pt>
                <c:pt idx="8">
                  <c:v>1040.2903225806399</c:v>
                </c:pt>
                <c:pt idx="9">
                  <c:v>1035.27419354839</c:v>
                </c:pt>
                <c:pt idx="10">
                  <c:v>1030.2580645161199</c:v>
                </c:pt>
                <c:pt idx="11">
                  <c:v>1025.2419354838601</c:v>
                </c:pt>
                <c:pt idx="12">
                  <c:v>1020.22580645161</c:v>
                </c:pt>
                <c:pt idx="13">
                  <c:v>1015.20967741934</c:v>
                </c:pt>
                <c:pt idx="14">
                  <c:v>1010.19354838709</c:v>
                </c:pt>
                <c:pt idx="15">
                  <c:v>1005.17741935484</c:v>
                </c:pt>
                <c:pt idx="16">
                  <c:v>1000.16129032258</c:v>
                </c:pt>
                <c:pt idx="17">
                  <c:v>995.14516129032302</c:v>
                </c:pt>
                <c:pt idx="18">
                  <c:v>990.12903225806394</c:v>
                </c:pt>
                <c:pt idx="19">
                  <c:v>985.11290322580601</c:v>
                </c:pt>
                <c:pt idx="20">
                  <c:v>980.09677419354796</c:v>
                </c:pt>
                <c:pt idx="21">
                  <c:v>975.080645161289</c:v>
                </c:pt>
                <c:pt idx="22">
                  <c:v>970.06451612903095</c:v>
                </c:pt>
                <c:pt idx="23">
                  <c:v>965.04838709677404</c:v>
                </c:pt>
                <c:pt idx="24">
                  <c:v>960.03225806451496</c:v>
                </c:pt>
                <c:pt idx="25">
                  <c:v>955.01612903225805</c:v>
                </c:pt>
                <c:pt idx="26">
                  <c:v>950</c:v>
                </c:pt>
              </c:numCache>
            </c:numRef>
          </c:xVal>
          <c:yVal>
            <c:numRef>
              <c:f>orthopyroxene!$AM$2:$AM$28</c:f>
              <c:numCache>
                <c:formatCode>General</c:formatCode>
                <c:ptCount val="27"/>
                <c:pt idx="0">
                  <c:v>6.7278160576982701E-2</c:v>
                </c:pt>
                <c:pt idx="1">
                  <c:v>6.7003521036229599E-2</c:v>
                </c:pt>
                <c:pt idx="2">
                  <c:v>6.6761457378354094E-2</c:v>
                </c:pt>
                <c:pt idx="3">
                  <c:v>6.6548443066938301E-2</c:v>
                </c:pt>
                <c:pt idx="4">
                  <c:v>6.63613994212464E-2</c:v>
                </c:pt>
                <c:pt idx="5">
                  <c:v>6.6197607551890095E-2</c:v>
                </c:pt>
                <c:pt idx="6">
                  <c:v>6.6054637954543097E-2</c:v>
                </c:pt>
                <c:pt idx="7">
                  <c:v>6.5930292848839001E-2</c:v>
                </c:pt>
                <c:pt idx="8">
                  <c:v>6.5822557728747899E-2</c:v>
                </c:pt>
                <c:pt idx="9">
                  <c:v>6.5729559497787401E-2</c:v>
                </c:pt>
                <c:pt idx="10">
                  <c:v>6.5649529165016804E-2</c:v>
                </c:pt>
                <c:pt idx="11">
                  <c:v>6.5580756015586203E-2</c:v>
                </c:pt>
                <c:pt idx="12">
                  <c:v>6.5521505272754105E-2</c:v>
                </c:pt>
                <c:pt idx="13">
                  <c:v>6.5330574665890206E-2</c:v>
                </c:pt>
                <c:pt idx="14">
                  <c:v>6.4991107954906605E-2</c:v>
                </c:pt>
                <c:pt idx="15">
                  <c:v>6.4670018131988902E-2</c:v>
                </c:pt>
                <c:pt idx="16">
                  <c:v>6.4366897226488598E-2</c:v>
                </c:pt>
                <c:pt idx="17">
                  <c:v>6.4081143636726901E-2</c:v>
                </c:pt>
                <c:pt idx="18">
                  <c:v>6.3812182209159796E-2</c:v>
                </c:pt>
                <c:pt idx="19">
                  <c:v>6.3559461878269496E-2</c:v>
                </c:pt>
                <c:pt idx="20">
                  <c:v>6.3322453571281301E-2</c:v>
                </c:pt>
                <c:pt idx="21">
                  <c:v>6.3100648353949296E-2</c:v>
                </c:pt>
                <c:pt idx="22">
                  <c:v>6.2893555795793199E-2</c:v>
                </c:pt>
                <c:pt idx="23">
                  <c:v>6.2700702536052894E-2</c:v>
                </c:pt>
                <c:pt idx="24">
                  <c:v>6.2521631026756494E-2</c:v>
                </c:pt>
                <c:pt idx="25">
                  <c:v>6.2355898437470601E-2</c:v>
                </c:pt>
                <c:pt idx="26">
                  <c:v>6.2203075699288797E-2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42-4C0E-8AC8-7FE39F37E8F0}"/>
            </c:ext>
          </c:extLst>
        </c:ser>
        <c:ser>
          <c:idx val="4"/>
          <c:order val="4"/>
          <c:tx>
            <c:strRef>
              <c:f>orthopyroxene!$AN$1</c:f>
              <c:strCache>
                <c:ptCount val="1"/>
                <c:pt idx="0">
                  <c:v>buffonite</c:v>
                </c:pt>
              </c:strCache>
            </c:strRef>
          </c:tx>
          <c:xVal>
            <c:numRef>
              <c:f>x_axes!$D$2:$D$28</c:f>
              <c:numCache>
                <c:formatCode>General</c:formatCode>
                <c:ptCount val="27"/>
                <c:pt idx="0">
                  <c:v>1080.4193548387</c:v>
                </c:pt>
                <c:pt idx="1">
                  <c:v>1075.4032258064401</c:v>
                </c:pt>
                <c:pt idx="2">
                  <c:v>1070.38709677419</c:v>
                </c:pt>
                <c:pt idx="3">
                  <c:v>1065.3709677419299</c:v>
                </c:pt>
                <c:pt idx="4">
                  <c:v>1060.35483870967</c:v>
                </c:pt>
                <c:pt idx="5">
                  <c:v>1055.33870967741</c:v>
                </c:pt>
                <c:pt idx="6">
                  <c:v>1050.3225806451601</c:v>
                </c:pt>
                <c:pt idx="7">
                  <c:v>1045.30645161289</c:v>
                </c:pt>
                <c:pt idx="8">
                  <c:v>1040.2903225806399</c:v>
                </c:pt>
                <c:pt idx="9">
                  <c:v>1035.27419354839</c:v>
                </c:pt>
                <c:pt idx="10">
                  <c:v>1030.2580645161199</c:v>
                </c:pt>
                <c:pt idx="11">
                  <c:v>1025.2419354838601</c:v>
                </c:pt>
                <c:pt idx="12">
                  <c:v>1020.22580645161</c:v>
                </c:pt>
                <c:pt idx="13">
                  <c:v>1015.20967741934</c:v>
                </c:pt>
                <c:pt idx="14">
                  <c:v>1010.19354838709</c:v>
                </c:pt>
                <c:pt idx="15">
                  <c:v>1005.17741935484</c:v>
                </c:pt>
                <c:pt idx="16">
                  <c:v>1000.16129032258</c:v>
                </c:pt>
                <c:pt idx="17">
                  <c:v>995.14516129032302</c:v>
                </c:pt>
                <c:pt idx="18">
                  <c:v>990.12903225806394</c:v>
                </c:pt>
                <c:pt idx="19">
                  <c:v>985.11290322580601</c:v>
                </c:pt>
                <c:pt idx="20">
                  <c:v>980.09677419354796</c:v>
                </c:pt>
                <c:pt idx="21">
                  <c:v>975.080645161289</c:v>
                </c:pt>
                <c:pt idx="22">
                  <c:v>970.06451612903095</c:v>
                </c:pt>
                <c:pt idx="23">
                  <c:v>965.04838709677404</c:v>
                </c:pt>
                <c:pt idx="24">
                  <c:v>960.03225806451496</c:v>
                </c:pt>
                <c:pt idx="25">
                  <c:v>955.01612903225805</c:v>
                </c:pt>
                <c:pt idx="26">
                  <c:v>950</c:v>
                </c:pt>
              </c:numCache>
            </c:numRef>
          </c:xVal>
          <c:yVal>
            <c:numRef>
              <c:f>orthopyroxene!$AN$2:$AN$28</c:f>
              <c:numCache>
                <c:formatCode>General</c:formatCode>
                <c:ptCount val="27"/>
                <c:pt idx="0">
                  <c:v>-5.2261544050574697E-2</c:v>
                </c:pt>
                <c:pt idx="1">
                  <c:v>-5.2212087870734197E-2</c:v>
                </c:pt>
                <c:pt idx="2">
                  <c:v>-5.2175949103814998E-2</c:v>
                </c:pt>
                <c:pt idx="3">
                  <c:v>-5.2152613597753E-2</c:v>
                </c:pt>
                <c:pt idx="4">
                  <c:v>-5.2141560752520702E-2</c:v>
                </c:pt>
                <c:pt idx="5">
                  <c:v>-5.2142274975498101E-2</c:v>
                </c:pt>
                <c:pt idx="6">
                  <c:v>-5.2154252695468299E-2</c:v>
                </c:pt>
                <c:pt idx="7">
                  <c:v>-5.2177006150744699E-2</c:v>
                </c:pt>
                <c:pt idx="8">
                  <c:v>-5.2210064779535999E-2</c:v>
                </c:pt>
                <c:pt idx="9">
                  <c:v>-5.22529747540742E-2</c:v>
                </c:pt>
                <c:pt idx="10">
                  <c:v>-5.2305296986951598E-2</c:v>
                </c:pt>
                <c:pt idx="11">
                  <c:v>-5.2366594409630103E-2</c:v>
                </c:pt>
                <c:pt idx="12">
                  <c:v>-5.24363864000311E-2</c:v>
                </c:pt>
                <c:pt idx="13">
                  <c:v>-5.2496442269963403E-2</c:v>
                </c:pt>
                <c:pt idx="14">
                  <c:v>-5.2542500973168503E-2</c:v>
                </c:pt>
                <c:pt idx="15">
                  <c:v>-5.2595230346620697E-2</c:v>
                </c:pt>
                <c:pt idx="16">
                  <c:v>-5.2654513241203599E-2</c:v>
                </c:pt>
                <c:pt idx="17">
                  <c:v>-5.2720135537100803E-2</c:v>
                </c:pt>
                <c:pt idx="18">
                  <c:v>-5.2791891227441101E-2</c:v>
                </c:pt>
                <c:pt idx="19">
                  <c:v>-5.2869581487878098E-2</c:v>
                </c:pt>
                <c:pt idx="20">
                  <c:v>-5.2953013846491002E-2</c:v>
                </c:pt>
                <c:pt idx="21">
                  <c:v>-5.3042001452376301E-2</c:v>
                </c:pt>
                <c:pt idx="22">
                  <c:v>-5.3136362441180703E-2</c:v>
                </c:pt>
                <c:pt idx="23">
                  <c:v>-5.3235919394082898E-2</c:v>
                </c:pt>
                <c:pt idx="24">
                  <c:v>-5.33404988824909E-2</c:v>
                </c:pt>
                <c:pt idx="25">
                  <c:v>-5.3449931094630698E-2</c:v>
                </c:pt>
                <c:pt idx="26">
                  <c:v>-5.3564049532930903E-2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F42-4C0E-8AC8-7FE39F37E8F0}"/>
            </c:ext>
          </c:extLst>
        </c:ser>
        <c:ser>
          <c:idx val="5"/>
          <c:order val="5"/>
          <c:tx>
            <c:strRef>
              <c:f>orthopyroxene!$AO$1</c:f>
              <c:strCache>
                <c:ptCount val="1"/>
                <c:pt idx="0">
                  <c:v>essenite</c:v>
                </c:pt>
              </c:strCache>
            </c:strRef>
          </c:tx>
          <c:xVal>
            <c:numRef>
              <c:f>x_axes!$D$2:$D$28</c:f>
              <c:numCache>
                <c:formatCode>General</c:formatCode>
                <c:ptCount val="27"/>
                <c:pt idx="0">
                  <c:v>1080.4193548387</c:v>
                </c:pt>
                <c:pt idx="1">
                  <c:v>1075.4032258064401</c:v>
                </c:pt>
                <c:pt idx="2">
                  <c:v>1070.38709677419</c:v>
                </c:pt>
                <c:pt idx="3">
                  <c:v>1065.3709677419299</c:v>
                </c:pt>
                <c:pt idx="4">
                  <c:v>1060.35483870967</c:v>
                </c:pt>
                <c:pt idx="5">
                  <c:v>1055.33870967741</c:v>
                </c:pt>
                <c:pt idx="6">
                  <c:v>1050.3225806451601</c:v>
                </c:pt>
                <c:pt idx="7">
                  <c:v>1045.30645161289</c:v>
                </c:pt>
                <c:pt idx="8">
                  <c:v>1040.2903225806399</c:v>
                </c:pt>
                <c:pt idx="9">
                  <c:v>1035.27419354839</c:v>
                </c:pt>
                <c:pt idx="10">
                  <c:v>1030.2580645161199</c:v>
                </c:pt>
                <c:pt idx="11">
                  <c:v>1025.2419354838601</c:v>
                </c:pt>
                <c:pt idx="12">
                  <c:v>1020.22580645161</c:v>
                </c:pt>
                <c:pt idx="13">
                  <c:v>1015.20967741934</c:v>
                </c:pt>
                <c:pt idx="14">
                  <c:v>1010.19354838709</c:v>
                </c:pt>
                <c:pt idx="15">
                  <c:v>1005.17741935484</c:v>
                </c:pt>
                <c:pt idx="16">
                  <c:v>1000.16129032258</c:v>
                </c:pt>
                <c:pt idx="17">
                  <c:v>995.14516129032302</c:v>
                </c:pt>
                <c:pt idx="18">
                  <c:v>990.12903225806394</c:v>
                </c:pt>
                <c:pt idx="19">
                  <c:v>985.11290322580601</c:v>
                </c:pt>
                <c:pt idx="20">
                  <c:v>980.09677419354796</c:v>
                </c:pt>
                <c:pt idx="21">
                  <c:v>975.080645161289</c:v>
                </c:pt>
                <c:pt idx="22">
                  <c:v>970.06451612903095</c:v>
                </c:pt>
                <c:pt idx="23">
                  <c:v>965.04838709677404</c:v>
                </c:pt>
                <c:pt idx="24">
                  <c:v>960.03225806451496</c:v>
                </c:pt>
                <c:pt idx="25">
                  <c:v>955.01612903225805</c:v>
                </c:pt>
                <c:pt idx="26">
                  <c:v>950</c:v>
                </c:pt>
              </c:numCache>
            </c:numRef>
          </c:xVal>
          <c:yVal>
            <c:numRef>
              <c:f>orthopyroxene!$AO$2:$AO$28</c:f>
              <c:numCache>
                <c:formatCode>General</c:formatCode>
                <c:ptCount val="27"/>
                <c:pt idx="0">
                  <c:v>8.2036735134112804E-2</c:v>
                </c:pt>
                <c:pt idx="1">
                  <c:v>8.1672642059603701E-2</c:v>
                </c:pt>
                <c:pt idx="2">
                  <c:v>8.1321275412471805E-2</c:v>
                </c:pt>
                <c:pt idx="3">
                  <c:v>8.0982684176739303E-2</c:v>
                </c:pt>
                <c:pt idx="4">
                  <c:v>8.0656807916081097E-2</c:v>
                </c:pt>
                <c:pt idx="5">
                  <c:v>8.0343508599408003E-2</c:v>
                </c:pt>
                <c:pt idx="6">
                  <c:v>8.00425936993375E-2</c:v>
                </c:pt>
                <c:pt idx="7">
                  <c:v>7.9753832794661E-2</c:v>
                </c:pt>
                <c:pt idx="8">
                  <c:v>7.9476969251309496E-2</c:v>
                </c:pt>
                <c:pt idx="9">
                  <c:v>7.9211728073649901E-2</c:v>
                </c:pt>
                <c:pt idx="10">
                  <c:v>7.8957820675474799E-2</c:v>
                </c:pt>
                <c:pt idx="11">
                  <c:v>7.8714935138567102E-2</c:v>
                </c:pt>
                <c:pt idx="12">
                  <c:v>7.8482684065730002E-2</c:v>
                </c:pt>
                <c:pt idx="13">
                  <c:v>7.8263336224228194E-2</c:v>
                </c:pt>
                <c:pt idx="14">
                  <c:v>7.8054031584010794E-2</c:v>
                </c:pt>
                <c:pt idx="15">
                  <c:v>7.7850653851760904E-2</c:v>
                </c:pt>
                <c:pt idx="16">
                  <c:v>7.7653017910640595E-2</c:v>
                </c:pt>
                <c:pt idx="17">
                  <c:v>7.7460826597193E-2</c:v>
                </c:pt>
                <c:pt idx="18">
                  <c:v>7.7273802264866798E-2</c:v>
                </c:pt>
                <c:pt idx="19">
                  <c:v>7.7091685421639897E-2</c:v>
                </c:pt>
                <c:pt idx="20">
                  <c:v>7.6914233483224001E-2</c:v>
                </c:pt>
                <c:pt idx="21">
                  <c:v>7.6741219637652097E-2</c:v>
                </c:pt>
                <c:pt idx="22">
                  <c:v>7.6572431819790399E-2</c:v>
                </c:pt>
                <c:pt idx="23">
                  <c:v>7.6407671789658904E-2</c:v>
                </c:pt>
                <c:pt idx="24">
                  <c:v>7.6246754306365599E-2</c:v>
                </c:pt>
                <c:pt idx="25">
                  <c:v>7.6089506393490006E-2</c:v>
                </c:pt>
                <c:pt idx="26">
                  <c:v>7.5935766682746098E-2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F42-4C0E-8AC8-7FE39F37E8F0}"/>
            </c:ext>
          </c:extLst>
        </c:ser>
        <c:ser>
          <c:idx val="6"/>
          <c:order val="6"/>
          <c:tx>
            <c:strRef>
              <c:f>orthopyroxene!$AP$1</c:f>
              <c:strCache>
                <c:ptCount val="1"/>
                <c:pt idx="0">
                  <c:v>jadeite</c:v>
                </c:pt>
              </c:strCache>
            </c:strRef>
          </c:tx>
          <c:xVal>
            <c:numRef>
              <c:f>x_axes!$D$2:$D$28</c:f>
              <c:numCache>
                <c:formatCode>General</c:formatCode>
                <c:ptCount val="27"/>
                <c:pt idx="0">
                  <c:v>1080.4193548387</c:v>
                </c:pt>
                <c:pt idx="1">
                  <c:v>1075.4032258064401</c:v>
                </c:pt>
                <c:pt idx="2">
                  <c:v>1070.38709677419</c:v>
                </c:pt>
                <c:pt idx="3">
                  <c:v>1065.3709677419299</c:v>
                </c:pt>
                <c:pt idx="4">
                  <c:v>1060.35483870967</c:v>
                </c:pt>
                <c:pt idx="5">
                  <c:v>1055.33870967741</c:v>
                </c:pt>
                <c:pt idx="6">
                  <c:v>1050.3225806451601</c:v>
                </c:pt>
                <c:pt idx="7">
                  <c:v>1045.30645161289</c:v>
                </c:pt>
                <c:pt idx="8">
                  <c:v>1040.2903225806399</c:v>
                </c:pt>
                <c:pt idx="9">
                  <c:v>1035.27419354839</c:v>
                </c:pt>
                <c:pt idx="10">
                  <c:v>1030.2580645161199</c:v>
                </c:pt>
                <c:pt idx="11">
                  <c:v>1025.2419354838601</c:v>
                </c:pt>
                <c:pt idx="12">
                  <c:v>1020.22580645161</c:v>
                </c:pt>
                <c:pt idx="13">
                  <c:v>1015.20967741934</c:v>
                </c:pt>
                <c:pt idx="14">
                  <c:v>1010.19354838709</c:v>
                </c:pt>
                <c:pt idx="15">
                  <c:v>1005.17741935484</c:v>
                </c:pt>
                <c:pt idx="16">
                  <c:v>1000.16129032258</c:v>
                </c:pt>
                <c:pt idx="17">
                  <c:v>995.14516129032302</c:v>
                </c:pt>
                <c:pt idx="18">
                  <c:v>990.12903225806394</c:v>
                </c:pt>
                <c:pt idx="19">
                  <c:v>985.11290322580601</c:v>
                </c:pt>
                <c:pt idx="20">
                  <c:v>980.09677419354796</c:v>
                </c:pt>
                <c:pt idx="21">
                  <c:v>975.080645161289</c:v>
                </c:pt>
                <c:pt idx="22">
                  <c:v>970.06451612903095</c:v>
                </c:pt>
                <c:pt idx="23">
                  <c:v>965.04838709677404</c:v>
                </c:pt>
                <c:pt idx="24">
                  <c:v>960.03225806451496</c:v>
                </c:pt>
                <c:pt idx="25">
                  <c:v>955.01612903225805</c:v>
                </c:pt>
                <c:pt idx="26">
                  <c:v>950</c:v>
                </c:pt>
              </c:numCache>
            </c:numRef>
          </c:xVal>
          <c:yVal>
            <c:numRef>
              <c:f>orthopyroxene!$AP$2:$AP$28</c:f>
              <c:numCache>
                <c:formatCode>General</c:formatCode>
                <c:ptCount val="27"/>
                <c:pt idx="0">
                  <c:v>2.5278945699502898E-3</c:v>
                </c:pt>
                <c:pt idx="1">
                  <c:v>2.53472678026412E-3</c:v>
                </c:pt>
                <c:pt idx="2">
                  <c:v>2.5406712674582999E-3</c:v>
                </c:pt>
                <c:pt idx="3">
                  <c:v>2.5457805922253201E-3</c:v>
                </c:pt>
                <c:pt idx="4">
                  <c:v>2.55010658591568E-3</c:v>
                </c:pt>
                <c:pt idx="5">
                  <c:v>2.55369957522276E-3</c:v>
                </c:pt>
                <c:pt idx="6">
                  <c:v>2.5566079204114001E-3</c:v>
                </c:pt>
                <c:pt idx="7">
                  <c:v>2.5588777681875702E-3</c:v>
                </c:pt>
                <c:pt idx="8">
                  <c:v>2.5605529507245401E-3</c:v>
                </c:pt>
                <c:pt idx="9">
                  <c:v>2.5616749837046298E-3</c:v>
                </c:pt>
                <c:pt idx="10">
                  <c:v>2.56228313112348E-3</c:v>
                </c:pt>
                <c:pt idx="11">
                  <c:v>2.5624129158839299E-3</c:v>
                </c:pt>
                <c:pt idx="12">
                  <c:v>2.56208872198931E-3</c:v>
                </c:pt>
                <c:pt idx="13">
                  <c:v>2.5621376066294502E-3</c:v>
                </c:pt>
                <c:pt idx="14">
                  <c:v>2.5625883513626501E-3</c:v>
                </c:pt>
                <c:pt idx="15">
                  <c:v>2.5625269200031898E-3</c:v>
                </c:pt>
                <c:pt idx="16">
                  <c:v>2.5620054997858199E-3</c:v>
                </c:pt>
                <c:pt idx="17">
                  <c:v>2.5610423995761798E-3</c:v>
                </c:pt>
                <c:pt idx="18">
                  <c:v>2.55965560818205E-3</c:v>
                </c:pt>
                <c:pt idx="19">
                  <c:v>2.5578628202687702E-3</c:v>
                </c:pt>
                <c:pt idx="20">
                  <c:v>2.5556814572645198E-3</c:v>
                </c:pt>
                <c:pt idx="21">
                  <c:v>2.5531286830163201E-3</c:v>
                </c:pt>
                <c:pt idx="22">
                  <c:v>2.55022141421863E-3</c:v>
                </c:pt>
                <c:pt idx="23">
                  <c:v>2.5469763258544101E-3</c:v>
                </c:pt>
                <c:pt idx="24">
                  <c:v>2.5434098520482401E-3</c:v>
                </c:pt>
                <c:pt idx="25">
                  <c:v>2.5395381827960999E-3</c:v>
                </c:pt>
                <c:pt idx="26">
                  <c:v>2.5353772570205998E-3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F42-4C0E-8AC8-7FE39F37E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47424"/>
        <c:axId val="505045456"/>
      </c:scatterChart>
      <c:valAx>
        <c:axId val="50504742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5045456"/>
        <c:crosses val="autoZero"/>
        <c:crossBetween val="midCat"/>
      </c:valAx>
      <c:valAx>
        <c:axId val="50504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50504742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spinel!$AJ$1</c:f>
              <c:strCache>
                <c:ptCount val="1"/>
                <c:pt idx="0">
                  <c:v>chromite</c:v>
                </c:pt>
              </c:strCache>
            </c:strRef>
          </c:tx>
          <c:xVal>
            <c:numRef>
              <c:f>x_axes!$E$2:$E$37</c:f>
              <c:numCache>
                <c:formatCode>General</c:formatCode>
                <c:ptCount val="36"/>
                <c:pt idx="0">
                  <c:v>1125.5645161290199</c:v>
                </c:pt>
                <c:pt idx="1">
                  <c:v>1120.5483870967701</c:v>
                </c:pt>
                <c:pt idx="2">
                  <c:v>1115.53225806451</c:v>
                </c:pt>
                <c:pt idx="3">
                  <c:v>1110.5161290322501</c:v>
                </c:pt>
                <c:pt idx="4">
                  <c:v>1105.5</c:v>
                </c:pt>
                <c:pt idx="5">
                  <c:v>1100.4838709677299</c:v>
                </c:pt>
                <c:pt idx="6">
                  <c:v>1095.46774193547</c:v>
                </c:pt>
                <c:pt idx="7">
                  <c:v>1090.4516129032199</c:v>
                </c:pt>
                <c:pt idx="8">
                  <c:v>1085.4354838709701</c:v>
                </c:pt>
                <c:pt idx="9">
                  <c:v>1080.4193548387</c:v>
                </c:pt>
                <c:pt idx="10">
                  <c:v>1075.4032258064401</c:v>
                </c:pt>
                <c:pt idx="11">
                  <c:v>1070.38709677419</c:v>
                </c:pt>
                <c:pt idx="12">
                  <c:v>1065.3709677419299</c:v>
                </c:pt>
                <c:pt idx="13">
                  <c:v>1060.35483870967</c:v>
                </c:pt>
                <c:pt idx="14">
                  <c:v>1055.33870967741</c:v>
                </c:pt>
                <c:pt idx="15">
                  <c:v>1050.3225806451601</c:v>
                </c:pt>
                <c:pt idx="16">
                  <c:v>1045.30645161289</c:v>
                </c:pt>
                <c:pt idx="17">
                  <c:v>1040.2903225806399</c:v>
                </c:pt>
                <c:pt idx="18">
                  <c:v>1035.27419354839</c:v>
                </c:pt>
                <c:pt idx="19">
                  <c:v>1030.2580645161199</c:v>
                </c:pt>
                <c:pt idx="20">
                  <c:v>1025.2419354838601</c:v>
                </c:pt>
                <c:pt idx="21">
                  <c:v>1020.22580645161</c:v>
                </c:pt>
                <c:pt idx="22">
                  <c:v>1015.20967741934</c:v>
                </c:pt>
                <c:pt idx="23">
                  <c:v>1010.19354838709</c:v>
                </c:pt>
                <c:pt idx="24">
                  <c:v>1005.17741935484</c:v>
                </c:pt>
                <c:pt idx="25">
                  <c:v>1000.16129032258</c:v>
                </c:pt>
                <c:pt idx="26">
                  <c:v>995.14516129032302</c:v>
                </c:pt>
                <c:pt idx="27">
                  <c:v>990.12903225806394</c:v>
                </c:pt>
                <c:pt idx="28">
                  <c:v>985.11290322580601</c:v>
                </c:pt>
                <c:pt idx="29">
                  <c:v>980.09677419354796</c:v>
                </c:pt>
                <c:pt idx="30">
                  <c:v>975.080645161289</c:v>
                </c:pt>
                <c:pt idx="31">
                  <c:v>970.06451612903095</c:v>
                </c:pt>
                <c:pt idx="32">
                  <c:v>965.04838709677404</c:v>
                </c:pt>
                <c:pt idx="33">
                  <c:v>960.03225806451496</c:v>
                </c:pt>
                <c:pt idx="34">
                  <c:v>955.01612903225805</c:v>
                </c:pt>
                <c:pt idx="35">
                  <c:v>950</c:v>
                </c:pt>
              </c:numCache>
            </c:numRef>
          </c:xVal>
          <c:yVal>
            <c:numRef>
              <c:f>spinel!$AJ$2:$AJ$37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83-4142-9DF5-8F4894F8C3BD}"/>
            </c:ext>
          </c:extLst>
        </c:ser>
        <c:ser>
          <c:idx val="1"/>
          <c:order val="1"/>
          <c:tx>
            <c:strRef>
              <c:f>spinel!$AK$1</c:f>
              <c:strCache>
                <c:ptCount val="1"/>
                <c:pt idx="0">
                  <c:v>hercynite</c:v>
                </c:pt>
              </c:strCache>
            </c:strRef>
          </c:tx>
          <c:xVal>
            <c:numRef>
              <c:f>x_axes!$E$2:$E$37</c:f>
              <c:numCache>
                <c:formatCode>General</c:formatCode>
                <c:ptCount val="36"/>
                <c:pt idx="0">
                  <c:v>1125.5645161290199</c:v>
                </c:pt>
                <c:pt idx="1">
                  <c:v>1120.5483870967701</c:v>
                </c:pt>
                <c:pt idx="2">
                  <c:v>1115.53225806451</c:v>
                </c:pt>
                <c:pt idx="3">
                  <c:v>1110.5161290322501</c:v>
                </c:pt>
                <c:pt idx="4">
                  <c:v>1105.5</c:v>
                </c:pt>
                <c:pt idx="5">
                  <c:v>1100.4838709677299</c:v>
                </c:pt>
                <c:pt idx="6">
                  <c:v>1095.46774193547</c:v>
                </c:pt>
                <c:pt idx="7">
                  <c:v>1090.4516129032199</c:v>
                </c:pt>
                <c:pt idx="8">
                  <c:v>1085.4354838709701</c:v>
                </c:pt>
                <c:pt idx="9">
                  <c:v>1080.4193548387</c:v>
                </c:pt>
                <c:pt idx="10">
                  <c:v>1075.4032258064401</c:v>
                </c:pt>
                <c:pt idx="11">
                  <c:v>1070.38709677419</c:v>
                </c:pt>
                <c:pt idx="12">
                  <c:v>1065.3709677419299</c:v>
                </c:pt>
                <c:pt idx="13">
                  <c:v>1060.35483870967</c:v>
                </c:pt>
                <c:pt idx="14">
                  <c:v>1055.33870967741</c:v>
                </c:pt>
                <c:pt idx="15">
                  <c:v>1050.3225806451601</c:v>
                </c:pt>
                <c:pt idx="16">
                  <c:v>1045.30645161289</c:v>
                </c:pt>
                <c:pt idx="17">
                  <c:v>1040.2903225806399</c:v>
                </c:pt>
                <c:pt idx="18">
                  <c:v>1035.27419354839</c:v>
                </c:pt>
                <c:pt idx="19">
                  <c:v>1030.2580645161199</c:v>
                </c:pt>
                <c:pt idx="20">
                  <c:v>1025.2419354838601</c:v>
                </c:pt>
                <c:pt idx="21">
                  <c:v>1020.22580645161</c:v>
                </c:pt>
                <c:pt idx="22">
                  <c:v>1015.20967741934</c:v>
                </c:pt>
                <c:pt idx="23">
                  <c:v>1010.19354838709</c:v>
                </c:pt>
                <c:pt idx="24">
                  <c:v>1005.17741935484</c:v>
                </c:pt>
                <c:pt idx="25">
                  <c:v>1000.16129032258</c:v>
                </c:pt>
                <c:pt idx="26">
                  <c:v>995.14516129032302</c:v>
                </c:pt>
                <c:pt idx="27">
                  <c:v>990.12903225806394</c:v>
                </c:pt>
                <c:pt idx="28">
                  <c:v>985.11290322580601</c:v>
                </c:pt>
                <c:pt idx="29">
                  <c:v>980.09677419354796</c:v>
                </c:pt>
                <c:pt idx="30">
                  <c:v>975.080645161289</c:v>
                </c:pt>
                <c:pt idx="31">
                  <c:v>970.06451612903095</c:v>
                </c:pt>
                <c:pt idx="32">
                  <c:v>965.04838709677404</c:v>
                </c:pt>
                <c:pt idx="33">
                  <c:v>960.03225806451496</c:v>
                </c:pt>
                <c:pt idx="34">
                  <c:v>955.01612903225805</c:v>
                </c:pt>
                <c:pt idx="35">
                  <c:v>950</c:v>
                </c:pt>
              </c:numCache>
            </c:numRef>
          </c:xVal>
          <c:yVal>
            <c:numRef>
              <c:f>spinel!$AK$2:$AK$37</c:f>
              <c:numCache>
                <c:formatCode>General</c:formatCode>
                <c:ptCount val="36"/>
                <c:pt idx="0">
                  <c:v>-0.226985581793064</c:v>
                </c:pt>
                <c:pt idx="1">
                  <c:v>-0.22105764139540299</c:v>
                </c:pt>
                <c:pt idx="2">
                  <c:v>-0.215911201209707</c:v>
                </c:pt>
                <c:pt idx="3">
                  <c:v>-0.211427507214861</c:v>
                </c:pt>
                <c:pt idx="4">
                  <c:v>-0.207488460726479</c:v>
                </c:pt>
                <c:pt idx="5">
                  <c:v>-0.20399151877692701</c:v>
                </c:pt>
                <c:pt idx="6">
                  <c:v>-0.20085204067524201</c:v>
                </c:pt>
                <c:pt idx="7">
                  <c:v>-0.19800148579974899</c:v>
                </c:pt>
                <c:pt idx="8">
                  <c:v>-0.195384627050114</c:v>
                </c:pt>
                <c:pt idx="9">
                  <c:v>-0.19281350534178199</c:v>
                </c:pt>
                <c:pt idx="10">
                  <c:v>-0.18928466115030801</c:v>
                </c:pt>
                <c:pt idx="11">
                  <c:v>-0.18593237853637601</c:v>
                </c:pt>
                <c:pt idx="12">
                  <c:v>-0.18272150227307399</c:v>
                </c:pt>
                <c:pt idx="13">
                  <c:v>-0.17962234258312301</c:v>
                </c:pt>
                <c:pt idx="14">
                  <c:v>-0.17660951045999601</c:v>
                </c:pt>
                <c:pt idx="15">
                  <c:v>-0.173661007917254</c:v>
                </c:pt>
                <c:pt idx="16">
                  <c:v>-0.170757505802835</c:v>
                </c:pt>
                <c:pt idx="17">
                  <c:v>-0.167881760593424</c:v>
                </c:pt>
                <c:pt idx="18">
                  <c:v>-0.16501813456120101</c:v>
                </c:pt>
                <c:pt idx="19">
                  <c:v>-0.16215219274201101</c:v>
                </c:pt>
                <c:pt idx="20">
                  <c:v>-0.159270387511878</c:v>
                </c:pt>
                <c:pt idx="21">
                  <c:v>-0.15635989249012899</c:v>
                </c:pt>
                <c:pt idx="22">
                  <c:v>-0.151870876141082</c:v>
                </c:pt>
                <c:pt idx="23">
                  <c:v>-0.14565486481526799</c:v>
                </c:pt>
                <c:pt idx="24">
                  <c:v>-0.13956555101614301</c:v>
                </c:pt>
                <c:pt idx="25">
                  <c:v>-0.13360504392007599</c:v>
                </c:pt>
                <c:pt idx="26">
                  <c:v>-0.127774440027486</c:v>
                </c:pt>
                <c:pt idx="27">
                  <c:v>-0.12207443490122601</c:v>
                </c:pt>
                <c:pt idx="28">
                  <c:v>-0.116505330094101</c:v>
                </c:pt>
                <c:pt idx="29">
                  <c:v>-0.111067044776711</c:v>
                </c:pt>
                <c:pt idx="30">
                  <c:v>-0.10575913171071601</c:v>
                </c:pt>
                <c:pt idx="31">
                  <c:v>-0.100580797096491</c:v>
                </c:pt>
                <c:pt idx="32">
                  <c:v>-9.5530923744710505E-2</c:v>
                </c:pt>
                <c:pt idx="33">
                  <c:v>-9.0608096966811894E-2</c:v>
                </c:pt>
                <c:pt idx="34">
                  <c:v>-8.5810632519307206E-2</c:v>
                </c:pt>
                <c:pt idx="35">
                  <c:v>-8.1136605980280496E-2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83-4142-9DF5-8F4894F8C3BD}"/>
            </c:ext>
          </c:extLst>
        </c:ser>
        <c:ser>
          <c:idx val="2"/>
          <c:order val="2"/>
          <c:tx>
            <c:strRef>
              <c:f>spinel!$AL$1</c:f>
              <c:strCache>
                <c:ptCount val="1"/>
                <c:pt idx="0">
                  <c:v>magnetite</c:v>
                </c:pt>
              </c:strCache>
            </c:strRef>
          </c:tx>
          <c:xVal>
            <c:numRef>
              <c:f>x_axes!$E$2:$E$37</c:f>
              <c:numCache>
                <c:formatCode>General</c:formatCode>
                <c:ptCount val="36"/>
                <c:pt idx="0">
                  <c:v>1125.5645161290199</c:v>
                </c:pt>
                <c:pt idx="1">
                  <c:v>1120.5483870967701</c:v>
                </c:pt>
                <c:pt idx="2">
                  <c:v>1115.53225806451</c:v>
                </c:pt>
                <c:pt idx="3">
                  <c:v>1110.5161290322501</c:v>
                </c:pt>
                <c:pt idx="4">
                  <c:v>1105.5</c:v>
                </c:pt>
                <c:pt idx="5">
                  <c:v>1100.4838709677299</c:v>
                </c:pt>
                <c:pt idx="6">
                  <c:v>1095.46774193547</c:v>
                </c:pt>
                <c:pt idx="7">
                  <c:v>1090.4516129032199</c:v>
                </c:pt>
                <c:pt idx="8">
                  <c:v>1085.4354838709701</c:v>
                </c:pt>
                <c:pt idx="9">
                  <c:v>1080.4193548387</c:v>
                </c:pt>
                <c:pt idx="10">
                  <c:v>1075.4032258064401</c:v>
                </c:pt>
                <c:pt idx="11">
                  <c:v>1070.38709677419</c:v>
                </c:pt>
                <c:pt idx="12">
                  <c:v>1065.3709677419299</c:v>
                </c:pt>
                <c:pt idx="13">
                  <c:v>1060.35483870967</c:v>
                </c:pt>
                <c:pt idx="14">
                  <c:v>1055.33870967741</c:v>
                </c:pt>
                <c:pt idx="15">
                  <c:v>1050.3225806451601</c:v>
                </c:pt>
                <c:pt idx="16">
                  <c:v>1045.30645161289</c:v>
                </c:pt>
                <c:pt idx="17">
                  <c:v>1040.2903225806399</c:v>
                </c:pt>
                <c:pt idx="18">
                  <c:v>1035.27419354839</c:v>
                </c:pt>
                <c:pt idx="19">
                  <c:v>1030.2580645161199</c:v>
                </c:pt>
                <c:pt idx="20">
                  <c:v>1025.2419354838601</c:v>
                </c:pt>
                <c:pt idx="21">
                  <c:v>1020.22580645161</c:v>
                </c:pt>
                <c:pt idx="22">
                  <c:v>1015.20967741934</c:v>
                </c:pt>
                <c:pt idx="23">
                  <c:v>1010.19354838709</c:v>
                </c:pt>
                <c:pt idx="24">
                  <c:v>1005.17741935484</c:v>
                </c:pt>
                <c:pt idx="25">
                  <c:v>1000.16129032258</c:v>
                </c:pt>
                <c:pt idx="26">
                  <c:v>995.14516129032302</c:v>
                </c:pt>
                <c:pt idx="27">
                  <c:v>990.12903225806394</c:v>
                </c:pt>
                <c:pt idx="28">
                  <c:v>985.11290322580601</c:v>
                </c:pt>
                <c:pt idx="29">
                  <c:v>980.09677419354796</c:v>
                </c:pt>
                <c:pt idx="30">
                  <c:v>975.080645161289</c:v>
                </c:pt>
                <c:pt idx="31">
                  <c:v>970.06451612903095</c:v>
                </c:pt>
                <c:pt idx="32">
                  <c:v>965.04838709677404</c:v>
                </c:pt>
                <c:pt idx="33">
                  <c:v>960.03225806451496</c:v>
                </c:pt>
                <c:pt idx="34">
                  <c:v>955.01612903225805</c:v>
                </c:pt>
                <c:pt idx="35">
                  <c:v>950</c:v>
                </c:pt>
              </c:numCache>
            </c:numRef>
          </c:xVal>
          <c:yVal>
            <c:numRef>
              <c:f>spinel!$AL$2:$AL$37</c:f>
              <c:numCache>
                <c:formatCode>General</c:formatCode>
                <c:ptCount val="36"/>
                <c:pt idx="0">
                  <c:v>0.36435095156490099</c:v>
                </c:pt>
                <c:pt idx="1">
                  <c:v>0.36984336401309997</c:v>
                </c:pt>
                <c:pt idx="2">
                  <c:v>0.37464612452135798</c:v>
                </c:pt>
                <c:pt idx="3">
                  <c:v>0.37888535546033802</c:v>
                </c:pt>
                <c:pt idx="4">
                  <c:v>0.38266418078866499</c:v>
                </c:pt>
                <c:pt idx="5">
                  <c:v>0.386065646536421</c:v>
                </c:pt>
                <c:pt idx="6">
                  <c:v>0.38915638865402402</c:v>
                </c:pt>
                <c:pt idx="7">
                  <c:v>0.39199005933139802</c:v>
                </c:pt>
                <c:pt idx="8">
                  <c:v>0.39461017657655201</c:v>
                </c:pt>
                <c:pt idx="9">
                  <c:v>0.39719913410679097</c:v>
                </c:pt>
                <c:pt idx="10">
                  <c:v>0.40081406098775302</c:v>
                </c:pt>
                <c:pt idx="11">
                  <c:v>0.40431270292793098</c:v>
                </c:pt>
                <c:pt idx="12">
                  <c:v>0.40772049754376999</c:v>
                </c:pt>
                <c:pt idx="13">
                  <c:v>0.41105996181374499</c:v>
                </c:pt>
                <c:pt idx="14">
                  <c:v>0.41435130816610199</c:v>
                </c:pt>
                <c:pt idx="15">
                  <c:v>0.417612950834509</c:v>
                </c:pt>
                <c:pt idx="16">
                  <c:v>0.42086193182888298</c:v>
                </c:pt>
                <c:pt idx="17">
                  <c:v>0.42411428867064899</c:v>
                </c:pt>
                <c:pt idx="18">
                  <c:v>0.427385381117802</c:v>
                </c:pt>
                <c:pt idx="19">
                  <c:v>0.430690190740731</c:v>
                </c:pt>
                <c:pt idx="20">
                  <c:v>0.434043605050981</c:v>
                </c:pt>
                <c:pt idx="21">
                  <c:v>0.437460692168534</c:v>
                </c:pt>
                <c:pt idx="22">
                  <c:v>0.44257955543814098</c:v>
                </c:pt>
                <c:pt idx="23">
                  <c:v>0.44965552681571602</c:v>
                </c:pt>
                <c:pt idx="24">
                  <c:v>0.45676419312111599</c:v>
                </c:pt>
                <c:pt idx="25">
                  <c:v>0.463897657639189</c:v>
                </c:pt>
                <c:pt idx="26">
                  <c:v>0.47104778945623998</c:v>
                </c:pt>
                <c:pt idx="27">
                  <c:v>0.478206466691523</c:v>
                </c:pt>
                <c:pt idx="28">
                  <c:v>0.48536563350585299</c:v>
                </c:pt>
                <c:pt idx="29">
                  <c:v>0.49251735396745699</c:v>
                </c:pt>
                <c:pt idx="30">
                  <c:v>0.49965386182450999</c:v>
                </c:pt>
                <c:pt idx="31">
                  <c:v>0.50676760539454302</c:v>
                </c:pt>
                <c:pt idx="32">
                  <c:v>0.51385128701485605</c:v>
                </c:pt>
                <c:pt idx="33">
                  <c:v>0.52089789667090702</c:v>
                </c:pt>
                <c:pt idx="34">
                  <c:v>0.52790073967210904</c:v>
                </c:pt>
                <c:pt idx="35">
                  <c:v>0.53485345838206499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83-4142-9DF5-8F4894F8C3BD}"/>
            </c:ext>
          </c:extLst>
        </c:ser>
        <c:ser>
          <c:idx val="3"/>
          <c:order val="3"/>
          <c:tx>
            <c:strRef>
              <c:f>spinel!$AM$1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x_axes!$E$2:$E$37</c:f>
              <c:numCache>
                <c:formatCode>General</c:formatCode>
                <c:ptCount val="36"/>
                <c:pt idx="0">
                  <c:v>1125.5645161290199</c:v>
                </c:pt>
                <c:pt idx="1">
                  <c:v>1120.5483870967701</c:v>
                </c:pt>
                <c:pt idx="2">
                  <c:v>1115.53225806451</c:v>
                </c:pt>
                <c:pt idx="3">
                  <c:v>1110.5161290322501</c:v>
                </c:pt>
                <c:pt idx="4">
                  <c:v>1105.5</c:v>
                </c:pt>
                <c:pt idx="5">
                  <c:v>1100.4838709677299</c:v>
                </c:pt>
                <c:pt idx="6">
                  <c:v>1095.46774193547</c:v>
                </c:pt>
                <c:pt idx="7">
                  <c:v>1090.4516129032199</c:v>
                </c:pt>
                <c:pt idx="8">
                  <c:v>1085.4354838709701</c:v>
                </c:pt>
                <c:pt idx="9">
                  <c:v>1080.4193548387</c:v>
                </c:pt>
                <c:pt idx="10">
                  <c:v>1075.4032258064401</c:v>
                </c:pt>
                <c:pt idx="11">
                  <c:v>1070.38709677419</c:v>
                </c:pt>
                <c:pt idx="12">
                  <c:v>1065.3709677419299</c:v>
                </c:pt>
                <c:pt idx="13">
                  <c:v>1060.35483870967</c:v>
                </c:pt>
                <c:pt idx="14">
                  <c:v>1055.33870967741</c:v>
                </c:pt>
                <c:pt idx="15">
                  <c:v>1050.3225806451601</c:v>
                </c:pt>
                <c:pt idx="16">
                  <c:v>1045.30645161289</c:v>
                </c:pt>
                <c:pt idx="17">
                  <c:v>1040.2903225806399</c:v>
                </c:pt>
                <c:pt idx="18">
                  <c:v>1035.27419354839</c:v>
                </c:pt>
                <c:pt idx="19">
                  <c:v>1030.2580645161199</c:v>
                </c:pt>
                <c:pt idx="20">
                  <c:v>1025.2419354838601</c:v>
                </c:pt>
                <c:pt idx="21">
                  <c:v>1020.22580645161</c:v>
                </c:pt>
                <c:pt idx="22">
                  <c:v>1015.20967741934</c:v>
                </c:pt>
                <c:pt idx="23">
                  <c:v>1010.19354838709</c:v>
                </c:pt>
                <c:pt idx="24">
                  <c:v>1005.17741935484</c:v>
                </c:pt>
                <c:pt idx="25">
                  <c:v>1000.16129032258</c:v>
                </c:pt>
                <c:pt idx="26">
                  <c:v>995.14516129032302</c:v>
                </c:pt>
                <c:pt idx="27">
                  <c:v>990.12903225806394</c:v>
                </c:pt>
                <c:pt idx="28">
                  <c:v>985.11290322580601</c:v>
                </c:pt>
                <c:pt idx="29">
                  <c:v>980.09677419354796</c:v>
                </c:pt>
                <c:pt idx="30">
                  <c:v>975.080645161289</c:v>
                </c:pt>
                <c:pt idx="31">
                  <c:v>970.06451612903095</c:v>
                </c:pt>
                <c:pt idx="32">
                  <c:v>965.04838709677404</c:v>
                </c:pt>
                <c:pt idx="33">
                  <c:v>960.03225806451496</c:v>
                </c:pt>
                <c:pt idx="34">
                  <c:v>955.01612903225805</c:v>
                </c:pt>
                <c:pt idx="35">
                  <c:v>950</c:v>
                </c:pt>
              </c:numCache>
            </c:numRef>
          </c:xVal>
          <c:yVal>
            <c:numRef>
              <c:f>spinel!$AM$2:$AM$37</c:f>
              <c:numCache>
                <c:formatCode>General</c:formatCode>
                <c:ptCount val="36"/>
                <c:pt idx="0">
                  <c:v>0.44514334401679301</c:v>
                </c:pt>
                <c:pt idx="1">
                  <c:v>0.43320316368772199</c:v>
                </c:pt>
                <c:pt idx="2">
                  <c:v>0.42293338904565198</c:v>
                </c:pt>
                <c:pt idx="3">
                  <c:v>0.41395946709513198</c:v>
                </c:pt>
                <c:pt idx="4">
                  <c:v>0.40600306820422</c:v>
                </c:pt>
                <c:pt idx="5">
                  <c:v>0.39885573221930098</c:v>
                </c:pt>
                <c:pt idx="6">
                  <c:v>0.392359425815623</c:v>
                </c:pt>
                <c:pt idx="7">
                  <c:v>0.38639265089540997</c:v>
                </c:pt>
                <c:pt idx="8">
                  <c:v>0.38086062873371601</c:v>
                </c:pt>
                <c:pt idx="9">
                  <c:v>0.37570362682223002</c:v>
                </c:pt>
                <c:pt idx="10">
                  <c:v>0.37094931432392703</c:v>
                </c:pt>
                <c:pt idx="11">
                  <c:v>0.36641668790448501</c:v>
                </c:pt>
                <c:pt idx="12">
                  <c:v>0.36207074894413999</c:v>
                </c:pt>
                <c:pt idx="13">
                  <c:v>0.35788152351632202</c:v>
                </c:pt>
                <c:pt idx="14">
                  <c:v>0.35382306366711203</c:v>
                </c:pt>
                <c:pt idx="15">
                  <c:v>0.34987265875930801</c:v>
                </c:pt>
                <c:pt idx="16">
                  <c:v>0.34601020249290498</c:v>
                </c:pt>
                <c:pt idx="17">
                  <c:v>0.34221767628984701</c:v>
                </c:pt>
                <c:pt idx="18">
                  <c:v>0.33847872010718999</c:v>
                </c:pt>
                <c:pt idx="19">
                  <c:v>0.33477826895593998</c:v>
                </c:pt>
                <c:pt idx="20">
                  <c:v>0.33110222628761499</c:v>
                </c:pt>
                <c:pt idx="21">
                  <c:v>0.32743713741476099</c:v>
                </c:pt>
                <c:pt idx="22">
                  <c:v>0.32241428636391001</c:v>
                </c:pt>
                <c:pt idx="23">
                  <c:v>0.31590953160955598</c:v>
                </c:pt>
                <c:pt idx="24">
                  <c:v>0.30956345360737297</c:v>
                </c:pt>
                <c:pt idx="25">
                  <c:v>0.30337857349495501</c:v>
                </c:pt>
                <c:pt idx="26">
                  <c:v>0.29735483419710401</c:v>
                </c:pt>
                <c:pt idx="27">
                  <c:v>0.291491890761303</c:v>
                </c:pt>
                <c:pt idx="28">
                  <c:v>0.28578910492739501</c:v>
                </c:pt>
                <c:pt idx="29">
                  <c:v>0.28024554467811902</c:v>
                </c:pt>
                <c:pt idx="30">
                  <c:v>0.27485998843702297</c:v>
                </c:pt>
                <c:pt idx="31">
                  <c:v>0.26963093346532402</c:v>
                </c:pt>
                <c:pt idx="32">
                  <c:v>0.26455660796375602</c:v>
                </c:pt>
                <c:pt idx="33">
                  <c:v>0.25963498630600301</c:v>
                </c:pt>
                <c:pt idx="34">
                  <c:v>0.25486380680232101</c:v>
                </c:pt>
                <c:pt idx="35">
                  <c:v>0.250240591397354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83-4142-9DF5-8F4894F8C3BD}"/>
            </c:ext>
          </c:extLst>
        </c:ser>
        <c:ser>
          <c:idx val="4"/>
          <c:order val="4"/>
          <c:tx>
            <c:strRef>
              <c:f>spinel!$AN$1</c:f>
              <c:strCache>
                <c:ptCount val="1"/>
                <c:pt idx="0">
                  <c:v>ulvospinel</c:v>
                </c:pt>
              </c:strCache>
            </c:strRef>
          </c:tx>
          <c:xVal>
            <c:numRef>
              <c:f>x_axes!$E$2:$E$37</c:f>
              <c:numCache>
                <c:formatCode>General</c:formatCode>
                <c:ptCount val="36"/>
                <c:pt idx="0">
                  <c:v>1125.5645161290199</c:v>
                </c:pt>
                <c:pt idx="1">
                  <c:v>1120.5483870967701</c:v>
                </c:pt>
                <c:pt idx="2">
                  <c:v>1115.53225806451</c:v>
                </c:pt>
                <c:pt idx="3">
                  <c:v>1110.5161290322501</c:v>
                </c:pt>
                <c:pt idx="4">
                  <c:v>1105.5</c:v>
                </c:pt>
                <c:pt idx="5">
                  <c:v>1100.4838709677299</c:v>
                </c:pt>
                <c:pt idx="6">
                  <c:v>1095.46774193547</c:v>
                </c:pt>
                <c:pt idx="7">
                  <c:v>1090.4516129032199</c:v>
                </c:pt>
                <c:pt idx="8">
                  <c:v>1085.4354838709701</c:v>
                </c:pt>
                <c:pt idx="9">
                  <c:v>1080.4193548387</c:v>
                </c:pt>
                <c:pt idx="10">
                  <c:v>1075.4032258064401</c:v>
                </c:pt>
                <c:pt idx="11">
                  <c:v>1070.38709677419</c:v>
                </c:pt>
                <c:pt idx="12">
                  <c:v>1065.3709677419299</c:v>
                </c:pt>
                <c:pt idx="13">
                  <c:v>1060.35483870967</c:v>
                </c:pt>
                <c:pt idx="14">
                  <c:v>1055.33870967741</c:v>
                </c:pt>
                <c:pt idx="15">
                  <c:v>1050.3225806451601</c:v>
                </c:pt>
                <c:pt idx="16">
                  <c:v>1045.30645161289</c:v>
                </c:pt>
                <c:pt idx="17">
                  <c:v>1040.2903225806399</c:v>
                </c:pt>
                <c:pt idx="18">
                  <c:v>1035.27419354839</c:v>
                </c:pt>
                <c:pt idx="19">
                  <c:v>1030.2580645161199</c:v>
                </c:pt>
                <c:pt idx="20">
                  <c:v>1025.2419354838601</c:v>
                </c:pt>
                <c:pt idx="21">
                  <c:v>1020.22580645161</c:v>
                </c:pt>
                <c:pt idx="22">
                  <c:v>1015.20967741934</c:v>
                </c:pt>
                <c:pt idx="23">
                  <c:v>1010.19354838709</c:v>
                </c:pt>
                <c:pt idx="24">
                  <c:v>1005.17741935484</c:v>
                </c:pt>
                <c:pt idx="25">
                  <c:v>1000.16129032258</c:v>
                </c:pt>
                <c:pt idx="26">
                  <c:v>995.14516129032302</c:v>
                </c:pt>
                <c:pt idx="27">
                  <c:v>990.12903225806394</c:v>
                </c:pt>
                <c:pt idx="28">
                  <c:v>985.11290322580601</c:v>
                </c:pt>
                <c:pt idx="29">
                  <c:v>980.09677419354796</c:v>
                </c:pt>
                <c:pt idx="30">
                  <c:v>975.080645161289</c:v>
                </c:pt>
                <c:pt idx="31">
                  <c:v>970.06451612903095</c:v>
                </c:pt>
                <c:pt idx="32">
                  <c:v>965.04838709677404</c:v>
                </c:pt>
                <c:pt idx="33">
                  <c:v>960.03225806451496</c:v>
                </c:pt>
                <c:pt idx="34">
                  <c:v>955.01612903225805</c:v>
                </c:pt>
                <c:pt idx="35">
                  <c:v>950</c:v>
                </c:pt>
              </c:numCache>
            </c:numRef>
          </c:xVal>
          <c:yVal>
            <c:numRef>
              <c:f>spinel!$AN$2:$AN$37</c:f>
              <c:numCache>
                <c:formatCode>General</c:formatCode>
                <c:ptCount val="36"/>
                <c:pt idx="0">
                  <c:v>0.41749128621136899</c:v>
                </c:pt>
                <c:pt idx="1">
                  <c:v>0.41801111369457999</c:v>
                </c:pt>
                <c:pt idx="2">
                  <c:v>0.41833168764269602</c:v>
                </c:pt>
                <c:pt idx="3">
                  <c:v>0.41858268465938903</c:v>
                </c:pt>
                <c:pt idx="4">
                  <c:v>0.41882121173359199</c:v>
                </c:pt>
                <c:pt idx="5">
                  <c:v>0.41907014002120402</c:v>
                </c:pt>
                <c:pt idx="6">
                  <c:v>0.41933622620559402</c:v>
                </c:pt>
                <c:pt idx="7">
                  <c:v>0.41961877557294103</c:v>
                </c:pt>
                <c:pt idx="8">
                  <c:v>0.41991382173984498</c:v>
                </c:pt>
                <c:pt idx="9">
                  <c:v>0.41991074441276</c:v>
                </c:pt>
                <c:pt idx="10">
                  <c:v>0.41752128583862702</c:v>
                </c:pt>
                <c:pt idx="11">
                  <c:v>0.41520298770395903</c:v>
                </c:pt>
                <c:pt idx="12">
                  <c:v>0.41293025578516301</c:v>
                </c:pt>
                <c:pt idx="13">
                  <c:v>0.41068085725305498</c:v>
                </c:pt>
                <c:pt idx="14">
                  <c:v>0.40843513862678199</c:v>
                </c:pt>
                <c:pt idx="15">
                  <c:v>0.40617539832343502</c:v>
                </c:pt>
                <c:pt idx="16">
                  <c:v>0.40388537148104597</c:v>
                </c:pt>
                <c:pt idx="17">
                  <c:v>0.40154979563292797</c:v>
                </c:pt>
                <c:pt idx="18">
                  <c:v>0.39915403333620803</c:v>
                </c:pt>
                <c:pt idx="19">
                  <c:v>0.39668373304533899</c:v>
                </c:pt>
                <c:pt idx="20">
                  <c:v>0.39412455617328102</c:v>
                </c:pt>
                <c:pt idx="21">
                  <c:v>0.391462062906833</c:v>
                </c:pt>
                <c:pt idx="22">
                  <c:v>0.38687703433902898</c:v>
                </c:pt>
                <c:pt idx="23">
                  <c:v>0.38008980638999501</c:v>
                </c:pt>
                <c:pt idx="24">
                  <c:v>0.37323790428765302</c:v>
                </c:pt>
                <c:pt idx="25">
                  <c:v>0.36632881278593099</c:v>
                </c:pt>
                <c:pt idx="26">
                  <c:v>0.35937181637414101</c:v>
                </c:pt>
                <c:pt idx="27">
                  <c:v>0.35237607744839899</c:v>
                </c:pt>
                <c:pt idx="28">
                  <c:v>0.34535059166085302</c:v>
                </c:pt>
                <c:pt idx="29">
                  <c:v>0.33830414613113402</c:v>
                </c:pt>
                <c:pt idx="30">
                  <c:v>0.33124528144918097</c:v>
                </c:pt>
                <c:pt idx="31">
                  <c:v>0.324182258236622</c:v>
                </c:pt>
                <c:pt idx="32">
                  <c:v>0.31712302876609699</c:v>
                </c:pt>
                <c:pt idx="33">
                  <c:v>0.31007521398990001</c:v>
                </c:pt>
                <c:pt idx="34">
                  <c:v>0.30304608604487598</c:v>
                </c:pt>
                <c:pt idx="35">
                  <c:v>0.29604255620086001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883-4142-9DF5-8F4894F8C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84232"/>
        <c:axId val="797791448"/>
      </c:scatterChart>
      <c:valAx>
        <c:axId val="79778423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7791448"/>
        <c:crosses val="autoZero"/>
        <c:crossBetween val="midCat"/>
      </c:valAx>
      <c:valAx>
        <c:axId val="797791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9778423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clinopyroxene!$AJ$1</c:f>
              <c:strCache>
                <c:ptCount val="1"/>
                <c:pt idx="0">
                  <c:v>diopside</c:v>
                </c:pt>
              </c:strCache>
            </c:strRef>
          </c:tx>
          <c:xVal>
            <c:numRef>
              <c:f>x_axes!$F$2:$F$59</c:f>
              <c:numCache>
                <c:formatCode>General</c:formatCode>
                <c:ptCount val="58"/>
                <c:pt idx="0">
                  <c:v>1165.69354838709</c:v>
                </c:pt>
                <c:pt idx="1">
                  <c:v>1160.6774193548299</c:v>
                </c:pt>
                <c:pt idx="2">
                  <c:v>1155.66129032258</c:v>
                </c:pt>
                <c:pt idx="3">
                  <c:v>1150.6451612903099</c:v>
                </c:pt>
                <c:pt idx="4">
                  <c:v>1145.6290322580501</c:v>
                </c:pt>
                <c:pt idx="5">
                  <c:v>1140.6129032258</c:v>
                </c:pt>
                <c:pt idx="6">
                  <c:v>1135.5967741935401</c:v>
                </c:pt>
                <c:pt idx="7">
                  <c:v>1130.58064516128</c:v>
                </c:pt>
                <c:pt idx="8">
                  <c:v>1125.5645161290199</c:v>
                </c:pt>
                <c:pt idx="9">
                  <c:v>1120.5483870967701</c:v>
                </c:pt>
                <c:pt idx="10">
                  <c:v>1115.53225806451</c:v>
                </c:pt>
                <c:pt idx="11">
                  <c:v>1110.5161290322501</c:v>
                </c:pt>
                <c:pt idx="12">
                  <c:v>1105.5</c:v>
                </c:pt>
                <c:pt idx="13">
                  <c:v>1100.4838709677299</c:v>
                </c:pt>
                <c:pt idx="14">
                  <c:v>1095.46774193547</c:v>
                </c:pt>
                <c:pt idx="15">
                  <c:v>1090.4516129032199</c:v>
                </c:pt>
                <c:pt idx="16">
                  <c:v>1085.4354838709701</c:v>
                </c:pt>
                <c:pt idx="17">
                  <c:v>1080.4193548387</c:v>
                </c:pt>
                <c:pt idx="18">
                  <c:v>1075.4032258064401</c:v>
                </c:pt>
                <c:pt idx="19">
                  <c:v>1070.38709677419</c:v>
                </c:pt>
                <c:pt idx="20">
                  <c:v>1065.3709677419299</c:v>
                </c:pt>
                <c:pt idx="21">
                  <c:v>1060.35483870967</c:v>
                </c:pt>
                <c:pt idx="22">
                  <c:v>1055.33870967741</c:v>
                </c:pt>
                <c:pt idx="23">
                  <c:v>1050.3225806451601</c:v>
                </c:pt>
                <c:pt idx="24">
                  <c:v>1045.30645161289</c:v>
                </c:pt>
                <c:pt idx="25">
                  <c:v>1040.2903225806399</c:v>
                </c:pt>
                <c:pt idx="26">
                  <c:v>1035.27419354839</c:v>
                </c:pt>
                <c:pt idx="27">
                  <c:v>1030.2580645161199</c:v>
                </c:pt>
                <c:pt idx="28">
                  <c:v>1025.2419354838601</c:v>
                </c:pt>
                <c:pt idx="29">
                  <c:v>1020.22580645161</c:v>
                </c:pt>
                <c:pt idx="30">
                  <c:v>1015.20967741934</c:v>
                </c:pt>
                <c:pt idx="31">
                  <c:v>1015.20967741934</c:v>
                </c:pt>
                <c:pt idx="32">
                  <c:v>1010.19354838709</c:v>
                </c:pt>
                <c:pt idx="33">
                  <c:v>1010.19354838709</c:v>
                </c:pt>
                <c:pt idx="34">
                  <c:v>1005.17741935484</c:v>
                </c:pt>
                <c:pt idx="35">
                  <c:v>1005.17741935484</c:v>
                </c:pt>
                <c:pt idx="36">
                  <c:v>1000.16129032258</c:v>
                </c:pt>
                <c:pt idx="37">
                  <c:v>1000.16129032258</c:v>
                </c:pt>
                <c:pt idx="38">
                  <c:v>995.14516129032302</c:v>
                </c:pt>
                <c:pt idx="39">
                  <c:v>995.14516129032302</c:v>
                </c:pt>
                <c:pt idx="40">
                  <c:v>990.12903225806394</c:v>
                </c:pt>
                <c:pt idx="41">
                  <c:v>990.12903225806394</c:v>
                </c:pt>
                <c:pt idx="42">
                  <c:v>985.11290322580601</c:v>
                </c:pt>
                <c:pt idx="43">
                  <c:v>985.11290322580601</c:v>
                </c:pt>
                <c:pt idx="44">
                  <c:v>980.09677419354796</c:v>
                </c:pt>
                <c:pt idx="45">
                  <c:v>980.09677419354796</c:v>
                </c:pt>
                <c:pt idx="46">
                  <c:v>975.080645161289</c:v>
                </c:pt>
                <c:pt idx="47">
                  <c:v>975.080645161289</c:v>
                </c:pt>
                <c:pt idx="48">
                  <c:v>970.06451612903095</c:v>
                </c:pt>
                <c:pt idx="49">
                  <c:v>970.06451612903095</c:v>
                </c:pt>
                <c:pt idx="50">
                  <c:v>965.04838709677404</c:v>
                </c:pt>
                <c:pt idx="51">
                  <c:v>965.04838709677404</c:v>
                </c:pt>
                <c:pt idx="52">
                  <c:v>960.03225806451496</c:v>
                </c:pt>
                <c:pt idx="53">
                  <c:v>960.03225806451496</c:v>
                </c:pt>
                <c:pt idx="54">
                  <c:v>955.01612903225805</c:v>
                </c:pt>
                <c:pt idx="55">
                  <c:v>955.01612903225805</c:v>
                </c:pt>
                <c:pt idx="56">
                  <c:v>950</c:v>
                </c:pt>
                <c:pt idx="57">
                  <c:v>950</c:v>
                </c:pt>
              </c:numCache>
            </c:numRef>
          </c:xVal>
          <c:yVal>
            <c:numRef>
              <c:f>clinopyroxene!$AJ$2:$AJ$59</c:f>
              <c:numCache>
                <c:formatCode>General</c:formatCode>
                <c:ptCount val="58"/>
                <c:pt idx="0">
                  <c:v>0.37463008995217101</c:v>
                </c:pt>
                <c:pt idx="1">
                  <c:v>0.36572254328670301</c:v>
                </c:pt>
                <c:pt idx="2">
                  <c:v>0.35708540929911903</c:v>
                </c:pt>
                <c:pt idx="3">
                  <c:v>0.34862807099547999</c:v>
                </c:pt>
                <c:pt idx="4">
                  <c:v>0.34022748154160698</c:v>
                </c:pt>
                <c:pt idx="5">
                  <c:v>0.33171916745268398</c:v>
                </c:pt>
                <c:pt idx="6">
                  <c:v>0.32288343933531799</c:v>
                </c:pt>
                <c:pt idx="7">
                  <c:v>0.31342468974515197</c:v>
                </c:pt>
                <c:pt idx="8">
                  <c:v>0.30582820462944799</c:v>
                </c:pt>
                <c:pt idx="9">
                  <c:v>0.30352622932647999</c:v>
                </c:pt>
                <c:pt idx="10">
                  <c:v>0.30174144991798502</c:v>
                </c:pt>
                <c:pt idx="11">
                  <c:v>0.30053634344111502</c:v>
                </c:pt>
                <c:pt idx="12">
                  <c:v>0.299898981695984</c:v>
                </c:pt>
                <c:pt idx="13">
                  <c:v>0.29978398491268898</c:v>
                </c:pt>
                <c:pt idx="14">
                  <c:v>0.30013280537631598</c:v>
                </c:pt>
                <c:pt idx="15">
                  <c:v>0.30088386270884798</c:v>
                </c:pt>
                <c:pt idx="16">
                  <c:v>0.30197754594008003</c:v>
                </c:pt>
                <c:pt idx="17">
                  <c:v>0.30371949050746</c:v>
                </c:pt>
                <c:pt idx="18">
                  <c:v>0.30838312917569599</c:v>
                </c:pt>
                <c:pt idx="19">
                  <c:v>0.31290246835142599</c:v>
                </c:pt>
                <c:pt idx="20">
                  <c:v>0.31726471799281802</c:v>
                </c:pt>
                <c:pt idx="21">
                  <c:v>0.321459959019612</c:v>
                </c:pt>
                <c:pt idx="22">
                  <c:v>0.325480142828041</c:v>
                </c:pt>
                <c:pt idx="23">
                  <c:v>0.32931834398238902</c:v>
                </c:pt>
                <c:pt idx="24">
                  <c:v>0.33296818740621498</c:v>
                </c:pt>
                <c:pt idx="25">
                  <c:v>0.33642339444463598</c:v>
                </c:pt>
                <c:pt idx="26">
                  <c:v>0.339677407788396</c:v>
                </c:pt>
                <c:pt idx="27">
                  <c:v>0.34272306586089502</c:v>
                </c:pt>
                <c:pt idx="28">
                  <c:v>0.34555234274787</c:v>
                </c:pt>
                <c:pt idx="29">
                  <c:v>0.34815623854454097</c:v>
                </c:pt>
                <c:pt idx="30">
                  <c:v>0.35094343168105602</c:v>
                </c:pt>
                <c:pt idx="31">
                  <c:v>4.4880932230481903E-2</c:v>
                </c:pt>
                <c:pt idx="32">
                  <c:v>0.354173062764436</c:v>
                </c:pt>
                <c:pt idx="33">
                  <c:v>4.2815916378604497E-2</c:v>
                </c:pt>
                <c:pt idx="34">
                  <c:v>0.357425633545986</c:v>
                </c:pt>
                <c:pt idx="35">
                  <c:v>4.0762466902365603E-2</c:v>
                </c:pt>
                <c:pt idx="36">
                  <c:v>0.36070256857497102</c:v>
                </c:pt>
                <c:pt idx="37">
                  <c:v>3.8722214794015698E-2</c:v>
                </c:pt>
                <c:pt idx="38">
                  <c:v>0.36400450611499202</c:v>
                </c:pt>
                <c:pt idx="39">
                  <c:v>3.6696157198828599E-2</c:v>
                </c:pt>
                <c:pt idx="40">
                  <c:v>0.36733202021588501</c:v>
                </c:pt>
                <c:pt idx="41">
                  <c:v>3.4685258167401103E-2</c:v>
                </c:pt>
                <c:pt idx="42">
                  <c:v>0.37068561718899101</c:v>
                </c:pt>
                <c:pt idx="43">
                  <c:v>3.2690448229723397E-2</c:v>
                </c:pt>
                <c:pt idx="44">
                  <c:v>0.37406573260096398</c:v>
                </c:pt>
                <c:pt idx="45">
                  <c:v>3.07126240521692E-2</c:v>
                </c:pt>
                <c:pt idx="46">
                  <c:v>0.37747272875112198</c:v>
                </c:pt>
                <c:pt idx="47">
                  <c:v>2.8752648205518601E-2</c:v>
                </c:pt>
                <c:pt idx="48">
                  <c:v>0.38090689258556698</c:v>
                </c:pt>
                <c:pt idx="49">
                  <c:v>2.6811349044622099E-2</c:v>
                </c:pt>
                <c:pt idx="50">
                  <c:v>0.38436843400778098</c:v>
                </c:pt>
                <c:pt idx="51">
                  <c:v>2.4889520607248201E-2</c:v>
                </c:pt>
                <c:pt idx="52">
                  <c:v>0.387857484550645</c:v>
                </c:pt>
                <c:pt idx="53">
                  <c:v>2.2987922615273701E-2</c:v>
                </c:pt>
                <c:pt idx="54">
                  <c:v>0.391374096362124</c:v>
                </c:pt>
                <c:pt idx="55">
                  <c:v>2.1107280509700201E-2</c:v>
                </c:pt>
                <c:pt idx="56">
                  <c:v>0.39491824147822502</c:v>
                </c:pt>
                <c:pt idx="57">
                  <c:v>1.9248285540597598E-2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F4-49CF-9BCF-E6A05C905C76}"/>
            </c:ext>
          </c:extLst>
        </c:ser>
        <c:ser>
          <c:idx val="1"/>
          <c:order val="1"/>
          <c:tx>
            <c:strRef>
              <c:f>clinopyroxene!$AK$1</c:f>
              <c:strCache>
                <c:ptCount val="1"/>
                <c:pt idx="0">
                  <c:v>clinoenstatite</c:v>
                </c:pt>
              </c:strCache>
            </c:strRef>
          </c:tx>
          <c:xVal>
            <c:numRef>
              <c:f>x_axes!$F$2:$F$59</c:f>
              <c:numCache>
                <c:formatCode>General</c:formatCode>
                <c:ptCount val="58"/>
                <c:pt idx="0">
                  <c:v>1165.69354838709</c:v>
                </c:pt>
                <c:pt idx="1">
                  <c:v>1160.6774193548299</c:v>
                </c:pt>
                <c:pt idx="2">
                  <c:v>1155.66129032258</c:v>
                </c:pt>
                <c:pt idx="3">
                  <c:v>1150.6451612903099</c:v>
                </c:pt>
                <c:pt idx="4">
                  <c:v>1145.6290322580501</c:v>
                </c:pt>
                <c:pt idx="5">
                  <c:v>1140.6129032258</c:v>
                </c:pt>
                <c:pt idx="6">
                  <c:v>1135.5967741935401</c:v>
                </c:pt>
                <c:pt idx="7">
                  <c:v>1130.58064516128</c:v>
                </c:pt>
                <c:pt idx="8">
                  <c:v>1125.5645161290199</c:v>
                </c:pt>
                <c:pt idx="9">
                  <c:v>1120.5483870967701</c:v>
                </c:pt>
                <c:pt idx="10">
                  <c:v>1115.53225806451</c:v>
                </c:pt>
                <c:pt idx="11">
                  <c:v>1110.5161290322501</c:v>
                </c:pt>
                <c:pt idx="12">
                  <c:v>1105.5</c:v>
                </c:pt>
                <c:pt idx="13">
                  <c:v>1100.4838709677299</c:v>
                </c:pt>
                <c:pt idx="14">
                  <c:v>1095.46774193547</c:v>
                </c:pt>
                <c:pt idx="15">
                  <c:v>1090.4516129032199</c:v>
                </c:pt>
                <c:pt idx="16">
                  <c:v>1085.4354838709701</c:v>
                </c:pt>
                <c:pt idx="17">
                  <c:v>1080.4193548387</c:v>
                </c:pt>
                <c:pt idx="18">
                  <c:v>1075.4032258064401</c:v>
                </c:pt>
                <c:pt idx="19">
                  <c:v>1070.38709677419</c:v>
                </c:pt>
                <c:pt idx="20">
                  <c:v>1065.3709677419299</c:v>
                </c:pt>
                <c:pt idx="21">
                  <c:v>1060.35483870967</c:v>
                </c:pt>
                <c:pt idx="22">
                  <c:v>1055.33870967741</c:v>
                </c:pt>
                <c:pt idx="23">
                  <c:v>1050.3225806451601</c:v>
                </c:pt>
                <c:pt idx="24">
                  <c:v>1045.30645161289</c:v>
                </c:pt>
                <c:pt idx="25">
                  <c:v>1040.2903225806399</c:v>
                </c:pt>
                <c:pt idx="26">
                  <c:v>1035.27419354839</c:v>
                </c:pt>
                <c:pt idx="27">
                  <c:v>1030.2580645161199</c:v>
                </c:pt>
                <c:pt idx="28">
                  <c:v>1025.2419354838601</c:v>
                </c:pt>
                <c:pt idx="29">
                  <c:v>1020.22580645161</c:v>
                </c:pt>
                <c:pt idx="30">
                  <c:v>1015.20967741934</c:v>
                </c:pt>
                <c:pt idx="31">
                  <c:v>1015.20967741934</c:v>
                </c:pt>
                <c:pt idx="32">
                  <c:v>1010.19354838709</c:v>
                </c:pt>
                <c:pt idx="33">
                  <c:v>1010.19354838709</c:v>
                </c:pt>
                <c:pt idx="34">
                  <c:v>1005.17741935484</c:v>
                </c:pt>
                <c:pt idx="35">
                  <c:v>1005.17741935484</c:v>
                </c:pt>
                <c:pt idx="36">
                  <c:v>1000.16129032258</c:v>
                </c:pt>
                <c:pt idx="37">
                  <c:v>1000.16129032258</c:v>
                </c:pt>
                <c:pt idx="38">
                  <c:v>995.14516129032302</c:v>
                </c:pt>
                <c:pt idx="39">
                  <c:v>995.14516129032302</c:v>
                </c:pt>
                <c:pt idx="40">
                  <c:v>990.12903225806394</c:v>
                </c:pt>
                <c:pt idx="41">
                  <c:v>990.12903225806394</c:v>
                </c:pt>
                <c:pt idx="42">
                  <c:v>985.11290322580601</c:v>
                </c:pt>
                <c:pt idx="43">
                  <c:v>985.11290322580601</c:v>
                </c:pt>
                <c:pt idx="44">
                  <c:v>980.09677419354796</c:v>
                </c:pt>
                <c:pt idx="45">
                  <c:v>980.09677419354796</c:v>
                </c:pt>
                <c:pt idx="46">
                  <c:v>975.080645161289</c:v>
                </c:pt>
                <c:pt idx="47">
                  <c:v>975.080645161289</c:v>
                </c:pt>
                <c:pt idx="48">
                  <c:v>970.06451612903095</c:v>
                </c:pt>
                <c:pt idx="49">
                  <c:v>970.06451612903095</c:v>
                </c:pt>
                <c:pt idx="50">
                  <c:v>965.04838709677404</c:v>
                </c:pt>
                <c:pt idx="51">
                  <c:v>965.04838709677404</c:v>
                </c:pt>
                <c:pt idx="52">
                  <c:v>960.03225806451496</c:v>
                </c:pt>
                <c:pt idx="53">
                  <c:v>960.03225806451496</c:v>
                </c:pt>
                <c:pt idx="54">
                  <c:v>955.01612903225805</c:v>
                </c:pt>
                <c:pt idx="55">
                  <c:v>955.01612903225805</c:v>
                </c:pt>
                <c:pt idx="56">
                  <c:v>950</c:v>
                </c:pt>
                <c:pt idx="57">
                  <c:v>950</c:v>
                </c:pt>
              </c:numCache>
            </c:numRef>
          </c:xVal>
          <c:yVal>
            <c:numRef>
              <c:f>clinopyroxene!$AK$2:$AK$59</c:f>
              <c:numCache>
                <c:formatCode>General</c:formatCode>
                <c:ptCount val="58"/>
                <c:pt idx="0">
                  <c:v>0.21939462548041799</c:v>
                </c:pt>
                <c:pt idx="1">
                  <c:v>0.21776782735229899</c:v>
                </c:pt>
                <c:pt idx="2">
                  <c:v>0.21544257385792701</c:v>
                </c:pt>
                <c:pt idx="3">
                  <c:v>0.21238494059469301</c:v>
                </c:pt>
                <c:pt idx="4">
                  <c:v>0.20855307944648199</c:v>
                </c:pt>
                <c:pt idx="5">
                  <c:v>0.20389148017469</c:v>
                </c:pt>
                <c:pt idx="6">
                  <c:v>0.19832374558084601</c:v>
                </c:pt>
                <c:pt idx="7">
                  <c:v>0.19174497559944001</c:v>
                </c:pt>
                <c:pt idx="8">
                  <c:v>0.188842365647715</c:v>
                </c:pt>
                <c:pt idx="9">
                  <c:v>0.19367446311205799</c:v>
                </c:pt>
                <c:pt idx="10">
                  <c:v>0.197238712350155</c:v>
                </c:pt>
                <c:pt idx="11">
                  <c:v>0.19976167143140999</c:v>
                </c:pt>
                <c:pt idx="12">
                  <c:v>0.20142455015452901</c:v>
                </c:pt>
                <c:pt idx="13">
                  <c:v>0.20237366596791001</c:v>
                </c:pt>
                <c:pt idx="14">
                  <c:v>0.20272828200634299</c:v>
                </c:pt>
                <c:pt idx="15">
                  <c:v>0.20258639555858701</c:v>
                </c:pt>
                <c:pt idx="16">
                  <c:v>0.202029031322913</c:v>
                </c:pt>
                <c:pt idx="17">
                  <c:v>0.200737972793956</c:v>
                </c:pt>
                <c:pt idx="18">
                  <c:v>0.196259086276727</c:v>
                </c:pt>
                <c:pt idx="19">
                  <c:v>0.19183810658755099</c:v>
                </c:pt>
                <c:pt idx="20">
                  <c:v>0.18748017524004401</c:v>
                </c:pt>
                <c:pt idx="21">
                  <c:v>0.183187565166262</c:v>
                </c:pt>
                <c:pt idx="22">
                  <c:v>0.17896050645904299</c:v>
                </c:pt>
                <c:pt idx="23">
                  <c:v>0.17479776282474399</c:v>
                </c:pt>
                <c:pt idx="24">
                  <c:v>0.170697034519151</c:v>
                </c:pt>
                <c:pt idx="25">
                  <c:v>0.16665523922807499</c:v>
                </c:pt>
                <c:pt idx="26">
                  <c:v>0.162668706193735</c:v>
                </c:pt>
                <c:pt idx="27">
                  <c:v>0.158733308049439</c:v>
                </c:pt>
                <c:pt idx="28">
                  <c:v>0.15484455213943399</c:v>
                </c:pt>
                <c:pt idx="29">
                  <c:v>0.150997653775723</c:v>
                </c:pt>
                <c:pt idx="30">
                  <c:v>0.148229419898502</c:v>
                </c:pt>
                <c:pt idx="31">
                  <c:v>5.5592303718321703E-2</c:v>
                </c:pt>
                <c:pt idx="32">
                  <c:v>0.146699394751995</c:v>
                </c:pt>
                <c:pt idx="33">
                  <c:v>5.4364023642147201E-2</c:v>
                </c:pt>
                <c:pt idx="34">
                  <c:v>0.14517628761428999</c:v>
                </c:pt>
                <c:pt idx="35">
                  <c:v>5.31595909402727E-2</c:v>
                </c:pt>
                <c:pt idx="36">
                  <c:v>0.143659566417145</c:v>
                </c:pt>
                <c:pt idx="37">
                  <c:v>5.1978609922923698E-2</c:v>
                </c:pt>
                <c:pt idx="38">
                  <c:v>0.14214898938273501</c:v>
                </c:pt>
                <c:pt idx="39">
                  <c:v>5.0820656253004803E-2</c:v>
                </c:pt>
                <c:pt idx="40">
                  <c:v>0.14064433209782401</c:v>
                </c:pt>
                <c:pt idx="41">
                  <c:v>4.96853159529205E-2</c:v>
                </c:pt>
                <c:pt idx="42">
                  <c:v>0.139145387238653</c:v>
                </c:pt>
                <c:pt idx="43">
                  <c:v>4.8572184919123303E-2</c:v>
                </c:pt>
                <c:pt idx="44">
                  <c:v>0.137651964243378</c:v>
                </c:pt>
                <c:pt idx="45">
                  <c:v>4.7480868432643202E-2</c:v>
                </c:pt>
                <c:pt idx="46">
                  <c:v>0.136163888951154</c:v>
                </c:pt>
                <c:pt idx="47">
                  <c:v>4.64109806815741E-2</c:v>
                </c:pt>
                <c:pt idx="48">
                  <c:v>0.13468100322464099</c:v>
                </c:pt>
                <c:pt idx="49">
                  <c:v>4.5362144308494598E-2</c:v>
                </c:pt>
                <c:pt idx="50">
                  <c:v>0.13320316455820599</c:v>
                </c:pt>
                <c:pt idx="51">
                  <c:v>4.4333989956476298E-2</c:v>
                </c:pt>
                <c:pt idx="52">
                  <c:v>0.13173024568587199</c:v>
                </c:pt>
                <c:pt idx="53">
                  <c:v>4.3326155849552302E-2</c:v>
                </c:pt>
                <c:pt idx="54">
                  <c:v>0.13026213418824401</c:v>
                </c:pt>
                <c:pt idx="55">
                  <c:v>4.2338287388983299E-2</c:v>
                </c:pt>
                <c:pt idx="56">
                  <c:v>0.128798732104698</c:v>
                </c:pt>
                <c:pt idx="57">
                  <c:v>4.1370036775166298E-2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F4-49CF-9BCF-E6A05C905C76}"/>
            </c:ext>
          </c:extLst>
        </c:ser>
        <c:ser>
          <c:idx val="2"/>
          <c:order val="2"/>
          <c:tx>
            <c:strRef>
              <c:f>clinopyroxene!$AL$1</c:f>
              <c:strCache>
                <c:ptCount val="1"/>
                <c:pt idx="0">
                  <c:v>hedenbergite</c:v>
                </c:pt>
              </c:strCache>
            </c:strRef>
          </c:tx>
          <c:xVal>
            <c:numRef>
              <c:f>x_axes!$F$2:$F$59</c:f>
              <c:numCache>
                <c:formatCode>General</c:formatCode>
                <c:ptCount val="58"/>
                <c:pt idx="0">
                  <c:v>1165.69354838709</c:v>
                </c:pt>
                <c:pt idx="1">
                  <c:v>1160.6774193548299</c:v>
                </c:pt>
                <c:pt idx="2">
                  <c:v>1155.66129032258</c:v>
                </c:pt>
                <c:pt idx="3">
                  <c:v>1150.6451612903099</c:v>
                </c:pt>
                <c:pt idx="4">
                  <c:v>1145.6290322580501</c:v>
                </c:pt>
                <c:pt idx="5">
                  <c:v>1140.6129032258</c:v>
                </c:pt>
                <c:pt idx="6">
                  <c:v>1135.5967741935401</c:v>
                </c:pt>
                <c:pt idx="7">
                  <c:v>1130.58064516128</c:v>
                </c:pt>
                <c:pt idx="8">
                  <c:v>1125.5645161290199</c:v>
                </c:pt>
                <c:pt idx="9">
                  <c:v>1120.5483870967701</c:v>
                </c:pt>
                <c:pt idx="10">
                  <c:v>1115.53225806451</c:v>
                </c:pt>
                <c:pt idx="11">
                  <c:v>1110.5161290322501</c:v>
                </c:pt>
                <c:pt idx="12">
                  <c:v>1105.5</c:v>
                </c:pt>
                <c:pt idx="13">
                  <c:v>1100.4838709677299</c:v>
                </c:pt>
                <c:pt idx="14">
                  <c:v>1095.46774193547</c:v>
                </c:pt>
                <c:pt idx="15">
                  <c:v>1090.4516129032199</c:v>
                </c:pt>
                <c:pt idx="16">
                  <c:v>1085.4354838709701</c:v>
                </c:pt>
                <c:pt idx="17">
                  <c:v>1080.4193548387</c:v>
                </c:pt>
                <c:pt idx="18">
                  <c:v>1075.4032258064401</c:v>
                </c:pt>
                <c:pt idx="19">
                  <c:v>1070.38709677419</c:v>
                </c:pt>
                <c:pt idx="20">
                  <c:v>1065.3709677419299</c:v>
                </c:pt>
                <c:pt idx="21">
                  <c:v>1060.35483870967</c:v>
                </c:pt>
                <c:pt idx="22">
                  <c:v>1055.33870967741</c:v>
                </c:pt>
                <c:pt idx="23">
                  <c:v>1050.3225806451601</c:v>
                </c:pt>
                <c:pt idx="24">
                  <c:v>1045.30645161289</c:v>
                </c:pt>
                <c:pt idx="25">
                  <c:v>1040.2903225806399</c:v>
                </c:pt>
                <c:pt idx="26">
                  <c:v>1035.27419354839</c:v>
                </c:pt>
                <c:pt idx="27">
                  <c:v>1030.2580645161199</c:v>
                </c:pt>
                <c:pt idx="28">
                  <c:v>1025.2419354838601</c:v>
                </c:pt>
                <c:pt idx="29">
                  <c:v>1020.22580645161</c:v>
                </c:pt>
                <c:pt idx="30">
                  <c:v>1015.20967741934</c:v>
                </c:pt>
                <c:pt idx="31">
                  <c:v>1015.20967741934</c:v>
                </c:pt>
                <c:pt idx="32">
                  <c:v>1010.19354838709</c:v>
                </c:pt>
                <c:pt idx="33">
                  <c:v>1010.19354838709</c:v>
                </c:pt>
                <c:pt idx="34">
                  <c:v>1005.17741935484</c:v>
                </c:pt>
                <c:pt idx="35">
                  <c:v>1005.17741935484</c:v>
                </c:pt>
                <c:pt idx="36">
                  <c:v>1000.16129032258</c:v>
                </c:pt>
                <c:pt idx="37">
                  <c:v>1000.16129032258</c:v>
                </c:pt>
                <c:pt idx="38">
                  <c:v>995.14516129032302</c:v>
                </c:pt>
                <c:pt idx="39">
                  <c:v>995.14516129032302</c:v>
                </c:pt>
                <c:pt idx="40">
                  <c:v>990.12903225806394</c:v>
                </c:pt>
                <c:pt idx="41">
                  <c:v>990.12903225806394</c:v>
                </c:pt>
                <c:pt idx="42">
                  <c:v>985.11290322580601</c:v>
                </c:pt>
                <c:pt idx="43">
                  <c:v>985.11290322580601</c:v>
                </c:pt>
                <c:pt idx="44">
                  <c:v>980.09677419354796</c:v>
                </c:pt>
                <c:pt idx="45">
                  <c:v>980.09677419354796</c:v>
                </c:pt>
                <c:pt idx="46">
                  <c:v>975.080645161289</c:v>
                </c:pt>
                <c:pt idx="47">
                  <c:v>975.080645161289</c:v>
                </c:pt>
                <c:pt idx="48">
                  <c:v>970.06451612903095</c:v>
                </c:pt>
                <c:pt idx="49">
                  <c:v>970.06451612903095</c:v>
                </c:pt>
                <c:pt idx="50">
                  <c:v>965.04838709677404</c:v>
                </c:pt>
                <c:pt idx="51">
                  <c:v>965.04838709677404</c:v>
                </c:pt>
                <c:pt idx="52">
                  <c:v>960.03225806451496</c:v>
                </c:pt>
                <c:pt idx="53">
                  <c:v>960.03225806451496</c:v>
                </c:pt>
                <c:pt idx="54">
                  <c:v>955.01612903225805</c:v>
                </c:pt>
                <c:pt idx="55">
                  <c:v>955.01612903225805</c:v>
                </c:pt>
                <c:pt idx="56">
                  <c:v>950</c:v>
                </c:pt>
                <c:pt idx="57">
                  <c:v>950</c:v>
                </c:pt>
              </c:numCache>
            </c:numRef>
          </c:xVal>
          <c:yVal>
            <c:numRef>
              <c:f>clinopyroxene!$AL$2:$AL$59</c:f>
              <c:numCache>
                <c:formatCode>General</c:formatCode>
                <c:ptCount val="58"/>
                <c:pt idx="0">
                  <c:v>0.19246325266019301</c:v>
                </c:pt>
                <c:pt idx="1">
                  <c:v>0.19607325085993799</c:v>
                </c:pt>
                <c:pt idx="2">
                  <c:v>0.19931797322718101</c:v>
                </c:pt>
                <c:pt idx="3">
                  <c:v>0.20217215188071</c:v>
                </c:pt>
                <c:pt idx="4">
                  <c:v>0.20460766564785199</c:v>
                </c:pt>
                <c:pt idx="5">
                  <c:v>0.20659150351955599</c:v>
                </c:pt>
                <c:pt idx="6">
                  <c:v>0.208083226295072</c:v>
                </c:pt>
                <c:pt idx="7">
                  <c:v>0.209032528447434</c:v>
                </c:pt>
                <c:pt idx="8">
                  <c:v>0.21119503574863499</c:v>
                </c:pt>
                <c:pt idx="9">
                  <c:v>0.21587053936165501</c:v>
                </c:pt>
                <c:pt idx="10">
                  <c:v>0.21962681682871099</c:v>
                </c:pt>
                <c:pt idx="11">
                  <c:v>0.22262233349728999</c:v>
                </c:pt>
                <c:pt idx="12">
                  <c:v>0.224985543639518</c:v>
                </c:pt>
                <c:pt idx="13">
                  <c:v>0.22682055596902601</c:v>
                </c:pt>
                <c:pt idx="14">
                  <c:v>0.22821215709979101</c:v>
                </c:pt>
                <c:pt idx="15">
                  <c:v>0.22922985251800401</c:v>
                </c:pt>
                <c:pt idx="16">
                  <c:v>0.229930998855992</c:v>
                </c:pt>
                <c:pt idx="17">
                  <c:v>0.23015725209919799</c:v>
                </c:pt>
                <c:pt idx="18">
                  <c:v>0.22859421145932299</c:v>
                </c:pt>
                <c:pt idx="19">
                  <c:v>0.226975682516248</c:v>
                </c:pt>
                <c:pt idx="20">
                  <c:v>0.22531406804602799</c:v>
                </c:pt>
                <c:pt idx="21">
                  <c:v>0.223619094967728</c:v>
                </c:pt>
                <c:pt idx="22">
                  <c:v>0.22189844073967399</c:v>
                </c:pt>
                <c:pt idx="23">
                  <c:v>0.220158200045321</c:v>
                </c:pt>
                <c:pt idx="24">
                  <c:v>0.21840323705735801</c:v>
                </c:pt>
                <c:pt idx="25">
                  <c:v>0.21663745496682099</c:v>
                </c:pt>
                <c:pt idx="26">
                  <c:v>0.21486400528515801</c:v>
                </c:pt>
                <c:pt idx="27">
                  <c:v>0.21308545316732</c:v>
                </c:pt>
                <c:pt idx="28">
                  <c:v>0.21130391696587</c:v>
                </c:pt>
                <c:pt idx="29">
                  <c:v>0.209521204569908</c:v>
                </c:pt>
                <c:pt idx="30">
                  <c:v>0.20862348843995601</c:v>
                </c:pt>
                <c:pt idx="31">
                  <c:v>0.15981272385949899</c:v>
                </c:pt>
                <c:pt idx="32">
                  <c:v>0.20873723307931</c:v>
                </c:pt>
                <c:pt idx="33">
                  <c:v>0.15998655680797899</c:v>
                </c:pt>
                <c:pt idx="34">
                  <c:v>0.20881057906807099</c:v>
                </c:pt>
                <c:pt idx="35">
                  <c:v>0.160141907647466</c:v>
                </c:pt>
                <c:pt idx="36">
                  <c:v>0.208841754659053</c:v>
                </c:pt>
                <c:pt idx="37">
                  <c:v>0.16027766705330601</c:v>
                </c:pt>
                <c:pt idx="38">
                  <c:v>0.20883014104057601</c:v>
                </c:pt>
                <c:pt idx="39">
                  <c:v>0.16039350796426399</c:v>
                </c:pt>
                <c:pt idx="40">
                  <c:v>0.20877515029801499</c:v>
                </c:pt>
                <c:pt idx="41">
                  <c:v>0.16048911714073899</c:v>
                </c:pt>
                <c:pt idx="42">
                  <c:v>0.20867622901604499</c:v>
                </c:pt>
                <c:pt idx="43">
                  <c:v>0.16056419709445499</c:v>
                </c:pt>
                <c:pt idx="44">
                  <c:v>0.20853286149287301</c:v>
                </c:pt>
                <c:pt idx="45">
                  <c:v>0.16061846770080301</c:v>
                </c:pt>
                <c:pt idx="46">
                  <c:v>0.208344572591809</c:v>
                </c:pt>
                <c:pt idx="47">
                  <c:v>0.160651667523243</c:v>
                </c:pt>
                <c:pt idx="48">
                  <c:v>0.20811093026799701</c:v>
                </c:pt>
                <c:pt idx="49">
                  <c:v>0.16066355488317099</c:v>
                </c:pt>
                <c:pt idx="50">
                  <c:v>0.207831547780231</c:v>
                </c:pt>
                <c:pt idx="51">
                  <c:v>0.160653908679186</c:v>
                </c:pt>
                <c:pt idx="52">
                  <c:v>0.20750608562713099</c:v>
                </c:pt>
                <c:pt idx="53">
                  <c:v>0.16062252900408699</c:v>
                </c:pt>
                <c:pt idx="54">
                  <c:v>0.207134253224974</c:v>
                </c:pt>
                <c:pt idx="55">
                  <c:v>0.16056923757150901</c:v>
                </c:pt>
                <c:pt idx="56">
                  <c:v>0.206715810354378</c:v>
                </c:pt>
                <c:pt idx="57">
                  <c:v>0.16049387798440601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F4-49CF-9BCF-E6A05C905C76}"/>
            </c:ext>
          </c:extLst>
        </c:ser>
        <c:ser>
          <c:idx val="3"/>
          <c:order val="3"/>
          <c:tx>
            <c:strRef>
              <c:f>clinopyroxene!$AM$1</c:f>
              <c:strCache>
                <c:ptCount val="1"/>
                <c:pt idx="0">
                  <c:v>alumino-buffonite</c:v>
                </c:pt>
              </c:strCache>
            </c:strRef>
          </c:tx>
          <c:xVal>
            <c:numRef>
              <c:f>x_axes!$F$2:$F$59</c:f>
              <c:numCache>
                <c:formatCode>General</c:formatCode>
                <c:ptCount val="58"/>
                <c:pt idx="0">
                  <c:v>1165.69354838709</c:v>
                </c:pt>
                <c:pt idx="1">
                  <c:v>1160.6774193548299</c:v>
                </c:pt>
                <c:pt idx="2">
                  <c:v>1155.66129032258</c:v>
                </c:pt>
                <c:pt idx="3">
                  <c:v>1150.6451612903099</c:v>
                </c:pt>
                <c:pt idx="4">
                  <c:v>1145.6290322580501</c:v>
                </c:pt>
                <c:pt idx="5">
                  <c:v>1140.6129032258</c:v>
                </c:pt>
                <c:pt idx="6">
                  <c:v>1135.5967741935401</c:v>
                </c:pt>
                <c:pt idx="7">
                  <c:v>1130.58064516128</c:v>
                </c:pt>
                <c:pt idx="8">
                  <c:v>1125.5645161290199</c:v>
                </c:pt>
                <c:pt idx="9">
                  <c:v>1120.5483870967701</c:v>
                </c:pt>
                <c:pt idx="10">
                  <c:v>1115.53225806451</c:v>
                </c:pt>
                <c:pt idx="11">
                  <c:v>1110.5161290322501</c:v>
                </c:pt>
                <c:pt idx="12">
                  <c:v>1105.5</c:v>
                </c:pt>
                <c:pt idx="13">
                  <c:v>1100.4838709677299</c:v>
                </c:pt>
                <c:pt idx="14">
                  <c:v>1095.46774193547</c:v>
                </c:pt>
                <c:pt idx="15">
                  <c:v>1090.4516129032199</c:v>
                </c:pt>
                <c:pt idx="16">
                  <c:v>1085.4354838709701</c:v>
                </c:pt>
                <c:pt idx="17">
                  <c:v>1080.4193548387</c:v>
                </c:pt>
                <c:pt idx="18">
                  <c:v>1075.4032258064401</c:v>
                </c:pt>
                <c:pt idx="19">
                  <c:v>1070.38709677419</c:v>
                </c:pt>
                <c:pt idx="20">
                  <c:v>1065.3709677419299</c:v>
                </c:pt>
                <c:pt idx="21">
                  <c:v>1060.35483870967</c:v>
                </c:pt>
                <c:pt idx="22">
                  <c:v>1055.33870967741</c:v>
                </c:pt>
                <c:pt idx="23">
                  <c:v>1050.3225806451601</c:v>
                </c:pt>
                <c:pt idx="24">
                  <c:v>1045.30645161289</c:v>
                </c:pt>
                <c:pt idx="25">
                  <c:v>1040.2903225806399</c:v>
                </c:pt>
                <c:pt idx="26">
                  <c:v>1035.27419354839</c:v>
                </c:pt>
                <c:pt idx="27">
                  <c:v>1030.2580645161199</c:v>
                </c:pt>
                <c:pt idx="28">
                  <c:v>1025.2419354838601</c:v>
                </c:pt>
                <c:pt idx="29">
                  <c:v>1020.22580645161</c:v>
                </c:pt>
                <c:pt idx="30">
                  <c:v>1015.20967741934</c:v>
                </c:pt>
                <c:pt idx="31">
                  <c:v>1015.20967741934</c:v>
                </c:pt>
                <c:pt idx="32">
                  <c:v>1010.19354838709</c:v>
                </c:pt>
                <c:pt idx="33">
                  <c:v>1010.19354838709</c:v>
                </c:pt>
                <c:pt idx="34">
                  <c:v>1005.17741935484</c:v>
                </c:pt>
                <c:pt idx="35">
                  <c:v>1005.17741935484</c:v>
                </c:pt>
                <c:pt idx="36">
                  <c:v>1000.16129032258</c:v>
                </c:pt>
                <c:pt idx="37">
                  <c:v>1000.16129032258</c:v>
                </c:pt>
                <c:pt idx="38">
                  <c:v>995.14516129032302</c:v>
                </c:pt>
                <c:pt idx="39">
                  <c:v>995.14516129032302</c:v>
                </c:pt>
                <c:pt idx="40">
                  <c:v>990.12903225806394</c:v>
                </c:pt>
                <c:pt idx="41">
                  <c:v>990.12903225806394</c:v>
                </c:pt>
                <c:pt idx="42">
                  <c:v>985.11290322580601</c:v>
                </c:pt>
                <c:pt idx="43">
                  <c:v>985.11290322580601</c:v>
                </c:pt>
                <c:pt idx="44">
                  <c:v>980.09677419354796</c:v>
                </c:pt>
                <c:pt idx="45">
                  <c:v>980.09677419354796</c:v>
                </c:pt>
                <c:pt idx="46">
                  <c:v>975.080645161289</c:v>
                </c:pt>
                <c:pt idx="47">
                  <c:v>975.080645161289</c:v>
                </c:pt>
                <c:pt idx="48">
                  <c:v>970.06451612903095</c:v>
                </c:pt>
                <c:pt idx="49">
                  <c:v>970.06451612903095</c:v>
                </c:pt>
                <c:pt idx="50">
                  <c:v>965.04838709677404</c:v>
                </c:pt>
                <c:pt idx="51">
                  <c:v>965.04838709677404</c:v>
                </c:pt>
                <c:pt idx="52">
                  <c:v>960.03225806451496</c:v>
                </c:pt>
                <c:pt idx="53">
                  <c:v>960.03225806451496</c:v>
                </c:pt>
                <c:pt idx="54">
                  <c:v>955.01612903225805</c:v>
                </c:pt>
                <c:pt idx="55">
                  <c:v>955.01612903225805</c:v>
                </c:pt>
                <c:pt idx="56">
                  <c:v>950</c:v>
                </c:pt>
                <c:pt idx="57">
                  <c:v>950</c:v>
                </c:pt>
              </c:numCache>
            </c:numRef>
          </c:xVal>
          <c:yVal>
            <c:numRef>
              <c:f>clinopyroxene!$AM$2:$AM$59</c:f>
              <c:numCache>
                <c:formatCode>General</c:formatCode>
                <c:ptCount val="58"/>
                <c:pt idx="0">
                  <c:v>0.132070310535567</c:v>
                </c:pt>
                <c:pt idx="1">
                  <c:v>0.136345870066018</c:v>
                </c:pt>
                <c:pt idx="2">
                  <c:v>0.14127782578203901</c:v>
                </c:pt>
                <c:pt idx="3">
                  <c:v>0.14699616035323401</c:v>
                </c:pt>
                <c:pt idx="4">
                  <c:v>0.153670949163489</c:v>
                </c:pt>
                <c:pt idx="5">
                  <c:v>0.16152841574438101</c:v>
                </c:pt>
                <c:pt idx="6">
                  <c:v>0.17087407614071001</c:v>
                </c:pt>
                <c:pt idx="7">
                  <c:v>0.18212439690955001</c:v>
                </c:pt>
                <c:pt idx="8">
                  <c:v>0.18818146702454</c:v>
                </c:pt>
                <c:pt idx="9">
                  <c:v>0.181984261757966</c:v>
                </c:pt>
                <c:pt idx="10">
                  <c:v>0.17729824986720299</c:v>
                </c:pt>
                <c:pt idx="11">
                  <c:v>0.17371605321754699</c:v>
                </c:pt>
                <c:pt idx="12">
                  <c:v>0.17096791019428401</c:v>
                </c:pt>
                <c:pt idx="13">
                  <c:v>0.16886881935662301</c:v>
                </c:pt>
                <c:pt idx="14">
                  <c:v>0.16728801192107301</c:v>
                </c:pt>
                <c:pt idx="15">
                  <c:v>0.166130631430319</c:v>
                </c:pt>
                <c:pt idx="16">
                  <c:v>0.16532636220291999</c:v>
                </c:pt>
                <c:pt idx="17">
                  <c:v>0.164980155688595</c:v>
                </c:pt>
                <c:pt idx="18">
                  <c:v>0.16610691450474699</c:v>
                </c:pt>
                <c:pt idx="19">
                  <c:v>0.16738933848651399</c:v>
                </c:pt>
                <c:pt idx="20">
                  <c:v>0.16882087719613401</c:v>
                </c:pt>
                <c:pt idx="21">
                  <c:v>0.17039757799871699</c:v>
                </c:pt>
                <c:pt idx="22">
                  <c:v>0.172117677639368</c:v>
                </c:pt>
                <c:pt idx="23">
                  <c:v>0.173981330130481</c:v>
                </c:pt>
                <c:pt idx="24">
                  <c:v>0.175990435043168</c:v>
                </c:pt>
                <c:pt idx="25">
                  <c:v>0.178148542936896</c:v>
                </c:pt>
                <c:pt idx="26">
                  <c:v>0.18046082294934501</c:v>
                </c:pt>
                <c:pt idx="27">
                  <c:v>0.182934083141643</c:v>
                </c:pt>
                <c:pt idx="28">
                  <c:v>0.185576815657295</c:v>
                </c:pt>
                <c:pt idx="29">
                  <c:v>0.18839921070158699</c:v>
                </c:pt>
                <c:pt idx="30">
                  <c:v>0.18922706627614899</c:v>
                </c:pt>
                <c:pt idx="31">
                  <c:v>0.62908379796498404</c:v>
                </c:pt>
                <c:pt idx="32">
                  <c:v>0.18755840150908501</c:v>
                </c:pt>
                <c:pt idx="33">
                  <c:v>0.63269950229046201</c:v>
                </c:pt>
                <c:pt idx="34">
                  <c:v>0.185913918401134</c:v>
                </c:pt>
                <c:pt idx="35">
                  <c:v>0.63632295742096501</c:v>
                </c:pt>
                <c:pt idx="36">
                  <c:v>0.18429386491834901</c:v>
                </c:pt>
                <c:pt idx="37">
                  <c:v>0.63995339073027202</c:v>
                </c:pt>
                <c:pt idx="38">
                  <c:v>0.18269823392681001</c:v>
                </c:pt>
                <c:pt idx="39">
                  <c:v>0.64359008191378397</c:v>
                </c:pt>
                <c:pt idx="40">
                  <c:v>0.18112701500373099</c:v>
                </c:pt>
                <c:pt idx="41">
                  <c:v>0.64723229624623202</c:v>
                </c:pt>
                <c:pt idx="42">
                  <c:v>0.179580193963781</c:v>
                </c:pt>
                <c:pt idx="43">
                  <c:v>0.65087928379753401</c:v>
                </c:pt>
                <c:pt idx="44">
                  <c:v>0.17805775246958799</c:v>
                </c:pt>
                <c:pt idx="45">
                  <c:v>0.65453027909914796</c:v>
                </c:pt>
                <c:pt idx="46">
                  <c:v>0.176559667720455</c:v>
                </c:pt>
                <c:pt idx="47">
                  <c:v>0.65818450117791705</c:v>
                </c:pt>
                <c:pt idx="48">
                  <c:v>0.17508591220528899</c:v>
                </c:pt>
                <c:pt idx="49">
                  <c:v>0.66184115389017195</c:v>
                </c:pt>
                <c:pt idx="50">
                  <c:v>0.17363645354099599</c:v>
                </c:pt>
                <c:pt idx="51">
                  <c:v>0.66549942667681505</c:v>
                </c:pt>
                <c:pt idx="52">
                  <c:v>0.17221125436866599</c:v>
                </c:pt>
                <c:pt idx="53">
                  <c:v>0.66915849553211604</c:v>
                </c:pt>
                <c:pt idx="54">
                  <c:v>0.17081027232325899</c:v>
                </c:pt>
                <c:pt idx="55">
                  <c:v>0.67281752425340002</c:v>
                </c:pt>
                <c:pt idx="56">
                  <c:v>0.16943346006124099</c:v>
                </c:pt>
                <c:pt idx="57">
                  <c:v>0.67647566588333297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7F4-49CF-9BCF-E6A05C905C76}"/>
            </c:ext>
          </c:extLst>
        </c:ser>
        <c:ser>
          <c:idx val="4"/>
          <c:order val="4"/>
          <c:tx>
            <c:strRef>
              <c:f>clinopyroxene!$AN$1</c:f>
              <c:strCache>
                <c:ptCount val="1"/>
                <c:pt idx="0">
                  <c:v>buffonite</c:v>
                </c:pt>
              </c:strCache>
            </c:strRef>
          </c:tx>
          <c:xVal>
            <c:numRef>
              <c:f>x_axes!$F$2:$F$59</c:f>
              <c:numCache>
                <c:formatCode>General</c:formatCode>
                <c:ptCount val="58"/>
                <c:pt idx="0">
                  <c:v>1165.69354838709</c:v>
                </c:pt>
                <c:pt idx="1">
                  <c:v>1160.6774193548299</c:v>
                </c:pt>
                <c:pt idx="2">
                  <c:v>1155.66129032258</c:v>
                </c:pt>
                <c:pt idx="3">
                  <c:v>1150.6451612903099</c:v>
                </c:pt>
                <c:pt idx="4">
                  <c:v>1145.6290322580501</c:v>
                </c:pt>
                <c:pt idx="5">
                  <c:v>1140.6129032258</c:v>
                </c:pt>
                <c:pt idx="6">
                  <c:v>1135.5967741935401</c:v>
                </c:pt>
                <c:pt idx="7">
                  <c:v>1130.58064516128</c:v>
                </c:pt>
                <c:pt idx="8">
                  <c:v>1125.5645161290199</c:v>
                </c:pt>
                <c:pt idx="9">
                  <c:v>1120.5483870967701</c:v>
                </c:pt>
                <c:pt idx="10">
                  <c:v>1115.53225806451</c:v>
                </c:pt>
                <c:pt idx="11">
                  <c:v>1110.5161290322501</c:v>
                </c:pt>
                <c:pt idx="12">
                  <c:v>1105.5</c:v>
                </c:pt>
                <c:pt idx="13">
                  <c:v>1100.4838709677299</c:v>
                </c:pt>
                <c:pt idx="14">
                  <c:v>1095.46774193547</c:v>
                </c:pt>
                <c:pt idx="15">
                  <c:v>1090.4516129032199</c:v>
                </c:pt>
                <c:pt idx="16">
                  <c:v>1085.4354838709701</c:v>
                </c:pt>
                <c:pt idx="17">
                  <c:v>1080.4193548387</c:v>
                </c:pt>
                <c:pt idx="18">
                  <c:v>1075.4032258064401</c:v>
                </c:pt>
                <c:pt idx="19">
                  <c:v>1070.38709677419</c:v>
                </c:pt>
                <c:pt idx="20">
                  <c:v>1065.3709677419299</c:v>
                </c:pt>
                <c:pt idx="21">
                  <c:v>1060.35483870967</c:v>
                </c:pt>
                <c:pt idx="22">
                  <c:v>1055.33870967741</c:v>
                </c:pt>
                <c:pt idx="23">
                  <c:v>1050.3225806451601</c:v>
                </c:pt>
                <c:pt idx="24">
                  <c:v>1045.30645161289</c:v>
                </c:pt>
                <c:pt idx="25">
                  <c:v>1040.2903225806399</c:v>
                </c:pt>
                <c:pt idx="26">
                  <c:v>1035.27419354839</c:v>
                </c:pt>
                <c:pt idx="27">
                  <c:v>1030.2580645161199</c:v>
                </c:pt>
                <c:pt idx="28">
                  <c:v>1025.2419354838601</c:v>
                </c:pt>
                <c:pt idx="29">
                  <c:v>1020.22580645161</c:v>
                </c:pt>
                <c:pt idx="30">
                  <c:v>1015.20967741934</c:v>
                </c:pt>
                <c:pt idx="31">
                  <c:v>1015.20967741934</c:v>
                </c:pt>
                <c:pt idx="32">
                  <c:v>1010.19354838709</c:v>
                </c:pt>
                <c:pt idx="33">
                  <c:v>1010.19354838709</c:v>
                </c:pt>
                <c:pt idx="34">
                  <c:v>1005.17741935484</c:v>
                </c:pt>
                <c:pt idx="35">
                  <c:v>1005.17741935484</c:v>
                </c:pt>
                <c:pt idx="36">
                  <c:v>1000.16129032258</c:v>
                </c:pt>
                <c:pt idx="37">
                  <c:v>1000.16129032258</c:v>
                </c:pt>
                <c:pt idx="38">
                  <c:v>995.14516129032302</c:v>
                </c:pt>
                <c:pt idx="39">
                  <c:v>995.14516129032302</c:v>
                </c:pt>
                <c:pt idx="40">
                  <c:v>990.12903225806394</c:v>
                </c:pt>
                <c:pt idx="41">
                  <c:v>990.12903225806394</c:v>
                </c:pt>
                <c:pt idx="42">
                  <c:v>985.11290322580601</c:v>
                </c:pt>
                <c:pt idx="43">
                  <c:v>985.11290322580601</c:v>
                </c:pt>
                <c:pt idx="44">
                  <c:v>980.09677419354796</c:v>
                </c:pt>
                <c:pt idx="45">
                  <c:v>980.09677419354796</c:v>
                </c:pt>
                <c:pt idx="46">
                  <c:v>975.080645161289</c:v>
                </c:pt>
                <c:pt idx="47">
                  <c:v>975.080645161289</c:v>
                </c:pt>
                <c:pt idx="48">
                  <c:v>970.06451612903095</c:v>
                </c:pt>
                <c:pt idx="49">
                  <c:v>970.06451612903095</c:v>
                </c:pt>
                <c:pt idx="50">
                  <c:v>965.04838709677404</c:v>
                </c:pt>
                <c:pt idx="51">
                  <c:v>965.04838709677404</c:v>
                </c:pt>
                <c:pt idx="52">
                  <c:v>960.03225806451496</c:v>
                </c:pt>
                <c:pt idx="53">
                  <c:v>960.03225806451496</c:v>
                </c:pt>
                <c:pt idx="54">
                  <c:v>955.01612903225805</c:v>
                </c:pt>
                <c:pt idx="55">
                  <c:v>955.01612903225805</c:v>
                </c:pt>
                <c:pt idx="56">
                  <c:v>950</c:v>
                </c:pt>
                <c:pt idx="57">
                  <c:v>950</c:v>
                </c:pt>
              </c:numCache>
            </c:numRef>
          </c:xVal>
          <c:yVal>
            <c:numRef>
              <c:f>clinopyroxene!$AN$2:$AN$59</c:f>
              <c:numCache>
                <c:formatCode>General</c:formatCode>
                <c:ptCount val="58"/>
                <c:pt idx="0">
                  <c:v>-7.4288122413331895E-2</c:v>
                </c:pt>
                <c:pt idx="1">
                  <c:v>-7.2447837866598697E-2</c:v>
                </c:pt>
                <c:pt idx="2">
                  <c:v>-7.0432600707623999E-2</c:v>
                </c:pt>
                <c:pt idx="3">
                  <c:v>-6.8192072969940301E-2</c:v>
                </c:pt>
                <c:pt idx="4">
                  <c:v>-6.5662153777947402E-2</c:v>
                </c:pt>
                <c:pt idx="5">
                  <c:v>-6.27597481664149E-2</c:v>
                </c:pt>
                <c:pt idx="6">
                  <c:v>-5.9375432187946602E-2</c:v>
                </c:pt>
                <c:pt idx="7">
                  <c:v>-5.5363965463692898E-2</c:v>
                </c:pt>
                <c:pt idx="8">
                  <c:v>-5.2509584300116902E-2</c:v>
                </c:pt>
                <c:pt idx="9">
                  <c:v>-5.2877876041781902E-2</c:v>
                </c:pt>
                <c:pt idx="10">
                  <c:v>-5.3017297464889701E-2</c:v>
                </c:pt>
                <c:pt idx="11">
                  <c:v>-5.2999042172433702E-2</c:v>
                </c:pt>
                <c:pt idx="12">
                  <c:v>-5.2869012424921501E-2</c:v>
                </c:pt>
                <c:pt idx="13">
                  <c:v>-5.2657747011645002E-2</c:v>
                </c:pt>
                <c:pt idx="14">
                  <c:v>-5.2386063335290098E-2</c:v>
                </c:pt>
                <c:pt idx="15">
                  <c:v>-5.2068414567061801E-2</c:v>
                </c:pt>
                <c:pt idx="16">
                  <c:v>-5.1714959806779301E-2</c:v>
                </c:pt>
                <c:pt idx="17">
                  <c:v>-5.1325580094396098E-2</c:v>
                </c:pt>
                <c:pt idx="18">
                  <c:v>-5.0858729113857901E-2</c:v>
                </c:pt>
                <c:pt idx="19">
                  <c:v>-5.0378313521877001E-2</c:v>
                </c:pt>
                <c:pt idx="20">
                  <c:v>-4.9884890106478001E-2</c:v>
                </c:pt>
                <c:pt idx="21">
                  <c:v>-4.9378330876764E-2</c:v>
                </c:pt>
                <c:pt idx="22">
                  <c:v>-4.8857952514850603E-2</c:v>
                </c:pt>
                <c:pt idx="23">
                  <c:v>-4.8322602664492502E-2</c:v>
                </c:pt>
                <c:pt idx="24">
                  <c:v>-4.7770714692859699E-2</c:v>
                </c:pt>
                <c:pt idx="25">
                  <c:v>-4.7200338657659401E-2</c:v>
                </c:pt>
                <c:pt idx="26">
                  <c:v>-4.6609153627033197E-2</c:v>
                </c:pt>
                <c:pt idx="27">
                  <c:v>-4.5994464767524598E-2</c:v>
                </c:pt>
                <c:pt idx="28">
                  <c:v>-4.5353184821320301E-2</c:v>
                </c:pt>
                <c:pt idx="29">
                  <c:v>-4.4681799883429602E-2</c:v>
                </c:pt>
                <c:pt idx="30">
                  <c:v>-4.4531667497635298E-2</c:v>
                </c:pt>
                <c:pt idx="31">
                  <c:v>3.7549181277356999E-2</c:v>
                </c:pt>
                <c:pt idx="32">
                  <c:v>-4.5033194378480301E-2</c:v>
                </c:pt>
                <c:pt idx="33">
                  <c:v>3.7675731261372497E-2</c:v>
                </c:pt>
                <c:pt idx="34">
                  <c:v>-4.5547479268859901E-2</c:v>
                </c:pt>
                <c:pt idx="35">
                  <c:v>3.7778098261326103E-2</c:v>
                </c:pt>
                <c:pt idx="36">
                  <c:v>-4.6074127941566498E-2</c:v>
                </c:pt>
                <c:pt idx="37">
                  <c:v>3.7856914126999201E-2</c:v>
                </c:pt>
                <c:pt idx="38">
                  <c:v>-4.6612724390884701E-2</c:v>
                </c:pt>
                <c:pt idx="39">
                  <c:v>3.79127693899333E-2</c:v>
                </c:pt>
                <c:pt idx="40">
                  <c:v>-4.7162863775741998E-2</c:v>
                </c:pt>
                <c:pt idx="41">
                  <c:v>3.7946261242996597E-2</c:v>
                </c:pt>
                <c:pt idx="42">
                  <c:v>-4.7724151048928298E-2</c:v>
                </c:pt>
                <c:pt idx="43">
                  <c:v>3.7957994166098602E-2</c:v>
                </c:pt>
                <c:pt idx="44">
                  <c:v>-4.8296199779148299E-2</c:v>
                </c:pt>
                <c:pt idx="45">
                  <c:v>3.7948580336183702E-2</c:v>
                </c:pt>
                <c:pt idx="46">
                  <c:v>-4.8878631172231901E-2</c:v>
                </c:pt>
                <c:pt idx="47">
                  <c:v>3.7918639817169399E-2</c:v>
                </c:pt>
                <c:pt idx="48">
                  <c:v>-4.9471073293363303E-2</c:v>
                </c:pt>
                <c:pt idx="49">
                  <c:v>3.7868800537233502E-2</c:v>
                </c:pt>
                <c:pt idx="50">
                  <c:v>-5.0073160480492297E-2</c:v>
                </c:pt>
                <c:pt idx="51">
                  <c:v>3.7799698071426101E-2</c:v>
                </c:pt>
                <c:pt idx="52">
                  <c:v>-5.0684532940397098E-2</c:v>
                </c:pt>
                <c:pt idx="53">
                  <c:v>3.7711975238467997E-2</c:v>
                </c:pt>
                <c:pt idx="54">
                  <c:v>-5.1304836512798303E-2</c:v>
                </c:pt>
                <c:pt idx="55">
                  <c:v>3.7606281533519602E-2</c:v>
                </c:pt>
                <c:pt idx="56">
                  <c:v>-5.19337225836203E-2</c:v>
                </c:pt>
                <c:pt idx="57">
                  <c:v>3.7483272415864799E-2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7F4-49CF-9BCF-E6A05C905C76}"/>
            </c:ext>
          </c:extLst>
        </c:ser>
        <c:ser>
          <c:idx val="5"/>
          <c:order val="5"/>
          <c:tx>
            <c:strRef>
              <c:f>clinopyroxene!$AO$1</c:f>
              <c:strCache>
                <c:ptCount val="1"/>
                <c:pt idx="0">
                  <c:v>essenite</c:v>
                </c:pt>
              </c:strCache>
            </c:strRef>
          </c:tx>
          <c:xVal>
            <c:numRef>
              <c:f>x_axes!$F$2:$F$59</c:f>
              <c:numCache>
                <c:formatCode>General</c:formatCode>
                <c:ptCount val="58"/>
                <c:pt idx="0">
                  <c:v>1165.69354838709</c:v>
                </c:pt>
                <c:pt idx="1">
                  <c:v>1160.6774193548299</c:v>
                </c:pt>
                <c:pt idx="2">
                  <c:v>1155.66129032258</c:v>
                </c:pt>
                <c:pt idx="3">
                  <c:v>1150.6451612903099</c:v>
                </c:pt>
                <c:pt idx="4">
                  <c:v>1145.6290322580501</c:v>
                </c:pt>
                <c:pt idx="5">
                  <c:v>1140.6129032258</c:v>
                </c:pt>
                <c:pt idx="6">
                  <c:v>1135.5967741935401</c:v>
                </c:pt>
                <c:pt idx="7">
                  <c:v>1130.58064516128</c:v>
                </c:pt>
                <c:pt idx="8">
                  <c:v>1125.5645161290199</c:v>
                </c:pt>
                <c:pt idx="9">
                  <c:v>1120.5483870967701</c:v>
                </c:pt>
                <c:pt idx="10">
                  <c:v>1115.53225806451</c:v>
                </c:pt>
                <c:pt idx="11">
                  <c:v>1110.5161290322501</c:v>
                </c:pt>
                <c:pt idx="12">
                  <c:v>1105.5</c:v>
                </c:pt>
                <c:pt idx="13">
                  <c:v>1100.4838709677299</c:v>
                </c:pt>
                <c:pt idx="14">
                  <c:v>1095.46774193547</c:v>
                </c:pt>
                <c:pt idx="15">
                  <c:v>1090.4516129032199</c:v>
                </c:pt>
                <c:pt idx="16">
                  <c:v>1085.4354838709701</c:v>
                </c:pt>
                <c:pt idx="17">
                  <c:v>1080.4193548387</c:v>
                </c:pt>
                <c:pt idx="18">
                  <c:v>1075.4032258064401</c:v>
                </c:pt>
                <c:pt idx="19">
                  <c:v>1070.38709677419</c:v>
                </c:pt>
                <c:pt idx="20">
                  <c:v>1065.3709677419299</c:v>
                </c:pt>
                <c:pt idx="21">
                  <c:v>1060.35483870967</c:v>
                </c:pt>
                <c:pt idx="22">
                  <c:v>1055.33870967741</c:v>
                </c:pt>
                <c:pt idx="23">
                  <c:v>1050.3225806451601</c:v>
                </c:pt>
                <c:pt idx="24">
                  <c:v>1045.30645161289</c:v>
                </c:pt>
                <c:pt idx="25">
                  <c:v>1040.2903225806399</c:v>
                </c:pt>
                <c:pt idx="26">
                  <c:v>1035.27419354839</c:v>
                </c:pt>
                <c:pt idx="27">
                  <c:v>1030.2580645161199</c:v>
                </c:pt>
                <c:pt idx="28">
                  <c:v>1025.2419354838601</c:v>
                </c:pt>
                <c:pt idx="29">
                  <c:v>1020.22580645161</c:v>
                </c:pt>
                <c:pt idx="30">
                  <c:v>1015.20967741934</c:v>
                </c:pt>
                <c:pt idx="31">
                  <c:v>1015.20967741934</c:v>
                </c:pt>
                <c:pt idx="32">
                  <c:v>1010.19354838709</c:v>
                </c:pt>
                <c:pt idx="33">
                  <c:v>1010.19354838709</c:v>
                </c:pt>
                <c:pt idx="34">
                  <c:v>1005.17741935484</c:v>
                </c:pt>
                <c:pt idx="35">
                  <c:v>1005.17741935484</c:v>
                </c:pt>
                <c:pt idx="36">
                  <c:v>1000.16129032258</c:v>
                </c:pt>
                <c:pt idx="37">
                  <c:v>1000.16129032258</c:v>
                </c:pt>
                <c:pt idx="38">
                  <c:v>995.14516129032302</c:v>
                </c:pt>
                <c:pt idx="39">
                  <c:v>995.14516129032302</c:v>
                </c:pt>
                <c:pt idx="40">
                  <c:v>990.12903225806394</c:v>
                </c:pt>
                <c:pt idx="41">
                  <c:v>990.12903225806394</c:v>
                </c:pt>
                <c:pt idx="42">
                  <c:v>985.11290322580601</c:v>
                </c:pt>
                <c:pt idx="43">
                  <c:v>985.11290322580601</c:v>
                </c:pt>
                <c:pt idx="44">
                  <c:v>980.09677419354796</c:v>
                </c:pt>
                <c:pt idx="45">
                  <c:v>980.09677419354796</c:v>
                </c:pt>
                <c:pt idx="46">
                  <c:v>975.080645161289</c:v>
                </c:pt>
                <c:pt idx="47">
                  <c:v>975.080645161289</c:v>
                </c:pt>
                <c:pt idx="48">
                  <c:v>970.06451612903095</c:v>
                </c:pt>
                <c:pt idx="49">
                  <c:v>970.06451612903095</c:v>
                </c:pt>
                <c:pt idx="50">
                  <c:v>965.04838709677404</c:v>
                </c:pt>
                <c:pt idx="51">
                  <c:v>965.04838709677404</c:v>
                </c:pt>
                <c:pt idx="52">
                  <c:v>960.03225806451496</c:v>
                </c:pt>
                <c:pt idx="53">
                  <c:v>960.03225806451496</c:v>
                </c:pt>
                <c:pt idx="54">
                  <c:v>955.01612903225805</c:v>
                </c:pt>
                <c:pt idx="55">
                  <c:v>955.01612903225805</c:v>
                </c:pt>
                <c:pt idx="56">
                  <c:v>950</c:v>
                </c:pt>
                <c:pt idx="57">
                  <c:v>950</c:v>
                </c:pt>
              </c:numCache>
            </c:numRef>
          </c:xVal>
          <c:yVal>
            <c:numRef>
              <c:f>clinopyroxene!$AO$2:$AO$59</c:f>
              <c:numCache>
                <c:formatCode>General</c:formatCode>
                <c:ptCount val="58"/>
                <c:pt idx="0">
                  <c:v>0.13506639017727901</c:v>
                </c:pt>
                <c:pt idx="1">
                  <c:v>0.13524341306875001</c:v>
                </c:pt>
                <c:pt idx="2">
                  <c:v>0.135363673382945</c:v>
                </c:pt>
                <c:pt idx="3">
                  <c:v>0.13539573166851901</c:v>
                </c:pt>
                <c:pt idx="4">
                  <c:v>0.135298221666486</c:v>
                </c:pt>
                <c:pt idx="5">
                  <c:v>0.135015751651994</c:v>
                </c:pt>
                <c:pt idx="6">
                  <c:v>0.13447272601504601</c:v>
                </c:pt>
                <c:pt idx="7">
                  <c:v>0.13356432762587001</c:v>
                </c:pt>
                <c:pt idx="8">
                  <c:v>0.13244754142659901</c:v>
                </c:pt>
                <c:pt idx="9">
                  <c:v>0.13162164408734101</c:v>
                </c:pt>
                <c:pt idx="10">
                  <c:v>0.130711802993252</c:v>
                </c:pt>
                <c:pt idx="11">
                  <c:v>0.12975107901405999</c:v>
                </c:pt>
                <c:pt idx="12">
                  <c:v>0.128759853760508</c:v>
                </c:pt>
                <c:pt idx="13">
                  <c:v>0.12775091955376899</c:v>
                </c:pt>
                <c:pt idx="14">
                  <c:v>0.12673232737420601</c:v>
                </c:pt>
                <c:pt idx="15">
                  <c:v>0.125709083819593</c:v>
                </c:pt>
                <c:pt idx="16">
                  <c:v>0.12468420124255</c:v>
                </c:pt>
                <c:pt idx="17">
                  <c:v>0.123709095947016</c:v>
                </c:pt>
                <c:pt idx="18">
                  <c:v>0.123117573131987</c:v>
                </c:pt>
                <c:pt idx="19">
                  <c:v>0.122503208595272</c:v>
                </c:pt>
                <c:pt idx="20">
                  <c:v>0.121868355626229</c:v>
                </c:pt>
                <c:pt idx="21">
                  <c:v>0.12121466789275399</c:v>
                </c:pt>
                <c:pt idx="22">
                  <c:v>0.120543220732232</c:v>
                </c:pt>
                <c:pt idx="23">
                  <c:v>0.119854599270422</c:v>
                </c:pt>
                <c:pt idx="24">
                  <c:v>0.119148961565981</c:v>
                </c:pt>
                <c:pt idx="25">
                  <c:v>0.118426082401708</c:v>
                </c:pt>
                <c:pt idx="26">
                  <c:v>0.117685381599653</c:v>
                </c:pt>
                <c:pt idx="27">
                  <c:v>0.116925939533627</c:v>
                </c:pt>
                <c:pt idx="28">
                  <c:v>0.116146491369942</c:v>
                </c:pt>
                <c:pt idx="29">
                  <c:v>0.11534537983136001</c:v>
                </c:pt>
                <c:pt idx="30">
                  <c:v>0.114938122983341</c:v>
                </c:pt>
                <c:pt idx="31">
                  <c:v>4.6046993710658901E-2</c:v>
                </c:pt>
                <c:pt idx="32">
                  <c:v>0.115014656431701</c:v>
                </c:pt>
                <c:pt idx="33">
                  <c:v>4.5356294757687897E-2</c:v>
                </c:pt>
                <c:pt idx="34">
                  <c:v>0.115091548549247</c:v>
                </c:pt>
                <c:pt idx="35">
                  <c:v>4.46708258018121E-2</c:v>
                </c:pt>
                <c:pt idx="36">
                  <c:v>0.115168496399538</c:v>
                </c:pt>
                <c:pt idx="37">
                  <c:v>4.3990190479126598E-2</c:v>
                </c:pt>
                <c:pt idx="38">
                  <c:v>0.115245169943387</c:v>
                </c:pt>
                <c:pt idx="39">
                  <c:v>4.3314153089764697E-2</c:v>
                </c:pt>
                <c:pt idx="40">
                  <c:v>0.11532126926170699</c:v>
                </c:pt>
                <c:pt idx="41">
                  <c:v>4.2642496664553803E-2</c:v>
                </c:pt>
                <c:pt idx="42">
                  <c:v>0.115396523364204</c:v>
                </c:pt>
                <c:pt idx="43">
                  <c:v>4.1975021770941902E-2</c:v>
                </c:pt>
                <c:pt idx="44">
                  <c:v>0.11547068906170301</c:v>
                </c:pt>
                <c:pt idx="45">
                  <c:v>4.1311545364551401E-2</c:v>
                </c:pt>
                <c:pt idx="46">
                  <c:v>0.11554354991304901</c:v>
                </c:pt>
                <c:pt idx="47">
                  <c:v>4.0651899705758297E-2</c:v>
                </c:pt>
                <c:pt idx="48">
                  <c:v>0.115614915259838</c:v>
                </c:pt>
                <c:pt idx="49">
                  <c:v>3.9995931358513301E-2</c:v>
                </c:pt>
                <c:pt idx="50">
                  <c:v>0.115684619347331</c:v>
                </c:pt>
                <c:pt idx="51">
                  <c:v>3.9343500251055298E-2</c:v>
                </c:pt>
                <c:pt idx="52">
                  <c:v>0.115752520532626</c:v>
                </c:pt>
                <c:pt idx="53">
                  <c:v>3.8694478825252801E-2</c:v>
                </c:pt>
                <c:pt idx="54">
                  <c:v>0.115818500578631</c:v>
                </c:pt>
                <c:pt idx="55">
                  <c:v>3.8048751260511701E-2</c:v>
                </c:pt>
                <c:pt idx="56">
                  <c:v>0.115882464021923</c:v>
                </c:pt>
                <c:pt idx="57">
                  <c:v>3.7406212773458701E-2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7F4-49CF-9BCF-E6A05C905C76}"/>
            </c:ext>
          </c:extLst>
        </c:ser>
        <c:ser>
          <c:idx val="6"/>
          <c:order val="6"/>
          <c:tx>
            <c:strRef>
              <c:f>clinopyroxene!$AP$1</c:f>
              <c:strCache>
                <c:ptCount val="1"/>
                <c:pt idx="0">
                  <c:v>jadeite</c:v>
                </c:pt>
              </c:strCache>
            </c:strRef>
          </c:tx>
          <c:xVal>
            <c:numRef>
              <c:f>x_axes!$F$2:$F$59</c:f>
              <c:numCache>
                <c:formatCode>General</c:formatCode>
                <c:ptCount val="58"/>
                <c:pt idx="0">
                  <c:v>1165.69354838709</c:v>
                </c:pt>
                <c:pt idx="1">
                  <c:v>1160.6774193548299</c:v>
                </c:pt>
                <c:pt idx="2">
                  <c:v>1155.66129032258</c:v>
                </c:pt>
                <c:pt idx="3">
                  <c:v>1150.6451612903099</c:v>
                </c:pt>
                <c:pt idx="4">
                  <c:v>1145.6290322580501</c:v>
                </c:pt>
                <c:pt idx="5">
                  <c:v>1140.6129032258</c:v>
                </c:pt>
                <c:pt idx="6">
                  <c:v>1135.5967741935401</c:v>
                </c:pt>
                <c:pt idx="7">
                  <c:v>1130.58064516128</c:v>
                </c:pt>
                <c:pt idx="8">
                  <c:v>1125.5645161290199</c:v>
                </c:pt>
                <c:pt idx="9">
                  <c:v>1120.5483870967701</c:v>
                </c:pt>
                <c:pt idx="10">
                  <c:v>1115.53225806451</c:v>
                </c:pt>
                <c:pt idx="11">
                  <c:v>1110.5161290322501</c:v>
                </c:pt>
                <c:pt idx="12">
                  <c:v>1105.5</c:v>
                </c:pt>
                <c:pt idx="13">
                  <c:v>1100.4838709677299</c:v>
                </c:pt>
                <c:pt idx="14">
                  <c:v>1095.46774193547</c:v>
                </c:pt>
                <c:pt idx="15">
                  <c:v>1090.4516129032199</c:v>
                </c:pt>
                <c:pt idx="16">
                  <c:v>1085.4354838709701</c:v>
                </c:pt>
                <c:pt idx="17">
                  <c:v>1080.4193548387</c:v>
                </c:pt>
                <c:pt idx="18">
                  <c:v>1075.4032258064401</c:v>
                </c:pt>
                <c:pt idx="19">
                  <c:v>1070.38709677419</c:v>
                </c:pt>
                <c:pt idx="20">
                  <c:v>1065.3709677419299</c:v>
                </c:pt>
                <c:pt idx="21">
                  <c:v>1060.35483870967</c:v>
                </c:pt>
                <c:pt idx="22">
                  <c:v>1055.33870967741</c:v>
                </c:pt>
                <c:pt idx="23">
                  <c:v>1050.3225806451601</c:v>
                </c:pt>
                <c:pt idx="24">
                  <c:v>1045.30645161289</c:v>
                </c:pt>
                <c:pt idx="25">
                  <c:v>1040.2903225806399</c:v>
                </c:pt>
                <c:pt idx="26">
                  <c:v>1035.27419354839</c:v>
                </c:pt>
                <c:pt idx="27">
                  <c:v>1030.2580645161199</c:v>
                </c:pt>
                <c:pt idx="28">
                  <c:v>1025.2419354838601</c:v>
                </c:pt>
                <c:pt idx="29">
                  <c:v>1020.22580645161</c:v>
                </c:pt>
                <c:pt idx="30">
                  <c:v>1015.20967741934</c:v>
                </c:pt>
                <c:pt idx="31">
                  <c:v>1015.20967741934</c:v>
                </c:pt>
                <c:pt idx="32">
                  <c:v>1010.19354838709</c:v>
                </c:pt>
                <c:pt idx="33">
                  <c:v>1010.19354838709</c:v>
                </c:pt>
                <c:pt idx="34">
                  <c:v>1005.17741935484</c:v>
                </c:pt>
                <c:pt idx="35">
                  <c:v>1005.17741935484</c:v>
                </c:pt>
                <c:pt idx="36">
                  <c:v>1000.16129032258</c:v>
                </c:pt>
                <c:pt idx="37">
                  <c:v>1000.16129032258</c:v>
                </c:pt>
                <c:pt idx="38">
                  <c:v>995.14516129032302</c:v>
                </c:pt>
                <c:pt idx="39">
                  <c:v>995.14516129032302</c:v>
                </c:pt>
                <c:pt idx="40">
                  <c:v>990.12903225806394</c:v>
                </c:pt>
                <c:pt idx="41">
                  <c:v>990.12903225806394</c:v>
                </c:pt>
                <c:pt idx="42">
                  <c:v>985.11290322580601</c:v>
                </c:pt>
                <c:pt idx="43">
                  <c:v>985.11290322580601</c:v>
                </c:pt>
                <c:pt idx="44">
                  <c:v>980.09677419354796</c:v>
                </c:pt>
                <c:pt idx="45">
                  <c:v>980.09677419354796</c:v>
                </c:pt>
                <c:pt idx="46">
                  <c:v>975.080645161289</c:v>
                </c:pt>
                <c:pt idx="47">
                  <c:v>975.080645161289</c:v>
                </c:pt>
                <c:pt idx="48">
                  <c:v>970.06451612903095</c:v>
                </c:pt>
                <c:pt idx="49">
                  <c:v>970.06451612903095</c:v>
                </c:pt>
                <c:pt idx="50">
                  <c:v>965.04838709677404</c:v>
                </c:pt>
                <c:pt idx="51">
                  <c:v>965.04838709677404</c:v>
                </c:pt>
                <c:pt idx="52">
                  <c:v>960.03225806451496</c:v>
                </c:pt>
                <c:pt idx="53">
                  <c:v>960.03225806451496</c:v>
                </c:pt>
                <c:pt idx="54">
                  <c:v>955.01612903225805</c:v>
                </c:pt>
                <c:pt idx="55">
                  <c:v>955.01612903225805</c:v>
                </c:pt>
                <c:pt idx="56">
                  <c:v>950</c:v>
                </c:pt>
                <c:pt idx="57">
                  <c:v>950</c:v>
                </c:pt>
              </c:numCache>
            </c:numRef>
          </c:xVal>
          <c:yVal>
            <c:numRef>
              <c:f>clinopyroxene!$AP$2:$AP$59</c:f>
              <c:numCache>
                <c:formatCode>General</c:formatCode>
                <c:ptCount val="58"/>
                <c:pt idx="0">
                  <c:v>2.0663453607700999E-2</c:v>
                </c:pt>
                <c:pt idx="1">
                  <c:v>2.1294933232887898E-2</c:v>
                </c:pt>
                <c:pt idx="2">
                  <c:v>2.1945145158411301E-2</c:v>
                </c:pt>
                <c:pt idx="3">
                  <c:v>2.26150174773023E-2</c:v>
                </c:pt>
                <c:pt idx="4">
                  <c:v>2.3304756312029402E-2</c:v>
                </c:pt>
                <c:pt idx="5">
                  <c:v>2.4013429623108699E-2</c:v>
                </c:pt>
                <c:pt idx="6">
                  <c:v>2.47382188209531E-2</c:v>
                </c:pt>
                <c:pt idx="7">
                  <c:v>2.5473047136244199E-2</c:v>
                </c:pt>
                <c:pt idx="8">
                  <c:v>2.6014969823176699E-2</c:v>
                </c:pt>
                <c:pt idx="9">
                  <c:v>2.6200738396278699E-2</c:v>
                </c:pt>
                <c:pt idx="10">
                  <c:v>2.6400265507580501E-2</c:v>
                </c:pt>
                <c:pt idx="11">
                  <c:v>2.6611561571008701E-2</c:v>
                </c:pt>
                <c:pt idx="12">
                  <c:v>2.6832172980095399E-2</c:v>
                </c:pt>
                <c:pt idx="13">
                  <c:v>2.7059801251625399E-2</c:v>
                </c:pt>
                <c:pt idx="14">
                  <c:v>2.7292479557558098E-2</c:v>
                </c:pt>
                <c:pt idx="15">
                  <c:v>2.75285885317085E-2</c:v>
                </c:pt>
                <c:pt idx="16">
                  <c:v>2.7766820242320901E-2</c:v>
                </c:pt>
                <c:pt idx="17">
                  <c:v>2.8021613058168301E-2</c:v>
                </c:pt>
                <c:pt idx="18">
                  <c:v>2.8397814565375101E-2</c:v>
                </c:pt>
                <c:pt idx="19">
                  <c:v>2.8769508984862899E-2</c:v>
                </c:pt>
                <c:pt idx="20">
                  <c:v>2.9136696005222999E-2</c:v>
                </c:pt>
                <c:pt idx="21">
                  <c:v>2.94994658316888E-2</c:v>
                </c:pt>
                <c:pt idx="22">
                  <c:v>2.9857964116490301E-2</c:v>
                </c:pt>
                <c:pt idx="23">
                  <c:v>3.0212366411132799E-2</c:v>
                </c:pt>
                <c:pt idx="24">
                  <c:v>3.0562859100983799E-2</c:v>
                </c:pt>
                <c:pt idx="25">
                  <c:v>3.0909624679520901E-2</c:v>
                </c:pt>
                <c:pt idx="26">
                  <c:v>3.1252829810743503E-2</c:v>
                </c:pt>
                <c:pt idx="27">
                  <c:v>3.1592615014597501E-2</c:v>
                </c:pt>
                <c:pt idx="28">
                  <c:v>3.1929065940907199E-2</c:v>
                </c:pt>
                <c:pt idx="29">
                  <c:v>3.2262112460308703E-2</c:v>
                </c:pt>
                <c:pt idx="30">
                  <c:v>3.2570138218629197E-2</c:v>
                </c:pt>
                <c:pt idx="31">
                  <c:v>2.7034067238696401E-2</c:v>
                </c:pt>
                <c:pt idx="32">
                  <c:v>3.28504458419525E-2</c:v>
                </c:pt>
                <c:pt idx="33">
                  <c:v>2.7101974861745402E-2</c:v>
                </c:pt>
                <c:pt idx="34">
                  <c:v>3.31295120901288E-2</c:v>
                </c:pt>
                <c:pt idx="35">
                  <c:v>2.7164153025791799E-2</c:v>
                </c:pt>
                <c:pt idx="36">
                  <c:v>3.3407876972508098E-2</c:v>
                </c:pt>
                <c:pt idx="37">
                  <c:v>2.7221012893355399E-2</c:v>
                </c:pt>
                <c:pt idx="38">
                  <c:v>3.3685683982381601E-2</c:v>
                </c:pt>
                <c:pt idx="39">
                  <c:v>2.7272674190419101E-2</c:v>
                </c:pt>
                <c:pt idx="40">
                  <c:v>3.3963076898577499E-2</c:v>
                </c:pt>
                <c:pt idx="41">
                  <c:v>2.73192545851552E-2</c:v>
                </c:pt>
                <c:pt idx="42">
                  <c:v>3.4240200277251498E-2</c:v>
                </c:pt>
                <c:pt idx="43">
                  <c:v>2.7360870022123299E-2</c:v>
                </c:pt>
                <c:pt idx="44">
                  <c:v>3.4517199910639201E-2</c:v>
                </c:pt>
                <c:pt idx="45">
                  <c:v>2.73976350144997E-2</c:v>
                </c:pt>
                <c:pt idx="46">
                  <c:v>3.4794223244639003E-2</c:v>
                </c:pt>
                <c:pt idx="47">
                  <c:v>2.7429662888818401E-2</c:v>
                </c:pt>
                <c:pt idx="48">
                  <c:v>3.5071419750029399E-2</c:v>
                </c:pt>
                <c:pt idx="49">
                  <c:v>2.7457065977792201E-2</c:v>
                </c:pt>
                <c:pt idx="50">
                  <c:v>3.5348941245944898E-2</c:v>
                </c:pt>
                <c:pt idx="51">
                  <c:v>2.7479955757792499E-2</c:v>
                </c:pt>
                <c:pt idx="52">
                  <c:v>3.5626942175453903E-2</c:v>
                </c:pt>
                <c:pt idx="53">
                  <c:v>2.7498442935248401E-2</c:v>
                </c:pt>
                <c:pt idx="54">
                  <c:v>3.5905579835563702E-2</c:v>
                </c:pt>
                <c:pt idx="55">
                  <c:v>2.75126374823749E-2</c:v>
                </c:pt>
                <c:pt idx="56">
                  <c:v>3.6185014563151499E-2</c:v>
                </c:pt>
                <c:pt idx="57">
                  <c:v>2.7522648627172699E-2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7F4-49CF-9BCF-E6A05C905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368224"/>
        <c:axId val="712375112"/>
      </c:scatterChart>
      <c:valAx>
        <c:axId val="71236822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2375112"/>
        <c:crosses val="autoZero"/>
        <c:crossBetween val="midCat"/>
      </c:valAx>
      <c:valAx>
        <c:axId val="712375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236822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8EA6AC2-DA3D-4C5E-BA51-56F35FBBEEA9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62F06CD-F8D1-4BEE-BF7A-156A0B3D1AE6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FCF340A-D8C1-4107-BF66-5CD8B8804F54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1C987E5-0DE5-49B9-9D77-8CAF4948E77D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BB75CFF-ACEE-435D-A2F1-55D86F2BDD12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4E5EDB6-1793-4285-A7DD-849045C5782E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07BE152-9720-4089-A1B2-1F311A5BD930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A4EE4E-3109-40F5-A604-EC1D916021E4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4BD5220-5368-4AC2-902E-E936D477C198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247EEDF-265A-4911-BD6D-D9B4D51A1D11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864FB16-3B8A-4D31-BA94-D5B949C73E79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A8ED1C-B8C4-409E-9835-8A472A0159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C3EF63-5C31-41E5-B7AE-1DB05D03C9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C26412-E77C-462D-A240-C7BCF88A1D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ACB5B3-BBB4-4D8F-B99C-85272EFD10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5F1866-965C-40F2-BD43-C0DA185E7D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C3E1C1-BBBB-4506-87DF-4960E72A8C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ACCBF9-92C2-4D66-AD76-F9640498EA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912A2-0A71-452D-9890-37B0DDB6FC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15C3B1-FE88-422C-823B-169538FA38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DCB0D5-EDE7-4C28-9C02-11EE9046CF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A0F4C-ACF9-4A4C-8437-4BE5510215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DBD1-55FF-4608-980B-C91345532FCA}">
  <dimension ref="A1:AN65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65" sqref="A65:XFD65"/>
    </sheetView>
  </sheetViews>
  <sheetFormatPr defaultRowHeight="14.4" x14ac:dyDescent="0.3"/>
  <cols>
    <col min="1" max="1" width="5.6640625" style="5" bestFit="1" customWidth="1"/>
    <col min="2" max="2" width="5" style="5" bestFit="1" customWidth="1"/>
    <col min="3" max="3" width="4" style="5" bestFit="1" customWidth="1"/>
    <col min="4" max="4" width="9.21875" style="4" bestFit="1" customWidth="1"/>
    <col min="5" max="5" width="8.88671875" style="4"/>
    <col min="6" max="6" width="6.5546875" style="4" bestFit="1" customWidth="1"/>
    <col min="7" max="7" width="6.44140625" style="4" bestFit="1" customWidth="1"/>
    <col min="8" max="8" width="6.109375" style="4" bestFit="1" customWidth="1"/>
    <col min="9" max="9" width="7.44140625" style="4" bestFit="1" customWidth="1"/>
    <col min="10" max="10" width="13.5546875" style="4" bestFit="1" customWidth="1"/>
    <col min="11" max="11" width="6.33203125" style="4" bestFit="1" customWidth="1"/>
    <col min="12" max="13" width="13.88671875" style="4" bestFit="1" customWidth="1"/>
    <col min="14" max="14" width="8.21875" style="4" bestFit="1" customWidth="1"/>
    <col min="15" max="15" width="6.88671875" style="4" bestFit="1" customWidth="1"/>
    <col min="16" max="16" width="6.5546875" style="4" bestFit="1" customWidth="1"/>
    <col min="17" max="17" width="8.88671875" style="4"/>
    <col min="18" max="18" width="6" style="4" bestFit="1" customWidth="1"/>
    <col min="19" max="19" width="6.44140625" style="4" bestFit="1" customWidth="1"/>
    <col min="20" max="20" width="6.109375" style="4" bestFit="1" customWidth="1"/>
    <col min="21" max="21" width="7.44140625" style="4" bestFit="1" customWidth="1"/>
    <col min="22" max="22" width="13.5546875" style="4" bestFit="1" customWidth="1"/>
    <col min="23" max="23" width="6.33203125" style="4" bestFit="1" customWidth="1"/>
    <col min="24" max="25" width="13.88671875" style="4" bestFit="1" customWidth="1"/>
    <col min="26" max="26" width="8.21875" style="4" bestFit="1" customWidth="1"/>
    <col min="27" max="27" width="6.88671875" style="4" bestFit="1" customWidth="1"/>
    <col min="28" max="28" width="5.5546875" style="4" bestFit="1" customWidth="1"/>
    <col min="29" max="29" width="8.88671875" style="4"/>
    <col min="30" max="30" width="6" style="4" bestFit="1" customWidth="1"/>
    <col min="31" max="31" width="6.44140625" style="4" bestFit="1" customWidth="1"/>
    <col min="32" max="32" width="6.109375" style="4" bestFit="1" customWidth="1"/>
    <col min="33" max="33" width="7.44140625" style="4" bestFit="1" customWidth="1"/>
    <col min="34" max="34" width="13.5546875" style="4" bestFit="1" customWidth="1"/>
    <col min="35" max="35" width="6.33203125" style="4" bestFit="1" customWidth="1"/>
    <col min="36" max="37" width="13.88671875" style="4" bestFit="1" customWidth="1"/>
    <col min="38" max="38" width="8.21875" style="4" bestFit="1" customWidth="1"/>
    <col min="39" max="39" width="6.88671875" style="4" bestFit="1" customWidth="1"/>
    <col min="40" max="40" width="5.5546875" style="4" bestFit="1" customWidth="1"/>
    <col min="41" max="16384" width="8.88671875" style="4"/>
  </cols>
  <sheetData>
    <row r="1" spans="1:40" s="2" customFormat="1" x14ac:dyDescent="0.3">
      <c r="A1" s="7" t="s">
        <v>34</v>
      </c>
      <c r="B1" s="7" t="s">
        <v>134</v>
      </c>
      <c r="C1" s="7" t="s">
        <v>136</v>
      </c>
      <c r="D1" s="8" t="s">
        <v>37</v>
      </c>
      <c r="F1" s="6" t="s">
        <v>137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 t="s">
        <v>142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143</v>
      </c>
      <c r="AE1" s="6"/>
      <c r="AF1" s="6"/>
      <c r="AG1" s="6"/>
      <c r="AH1" s="6"/>
      <c r="AI1" s="6"/>
      <c r="AJ1" s="6"/>
      <c r="AK1" s="6"/>
      <c r="AL1" s="6"/>
    </row>
    <row r="2" spans="1:40" s="3" customFormat="1" x14ac:dyDescent="0.3">
      <c r="A2" s="7"/>
      <c r="B2" s="7"/>
      <c r="C2" s="7"/>
      <c r="D2" s="8"/>
      <c r="F2" s="3" t="s">
        <v>135</v>
      </c>
      <c r="G2" s="3" t="s">
        <v>102</v>
      </c>
      <c r="H2" s="3" t="s">
        <v>138</v>
      </c>
      <c r="I2" s="3" t="s">
        <v>76</v>
      </c>
      <c r="J2" s="3" t="s">
        <v>93</v>
      </c>
      <c r="K2" s="3" t="s">
        <v>100</v>
      </c>
      <c r="L2" s="3" t="s">
        <v>139</v>
      </c>
      <c r="M2" s="3" t="s">
        <v>140</v>
      </c>
      <c r="N2" s="3" t="s">
        <v>83</v>
      </c>
      <c r="O2" s="3" t="s">
        <v>91</v>
      </c>
      <c r="P2" s="3" t="s">
        <v>141</v>
      </c>
      <c r="R2" s="3" t="s">
        <v>135</v>
      </c>
      <c r="S2" s="3" t="s">
        <v>102</v>
      </c>
      <c r="T2" s="3" t="s">
        <v>138</v>
      </c>
      <c r="U2" s="3" t="s">
        <v>76</v>
      </c>
      <c r="V2" s="3" t="s">
        <v>93</v>
      </c>
      <c r="W2" s="3" t="s">
        <v>100</v>
      </c>
      <c r="X2" s="3" t="s">
        <v>139</v>
      </c>
      <c r="Y2" s="3" t="s">
        <v>140</v>
      </c>
      <c r="Z2" s="3" t="s">
        <v>83</v>
      </c>
      <c r="AA2" s="3" t="s">
        <v>91</v>
      </c>
      <c r="AB2" s="3" t="s">
        <v>141</v>
      </c>
      <c r="AD2" s="3" t="s">
        <v>135</v>
      </c>
      <c r="AE2" s="3" t="s">
        <v>102</v>
      </c>
      <c r="AF2" s="3" t="s">
        <v>138</v>
      </c>
      <c r="AG2" s="3" t="s">
        <v>76</v>
      </c>
      <c r="AH2" s="3" t="s">
        <v>93</v>
      </c>
      <c r="AI2" s="3" t="s">
        <v>100</v>
      </c>
      <c r="AJ2" s="3" t="s">
        <v>139</v>
      </c>
      <c r="AK2" s="3" t="s">
        <v>140</v>
      </c>
      <c r="AL2" s="3" t="s">
        <v>83</v>
      </c>
      <c r="AM2" s="3" t="s">
        <v>91</v>
      </c>
      <c r="AN2" s="3" t="s">
        <v>141</v>
      </c>
    </row>
    <row r="3" spans="1:40" x14ac:dyDescent="0.3">
      <c r="A3" s="5">
        <f>system!A2</f>
        <v>1</v>
      </c>
      <c r="B3" s="5">
        <f>INDEX(system!A:Q,ROW()-1,MATCH($B$1&amp; "*",system!$1:$1,0))</f>
        <v>1261</v>
      </c>
      <c r="C3" s="5">
        <f>INDEX(system!A:Q,ROW()-1,MATCH($C$1&amp; "*",system!$1:$1,0))</f>
        <v>300</v>
      </c>
      <c r="D3" s="4">
        <f>INDEX(system!A:Q,ROW()-1,MATCH($D$1&amp; "*",system!$1:$1,0))</f>
        <v>0</v>
      </c>
      <c r="F3" s="4">
        <f>liquid!E2</f>
        <v>100.162642646866</v>
      </c>
      <c r="H3" s="4">
        <f>IF(ISNA(VLOOKUP($A3,tot_solids!$A:$A,1,0)),0,VLOOKUP($A3,tot_solids!$A:$AD,5,0))-IFERROR(G3,0)</f>
        <v>0</v>
      </c>
      <c r="I3" s="4">
        <f>IF(ISNA(VLOOKUP(Combine!$A3,apatite!$A:$A,1,0)),0,VLOOKUP(Combine!$A3,apatite!$A:$AD,5,0))</f>
        <v>0</v>
      </c>
      <c r="J3" s="4">
        <f>IF(ISNA(VLOOKUP(Combine!$A3,orthopyroxene!$A:$A,1,0)),0,VLOOKUP(Combine!$A3,orthopyroxene!$A:$AD,5,0))</f>
        <v>0</v>
      </c>
      <c r="K3" s="4">
        <f>IF(ISNA(VLOOKUP(Combine!$A3,spinel!$A:$A,1,0)),0,VLOOKUP(Combine!$A3,spinel!$A:$AD,5,0))</f>
        <v>0</v>
      </c>
      <c r="L3" s="4">
        <f>IF(ISNA(VLOOKUP(Combine!$A3,clinopyroxene1!$A:$A,1,0)),0,VLOOKUP(Combine!$A3,clinopyroxene1!$A:$AD,5,0))</f>
        <v>0</v>
      </c>
      <c r="M3" s="4">
        <f>IF(ISNA(VLOOKUP(Combine!$A3,clinopyroxene2!$A:$A,1,0)),0,VLOOKUP(Combine!$A3,clinopyroxene2!$A:$AD,5,0))</f>
        <v>0</v>
      </c>
      <c r="N3" s="4">
        <f>IF(ISNA(VLOOKUP(Combine!$A3,feldspar!$A:$A,1,0)),0,VLOOKUP(Combine!$A3,feldspar!$A:$AD,5,0))</f>
        <v>0</v>
      </c>
      <c r="O3" s="4">
        <f>IF(ISNA(VLOOKUP(Combine!$A3,olivine!$A:$A,1,0)),0,VLOOKUP(Combine!$A3,olivine!$A:$AD,5,0))</f>
        <v>0</v>
      </c>
      <c r="P3" s="4">
        <f>SUM(F3:H3)</f>
        <v>100.162642646866</v>
      </c>
      <c r="R3" s="4">
        <f>liquid!F2</f>
        <v>2.71290838806748</v>
      </c>
      <c r="T3" s="4">
        <f>IF(H3=0,0,H3/AF3)</f>
        <v>0</v>
      </c>
      <c r="U3" s="4">
        <f>IF(ISNA(VLOOKUP(Combine!$A3,apatite!$A:$A,1,0)),0,VLOOKUP(Combine!$A3,apatite!$A:$AD,6,0))</f>
        <v>0</v>
      </c>
      <c r="V3" s="4">
        <f>IF(ISNA(VLOOKUP(Combine!$A3,orthopyroxene!$A:$A,1,0)),0,VLOOKUP(Combine!$A3,orthopyroxene!$A:$AD,6,0))</f>
        <v>0</v>
      </c>
      <c r="W3" s="4">
        <f>IF(ISNA(VLOOKUP(Combine!$A3,spinel!$A:$A,1,0)),0,VLOOKUP(Combine!$A3,spinel!$A:$AD,6,0))</f>
        <v>0</v>
      </c>
      <c r="X3" s="4">
        <f>IF(ISNA(VLOOKUP(Combine!$A3,clinopyroxene1!$A:$A,1,0)),0,VLOOKUP(Combine!$A3,clinopyroxene1!$A:$AD,6,0))</f>
        <v>0</v>
      </c>
      <c r="Y3" s="4">
        <f>IF(ISNA(VLOOKUP(Combine!$A3,clinopyroxene2!$A:$A,1,0)),0,VLOOKUP(Combine!$A3,clinopyroxene2!$A:$AD,6,0))</f>
        <v>0</v>
      </c>
      <c r="Z3" s="4">
        <f>IF(ISNA(VLOOKUP(Combine!$A3,feldspar!$A:$A,1,0)),0,VLOOKUP(Combine!$A3,feldspar!$A:$AD,6,0))</f>
        <v>0</v>
      </c>
      <c r="AA3" s="4">
        <f>IF(ISNA(VLOOKUP(Combine!$A3,olivine!$A:$A,1,0)),0,VLOOKUP(Combine!$A3,olivine!$A:$AD,6,0))</f>
        <v>0</v>
      </c>
      <c r="AB3" s="4">
        <f>IF(P3=0,0,P3/AN3)</f>
        <v>2.71290838806748</v>
      </c>
      <c r="AD3" s="4">
        <f>IF(F3=0,0,F3/R3)</f>
        <v>36.920761160761536</v>
      </c>
      <c r="AE3" s="4">
        <f>IF(G3=0,0,G3/S3)</f>
        <v>0</v>
      </c>
      <c r="AF3" s="4">
        <f>SUM(AG3:AM3)</f>
        <v>0</v>
      </c>
      <c r="AG3" s="4">
        <f t="shared" ref="AG3:AL3" si="0">IF(I3=0,0,I3/U3)</f>
        <v>0</v>
      </c>
      <c r="AH3" s="4">
        <f t="shared" si="0"/>
        <v>0</v>
      </c>
      <c r="AI3" s="4">
        <f t="shared" si="0"/>
        <v>0</v>
      </c>
      <c r="AJ3" s="4">
        <f t="shared" si="0"/>
        <v>0</v>
      </c>
      <c r="AK3" s="4">
        <f t="shared" si="0"/>
        <v>0</v>
      </c>
      <c r="AL3" s="4">
        <f t="shared" si="0"/>
        <v>0</v>
      </c>
      <c r="AN3" s="4">
        <f>SUM(AD3:AF3)</f>
        <v>36.920761160761536</v>
      </c>
    </row>
    <row r="4" spans="1:40" x14ac:dyDescent="0.3">
      <c r="A4" s="5">
        <f>system!A3</f>
        <v>2</v>
      </c>
      <c r="B4" s="5">
        <f>INDEX(system!A:Q,ROW()-1,MATCH($B$1&amp; "*",system!$1:$1,0))</f>
        <v>1255.9838709677299</v>
      </c>
      <c r="C4" s="5">
        <f>INDEX(system!A:Q,ROW()-1,MATCH($C$1&amp; "*",system!$1:$1,0))</f>
        <v>300</v>
      </c>
      <c r="D4" s="4">
        <f>INDEX(system!A:Q,ROW()-1,MATCH($D$1&amp; "*",system!$1:$1,0))</f>
        <v>0</v>
      </c>
      <c r="F4" s="4">
        <f>liquid!E3</f>
        <v>99.674263713496799</v>
      </c>
      <c r="H4" s="4">
        <f>IF(ISNA(VLOOKUP($A4,tot_solids!$A:$A,1,0)),0,VLOOKUP($A4,tot_solids!$A:$AD,5,0))-IFERROR(G4,0)</f>
        <v>0.48789863934536898</v>
      </c>
      <c r="I4" s="4">
        <f>IF(ISNA(VLOOKUP(Combine!$A4,apatite!$A:$A,1,0)),0,VLOOKUP(Combine!$A4,apatite!$A:$AD,5,0))</f>
        <v>0</v>
      </c>
      <c r="J4" s="4">
        <f>IF(ISNA(VLOOKUP(Combine!$A4,orthopyroxene!$A:$A,1,0)),0,VLOOKUP(Combine!$A4,orthopyroxene!$A:$AD,5,0))</f>
        <v>0</v>
      </c>
      <c r="K4" s="4">
        <f>IF(ISNA(VLOOKUP(Combine!$A4,spinel!$A:$A,1,0)),0,VLOOKUP(Combine!$A4,spinel!$A:$AD,5,0))</f>
        <v>0</v>
      </c>
      <c r="L4" s="4">
        <f>IF(ISNA(VLOOKUP(Combine!$A4,clinopyroxene1!$A:$A,1,0)),0,VLOOKUP(Combine!$A4,clinopyroxene1!$A:$AD,5,0))</f>
        <v>0</v>
      </c>
      <c r="M4" s="4">
        <f>IF(ISNA(VLOOKUP(Combine!$A4,clinopyroxene2!$A:$A,1,0)),0,VLOOKUP(Combine!$A4,clinopyroxene2!$A:$AD,5,0))</f>
        <v>0</v>
      </c>
      <c r="N4" s="4">
        <f>IF(ISNA(VLOOKUP(Combine!$A4,feldspar!$A:$A,1,0)),0,VLOOKUP(Combine!$A4,feldspar!$A:$AD,5,0))</f>
        <v>0</v>
      </c>
      <c r="O4" s="4">
        <f>IF(ISNA(VLOOKUP(Combine!$A4,olivine!$A:$A,1,0)),0,VLOOKUP(Combine!$A4,olivine!$A:$AD,5,0))</f>
        <v>0.48789863934536898</v>
      </c>
      <c r="P4" s="4">
        <f t="shared" ref="P4:P65" si="1">SUM(F4:H4)</f>
        <v>100.16216235284217</v>
      </c>
      <c r="R4" s="4">
        <f>liquid!F3</f>
        <v>2.7125769527579702</v>
      </c>
      <c r="T4" s="4" t="e">
        <f t="shared" ref="T4:T65" si="2">IF(H4=0,0,H4/AF4)</f>
        <v>#DIV/0!</v>
      </c>
      <c r="U4" s="4">
        <f>IF(ISNA(VLOOKUP(Combine!$A4,apatite!$A:$A,1,0)),0,VLOOKUP(Combine!$A4,apatite!$A:$AD,6,0))</f>
        <v>0</v>
      </c>
      <c r="V4" s="4">
        <f>IF(ISNA(VLOOKUP(Combine!$A4,orthopyroxene!$A:$A,1,0)),0,VLOOKUP(Combine!$A4,orthopyroxene!$A:$AD,6,0))</f>
        <v>0</v>
      </c>
      <c r="W4" s="4">
        <f>IF(ISNA(VLOOKUP(Combine!$A4,spinel!$A:$A,1,0)),0,VLOOKUP(Combine!$A4,spinel!$A:$AD,6,0))</f>
        <v>0</v>
      </c>
      <c r="X4" s="4">
        <f>IF(ISNA(VLOOKUP(Combine!$A4,clinopyroxene1!$A:$A,1,0)),0,VLOOKUP(Combine!$A4,clinopyroxene1!$A:$AD,6,0))</f>
        <v>0</v>
      </c>
      <c r="Y4" s="4">
        <f>IF(ISNA(VLOOKUP(Combine!$A4,clinopyroxene2!$A:$A,1,0)),0,VLOOKUP(Combine!$A4,clinopyroxene2!$A:$AD,6,0))</f>
        <v>0</v>
      </c>
      <c r="Z4" s="4">
        <f>IF(ISNA(VLOOKUP(Combine!$A4,feldspar!$A:$A,1,0)),0,VLOOKUP(Combine!$A4,feldspar!$A:$AD,6,0))</f>
        <v>0</v>
      </c>
      <c r="AA4" s="4">
        <f>IF(ISNA(VLOOKUP(Combine!$A4,olivine!$A:$A,1,0)),0,VLOOKUP(Combine!$A4,olivine!$A:$AD,6,0))</f>
        <v>3.2433345993921701</v>
      </c>
      <c r="AB4" s="4">
        <f t="shared" ref="AB4:AB65" si="3">IF(P4=0,0,P4/AN4)</f>
        <v>2.7258548296648351</v>
      </c>
      <c r="AD4" s="4">
        <f t="shared" ref="AD4:AD65" si="4">IF(F4=0,0,F4/R4)</f>
        <v>36.745229886346472</v>
      </c>
      <c r="AE4" s="4">
        <f t="shared" ref="AE4:AE65" si="5">IF(G4=0,0,G4/S4)</f>
        <v>0</v>
      </c>
      <c r="AF4" s="4">
        <f t="shared" ref="AF4:AF65" si="6">SUM(AG4:AM4)</f>
        <v>0</v>
      </c>
      <c r="AG4" s="4">
        <f t="shared" ref="AG4:AG65" si="7">IF(I4=0,0,I4/U4)</f>
        <v>0</v>
      </c>
      <c r="AH4" s="4">
        <f t="shared" ref="AH4:AH65" si="8">IF(J4=0,0,J4/V4)</f>
        <v>0</v>
      </c>
      <c r="AI4" s="4">
        <f t="shared" ref="AI4:AI65" si="9">IF(K4=0,0,K4/W4)</f>
        <v>0</v>
      </c>
      <c r="AJ4" s="4">
        <f t="shared" ref="AJ4:AJ65" si="10">IF(L4=0,0,L4/X4)</f>
        <v>0</v>
      </c>
      <c r="AK4" s="4">
        <f t="shared" ref="AK4:AK65" si="11">IF(M4=0,0,M4/Y4)</f>
        <v>0</v>
      </c>
      <c r="AL4" s="4">
        <f t="shared" ref="AL4:AL65" si="12">IF(N4=0,0,N4/Z4)</f>
        <v>0</v>
      </c>
      <c r="AN4" s="4">
        <f t="shared" ref="AN4:AN65" si="13">SUM(AD4:AF4)</f>
        <v>36.745229886346472</v>
      </c>
    </row>
    <row r="5" spans="1:40" x14ac:dyDescent="0.3">
      <c r="A5" s="5">
        <f>system!A4</f>
        <v>3</v>
      </c>
      <c r="B5" s="5">
        <f>INDEX(system!A:Q,ROW()-1,MATCH($B$1&amp; "*",system!$1:$1,0))</f>
        <v>1250.96774193547</v>
      </c>
      <c r="C5" s="5">
        <f>INDEX(system!A:Q,ROW()-1,MATCH($C$1&amp; "*",system!$1:$1,0))</f>
        <v>300</v>
      </c>
      <c r="D5" s="4">
        <f>INDEX(system!A:Q,ROW()-1,MATCH($D$1&amp; "*",system!$1:$1,0))</f>
        <v>0</v>
      </c>
      <c r="F5" s="4">
        <f>liquid!E4</f>
        <v>99.172693081217901</v>
      </c>
      <c r="H5" s="4">
        <f>IF(ISNA(VLOOKUP($A5,tot_solids!$A:$A,1,0)),0,VLOOKUP($A5,tot_solids!$A:$AD,5,0))-IFERROR(G5,0)</f>
        <v>0.98894730855902602</v>
      </c>
      <c r="I5" s="4">
        <f>IF(ISNA(VLOOKUP(Combine!$A5,apatite!$A:$A,1,0)),0,VLOOKUP(Combine!$A5,apatite!$A:$AD,5,0))</f>
        <v>0</v>
      </c>
      <c r="J5" s="4">
        <f>IF(ISNA(VLOOKUP(Combine!$A5,orthopyroxene!$A:$A,1,0)),0,VLOOKUP(Combine!$A5,orthopyroxene!$A:$AD,5,0))</f>
        <v>0</v>
      </c>
      <c r="K5" s="4">
        <f>IF(ISNA(VLOOKUP(Combine!$A5,spinel!$A:$A,1,0)),0,VLOOKUP(Combine!$A5,spinel!$A:$AD,5,0))</f>
        <v>0</v>
      </c>
      <c r="L5" s="4">
        <f>IF(ISNA(VLOOKUP(Combine!$A5,clinopyroxene1!$A:$A,1,0)),0,VLOOKUP(Combine!$A5,clinopyroxene1!$A:$AD,5,0))</f>
        <v>0</v>
      </c>
      <c r="M5" s="4">
        <f>IF(ISNA(VLOOKUP(Combine!$A5,clinopyroxene2!$A:$A,1,0)),0,VLOOKUP(Combine!$A5,clinopyroxene2!$A:$AD,5,0))</f>
        <v>0</v>
      </c>
      <c r="N5" s="4">
        <f>IF(ISNA(VLOOKUP(Combine!$A5,feldspar!$A:$A,1,0)),0,VLOOKUP(Combine!$A5,feldspar!$A:$AD,5,0))</f>
        <v>0</v>
      </c>
      <c r="O5" s="4">
        <f>IF(ISNA(VLOOKUP(Combine!$A5,olivine!$A:$A,1,0)),0,VLOOKUP(Combine!$A5,olivine!$A:$AD,5,0))</f>
        <v>0.98894730855902602</v>
      </c>
      <c r="P5" s="4">
        <f t="shared" si="1"/>
        <v>100.16164038977692</v>
      </c>
      <c r="R5" s="4">
        <f>liquid!F4</f>
        <v>2.71217470527733</v>
      </c>
      <c r="T5" s="4" t="e">
        <f t="shared" si="2"/>
        <v>#DIV/0!</v>
      </c>
      <c r="U5" s="4">
        <f>IF(ISNA(VLOOKUP(Combine!$A5,apatite!$A:$A,1,0)),0,VLOOKUP(Combine!$A5,apatite!$A:$AD,6,0))</f>
        <v>0</v>
      </c>
      <c r="V5" s="4">
        <f>IF(ISNA(VLOOKUP(Combine!$A5,orthopyroxene!$A:$A,1,0)),0,VLOOKUP(Combine!$A5,orthopyroxene!$A:$AD,6,0))</f>
        <v>0</v>
      </c>
      <c r="W5" s="4">
        <f>IF(ISNA(VLOOKUP(Combine!$A5,spinel!$A:$A,1,0)),0,VLOOKUP(Combine!$A5,spinel!$A:$AD,6,0))</f>
        <v>0</v>
      </c>
      <c r="X5" s="4">
        <f>IF(ISNA(VLOOKUP(Combine!$A5,clinopyroxene1!$A:$A,1,0)),0,VLOOKUP(Combine!$A5,clinopyroxene1!$A:$AD,6,0))</f>
        <v>0</v>
      </c>
      <c r="Y5" s="4">
        <f>IF(ISNA(VLOOKUP(Combine!$A5,clinopyroxene2!$A:$A,1,0)),0,VLOOKUP(Combine!$A5,clinopyroxene2!$A:$AD,6,0))</f>
        <v>0</v>
      </c>
      <c r="Z5" s="4">
        <f>IF(ISNA(VLOOKUP(Combine!$A5,feldspar!$A:$A,1,0)),0,VLOOKUP(Combine!$A5,feldspar!$A:$AD,6,0))</f>
        <v>0</v>
      </c>
      <c r="AA5" s="4">
        <f>IF(ISNA(VLOOKUP(Combine!$A5,olivine!$A:$A,1,0)),0,VLOOKUP(Combine!$A5,olivine!$A:$AD,6,0))</f>
        <v>3.2467298193732299</v>
      </c>
      <c r="AB5" s="4">
        <f t="shared" si="3"/>
        <v>2.7392204352236695</v>
      </c>
      <c r="AD5" s="4">
        <f t="shared" si="4"/>
        <v>36.565746626958948</v>
      </c>
      <c r="AE5" s="4">
        <f t="shared" si="5"/>
        <v>0</v>
      </c>
      <c r="AF5" s="4">
        <f t="shared" si="6"/>
        <v>0</v>
      </c>
      <c r="AG5" s="4">
        <f t="shared" si="7"/>
        <v>0</v>
      </c>
      <c r="AH5" s="4">
        <f t="shared" si="8"/>
        <v>0</v>
      </c>
      <c r="AI5" s="4">
        <f t="shared" si="9"/>
        <v>0</v>
      </c>
      <c r="AJ5" s="4">
        <f t="shared" si="10"/>
        <v>0</v>
      </c>
      <c r="AK5" s="4">
        <f t="shared" si="11"/>
        <v>0</v>
      </c>
      <c r="AL5" s="4">
        <f t="shared" si="12"/>
        <v>0</v>
      </c>
      <c r="AN5" s="4">
        <f t="shared" si="13"/>
        <v>36.565746626958948</v>
      </c>
    </row>
    <row r="6" spans="1:40" x14ac:dyDescent="0.3">
      <c r="A6" s="5">
        <f>system!A5</f>
        <v>4</v>
      </c>
      <c r="B6" s="5">
        <f>INDEX(system!A:Q,ROW()-1,MATCH($B$1&amp; "*",system!$1:$1,0))</f>
        <v>1245.9516129032199</v>
      </c>
      <c r="C6" s="5">
        <f>INDEX(system!A:Q,ROW()-1,MATCH($C$1&amp; "*",system!$1:$1,0))</f>
        <v>300</v>
      </c>
      <c r="D6" s="4">
        <f>INDEX(system!A:Q,ROW()-1,MATCH($D$1&amp; "*",system!$1:$1,0))</f>
        <v>0</v>
      </c>
      <c r="F6" s="4">
        <f>liquid!E5</f>
        <v>98.677604403882299</v>
      </c>
      <c r="H6" s="4">
        <f>IF(ISNA(VLOOKUP($A6,tot_solids!$A:$A,1,0)),0,VLOOKUP($A6,tot_solids!$A:$AD,5,0))-IFERROR(G6,0)</f>
        <v>1.4835025239800399</v>
      </c>
      <c r="I6" s="4">
        <f>IF(ISNA(VLOOKUP(Combine!$A6,apatite!$A:$A,1,0)),0,VLOOKUP(Combine!$A6,apatite!$A:$AD,5,0))</f>
        <v>0</v>
      </c>
      <c r="J6" s="4">
        <f>IF(ISNA(VLOOKUP(Combine!$A6,orthopyroxene!$A:$A,1,0)),0,VLOOKUP(Combine!$A6,orthopyroxene!$A:$AD,5,0))</f>
        <v>0</v>
      </c>
      <c r="K6" s="4">
        <f>IF(ISNA(VLOOKUP(Combine!$A6,spinel!$A:$A,1,0)),0,VLOOKUP(Combine!$A6,spinel!$A:$AD,5,0))</f>
        <v>0</v>
      </c>
      <c r="L6" s="4">
        <f>IF(ISNA(VLOOKUP(Combine!$A6,clinopyroxene1!$A:$A,1,0)),0,VLOOKUP(Combine!$A6,clinopyroxene1!$A:$AD,5,0))</f>
        <v>0</v>
      </c>
      <c r="M6" s="4">
        <f>IF(ISNA(VLOOKUP(Combine!$A6,clinopyroxene2!$A:$A,1,0)),0,VLOOKUP(Combine!$A6,clinopyroxene2!$A:$AD,5,0))</f>
        <v>0</v>
      </c>
      <c r="N6" s="4">
        <f>IF(ISNA(VLOOKUP(Combine!$A6,feldspar!$A:$A,1,0)),0,VLOOKUP(Combine!$A6,feldspar!$A:$AD,5,0))</f>
        <v>0</v>
      </c>
      <c r="O6" s="4">
        <f>IF(ISNA(VLOOKUP(Combine!$A6,olivine!$A:$A,1,0)),0,VLOOKUP(Combine!$A6,olivine!$A:$AD,5,0))</f>
        <v>1.4835025239800399</v>
      </c>
      <c r="P6" s="4">
        <f t="shared" si="1"/>
        <v>100.16110692786233</v>
      </c>
      <c r="R6" s="4">
        <f>liquid!F5</f>
        <v>2.71175704069916</v>
      </c>
      <c r="T6" s="4" t="e">
        <f t="shared" si="2"/>
        <v>#DIV/0!</v>
      </c>
      <c r="U6" s="4">
        <f>IF(ISNA(VLOOKUP(Combine!$A6,apatite!$A:$A,1,0)),0,VLOOKUP(Combine!$A6,apatite!$A:$AD,6,0))</f>
        <v>0</v>
      </c>
      <c r="V6" s="4">
        <f>IF(ISNA(VLOOKUP(Combine!$A6,orthopyroxene!$A:$A,1,0)),0,VLOOKUP(Combine!$A6,orthopyroxene!$A:$AD,6,0))</f>
        <v>0</v>
      </c>
      <c r="W6" s="4">
        <f>IF(ISNA(VLOOKUP(Combine!$A6,spinel!$A:$A,1,0)),0,VLOOKUP(Combine!$A6,spinel!$A:$AD,6,0))</f>
        <v>0</v>
      </c>
      <c r="X6" s="4">
        <f>IF(ISNA(VLOOKUP(Combine!$A6,clinopyroxene1!$A:$A,1,0)),0,VLOOKUP(Combine!$A6,clinopyroxene1!$A:$AD,6,0))</f>
        <v>0</v>
      </c>
      <c r="Y6" s="4">
        <f>IF(ISNA(VLOOKUP(Combine!$A6,clinopyroxene2!$A:$A,1,0)),0,VLOOKUP(Combine!$A6,clinopyroxene2!$A:$AD,6,0))</f>
        <v>0</v>
      </c>
      <c r="Z6" s="4">
        <f>IF(ISNA(VLOOKUP(Combine!$A6,feldspar!$A:$A,1,0)),0,VLOOKUP(Combine!$A6,feldspar!$A:$AD,6,0))</f>
        <v>0</v>
      </c>
      <c r="AA6" s="4">
        <f>IF(ISNA(VLOOKUP(Combine!$A6,olivine!$A:$A,1,0)),0,VLOOKUP(Combine!$A6,olivine!$A:$AD,6,0))</f>
        <v>3.2501626866060902</v>
      </c>
      <c r="AB6" s="4">
        <f t="shared" si="3"/>
        <v>2.7525251403971658</v>
      </c>
      <c r="AD6" s="4">
        <f t="shared" si="4"/>
        <v>36.388807302014307</v>
      </c>
      <c r="AE6" s="4">
        <f t="shared" si="5"/>
        <v>0</v>
      </c>
      <c r="AF6" s="4">
        <f t="shared" si="6"/>
        <v>0</v>
      </c>
      <c r="AG6" s="4">
        <f t="shared" si="7"/>
        <v>0</v>
      </c>
      <c r="AH6" s="4">
        <f t="shared" si="8"/>
        <v>0</v>
      </c>
      <c r="AI6" s="4">
        <f t="shared" si="9"/>
        <v>0</v>
      </c>
      <c r="AJ6" s="4">
        <f t="shared" si="10"/>
        <v>0</v>
      </c>
      <c r="AK6" s="4">
        <f t="shared" si="11"/>
        <v>0</v>
      </c>
      <c r="AL6" s="4">
        <f t="shared" si="12"/>
        <v>0</v>
      </c>
      <c r="AN6" s="4">
        <f t="shared" si="13"/>
        <v>36.388807302014307</v>
      </c>
    </row>
    <row r="7" spans="1:40" x14ac:dyDescent="0.3">
      <c r="A7" s="5">
        <f>system!A6</f>
        <v>5</v>
      </c>
      <c r="B7" s="5">
        <f>INDEX(system!A:Q,ROW()-1,MATCH($B$1&amp; "*",system!$1:$1,0))</f>
        <v>1240.9354838709701</v>
      </c>
      <c r="C7" s="5">
        <f>INDEX(system!A:Q,ROW()-1,MATCH($C$1&amp; "*",system!$1:$1,0))</f>
        <v>300</v>
      </c>
      <c r="D7" s="4">
        <f>INDEX(system!A:Q,ROW()-1,MATCH($D$1&amp; "*",system!$1:$1,0))</f>
        <v>0</v>
      </c>
      <c r="F7" s="4">
        <f>liquid!E6</f>
        <v>98.1887882249477</v>
      </c>
      <c r="H7" s="4">
        <f>IF(ISNA(VLOOKUP($A7,tot_solids!$A:$A,1,0)),0,VLOOKUP($A7,tot_solids!$A:$AD,5,0))-IFERROR(G7,0)</f>
        <v>1.97177317913543</v>
      </c>
      <c r="I7" s="4">
        <f>IF(ISNA(VLOOKUP(Combine!$A7,apatite!$A:$A,1,0)),0,VLOOKUP(Combine!$A7,apatite!$A:$AD,5,0))</f>
        <v>0</v>
      </c>
      <c r="J7" s="4">
        <f>IF(ISNA(VLOOKUP(Combine!$A7,orthopyroxene!$A:$A,1,0)),0,VLOOKUP(Combine!$A7,orthopyroxene!$A:$AD,5,0))</f>
        <v>0</v>
      </c>
      <c r="K7" s="4">
        <f>IF(ISNA(VLOOKUP(Combine!$A7,spinel!$A:$A,1,0)),0,VLOOKUP(Combine!$A7,spinel!$A:$AD,5,0))</f>
        <v>0</v>
      </c>
      <c r="L7" s="4">
        <f>IF(ISNA(VLOOKUP(Combine!$A7,clinopyroxene1!$A:$A,1,0)),0,VLOOKUP(Combine!$A7,clinopyroxene1!$A:$AD,5,0))</f>
        <v>0</v>
      </c>
      <c r="M7" s="4">
        <f>IF(ISNA(VLOOKUP(Combine!$A7,clinopyroxene2!$A:$A,1,0)),0,VLOOKUP(Combine!$A7,clinopyroxene2!$A:$AD,5,0))</f>
        <v>0</v>
      </c>
      <c r="N7" s="4">
        <f>IF(ISNA(VLOOKUP(Combine!$A7,feldspar!$A:$A,1,0)),0,VLOOKUP(Combine!$A7,feldspar!$A:$AD,5,0))</f>
        <v>0</v>
      </c>
      <c r="O7" s="4">
        <f>IF(ISNA(VLOOKUP(Combine!$A7,olivine!$A:$A,1,0)),0,VLOOKUP(Combine!$A7,olivine!$A:$AD,5,0))</f>
        <v>1.97177317913543</v>
      </c>
      <c r="P7" s="4">
        <f t="shared" si="1"/>
        <v>100.16056140408313</v>
      </c>
      <c r="R7" s="4">
        <f>liquid!F6</f>
        <v>2.71132348017928</v>
      </c>
      <c r="T7" s="4" t="e">
        <f t="shared" si="2"/>
        <v>#DIV/0!</v>
      </c>
      <c r="U7" s="4">
        <f>IF(ISNA(VLOOKUP(Combine!$A7,apatite!$A:$A,1,0)),0,VLOOKUP(Combine!$A7,apatite!$A:$AD,6,0))</f>
        <v>0</v>
      </c>
      <c r="V7" s="4">
        <f>IF(ISNA(VLOOKUP(Combine!$A7,orthopyroxene!$A:$A,1,0)),0,VLOOKUP(Combine!$A7,orthopyroxene!$A:$AD,6,0))</f>
        <v>0</v>
      </c>
      <c r="W7" s="4">
        <f>IF(ISNA(VLOOKUP(Combine!$A7,spinel!$A:$A,1,0)),0,VLOOKUP(Combine!$A7,spinel!$A:$AD,6,0))</f>
        <v>0</v>
      </c>
      <c r="X7" s="4">
        <f>IF(ISNA(VLOOKUP(Combine!$A7,clinopyroxene1!$A:$A,1,0)),0,VLOOKUP(Combine!$A7,clinopyroxene1!$A:$AD,6,0))</f>
        <v>0</v>
      </c>
      <c r="Y7" s="4">
        <f>IF(ISNA(VLOOKUP(Combine!$A7,clinopyroxene2!$A:$A,1,0)),0,VLOOKUP(Combine!$A7,clinopyroxene2!$A:$AD,6,0))</f>
        <v>0</v>
      </c>
      <c r="Z7" s="4">
        <f>IF(ISNA(VLOOKUP(Combine!$A7,feldspar!$A:$A,1,0)),0,VLOOKUP(Combine!$A7,feldspar!$A:$AD,6,0))</f>
        <v>0</v>
      </c>
      <c r="AA7" s="4">
        <f>IF(ISNA(VLOOKUP(Combine!$A7,olivine!$A:$A,1,0)),0,VLOOKUP(Combine!$A7,olivine!$A:$AD,6,0))</f>
        <v>3.25363368464311</v>
      </c>
      <c r="AB7" s="4">
        <f t="shared" si="3"/>
        <v>2.7657707853637561</v>
      </c>
      <c r="AD7" s="4">
        <f t="shared" si="4"/>
        <v>36.214339212101386</v>
      </c>
      <c r="AE7" s="4">
        <f t="shared" si="5"/>
        <v>0</v>
      </c>
      <c r="AF7" s="4">
        <f t="shared" si="6"/>
        <v>0</v>
      </c>
      <c r="AG7" s="4">
        <f t="shared" si="7"/>
        <v>0</v>
      </c>
      <c r="AH7" s="4">
        <f t="shared" si="8"/>
        <v>0</v>
      </c>
      <c r="AI7" s="4">
        <f t="shared" si="9"/>
        <v>0</v>
      </c>
      <c r="AJ7" s="4">
        <f t="shared" si="10"/>
        <v>0</v>
      </c>
      <c r="AK7" s="4">
        <f t="shared" si="11"/>
        <v>0</v>
      </c>
      <c r="AL7" s="4">
        <f t="shared" si="12"/>
        <v>0</v>
      </c>
      <c r="AN7" s="4">
        <f t="shared" si="13"/>
        <v>36.214339212101386</v>
      </c>
    </row>
    <row r="8" spans="1:40" x14ac:dyDescent="0.3">
      <c r="A8" s="5">
        <f>system!A7</f>
        <v>6</v>
      </c>
      <c r="B8" s="5">
        <f>INDEX(system!A:Q,ROW()-1,MATCH($B$1&amp; "*",system!$1:$1,0))</f>
        <v>1235.9193548387</v>
      </c>
      <c r="C8" s="5">
        <f>INDEX(system!A:Q,ROW()-1,MATCH($C$1&amp; "*",system!$1:$1,0))</f>
        <v>300</v>
      </c>
      <c r="D8" s="4">
        <f>INDEX(system!A:Q,ROW()-1,MATCH($D$1&amp; "*",system!$1:$1,0))</f>
        <v>0</v>
      </c>
      <c r="F8" s="4">
        <f>liquid!E7</f>
        <v>97.706039256179196</v>
      </c>
      <c r="H8" s="4">
        <f>IF(ISNA(VLOOKUP($A8,tot_solids!$A:$A,1,0)),0,VLOOKUP($A8,tot_solids!$A:$AD,5,0))-IFERROR(G8,0)</f>
        <v>2.4539639778126201</v>
      </c>
      <c r="I8" s="4">
        <f>IF(ISNA(VLOOKUP(Combine!$A8,apatite!$A:$A,1,0)),0,VLOOKUP(Combine!$A8,apatite!$A:$AD,5,0))</f>
        <v>0</v>
      </c>
      <c r="J8" s="4">
        <f>IF(ISNA(VLOOKUP(Combine!$A8,orthopyroxene!$A:$A,1,0)),0,VLOOKUP(Combine!$A8,orthopyroxene!$A:$AD,5,0))</f>
        <v>0</v>
      </c>
      <c r="K8" s="4">
        <f>IF(ISNA(VLOOKUP(Combine!$A8,spinel!$A:$A,1,0)),0,VLOOKUP(Combine!$A8,spinel!$A:$AD,5,0))</f>
        <v>0</v>
      </c>
      <c r="L8" s="4">
        <f>IF(ISNA(VLOOKUP(Combine!$A8,clinopyroxene1!$A:$A,1,0)),0,VLOOKUP(Combine!$A8,clinopyroxene1!$A:$AD,5,0))</f>
        <v>0</v>
      </c>
      <c r="M8" s="4">
        <f>IF(ISNA(VLOOKUP(Combine!$A8,clinopyroxene2!$A:$A,1,0)),0,VLOOKUP(Combine!$A8,clinopyroxene2!$A:$AD,5,0))</f>
        <v>0</v>
      </c>
      <c r="N8" s="4">
        <f>IF(ISNA(VLOOKUP(Combine!$A8,feldspar!$A:$A,1,0)),0,VLOOKUP(Combine!$A8,feldspar!$A:$AD,5,0))</f>
        <v>0</v>
      </c>
      <c r="O8" s="4">
        <f>IF(ISNA(VLOOKUP(Combine!$A8,olivine!$A:$A,1,0)),0,VLOOKUP(Combine!$A8,olivine!$A:$AD,5,0))</f>
        <v>2.4539639778126201</v>
      </c>
      <c r="P8" s="4">
        <f t="shared" si="1"/>
        <v>100.16000323399182</v>
      </c>
      <c r="R8" s="4">
        <f>liquid!F7</f>
        <v>2.7108735311383101</v>
      </c>
      <c r="T8" s="4" t="e">
        <f t="shared" si="2"/>
        <v>#DIV/0!</v>
      </c>
      <c r="U8" s="4">
        <f>IF(ISNA(VLOOKUP(Combine!$A8,apatite!$A:$A,1,0)),0,VLOOKUP(Combine!$A8,apatite!$A:$AD,6,0))</f>
        <v>0</v>
      </c>
      <c r="V8" s="4">
        <f>IF(ISNA(VLOOKUP(Combine!$A8,orthopyroxene!$A:$A,1,0)),0,VLOOKUP(Combine!$A8,orthopyroxene!$A:$AD,6,0))</f>
        <v>0</v>
      </c>
      <c r="W8" s="4">
        <f>IF(ISNA(VLOOKUP(Combine!$A8,spinel!$A:$A,1,0)),0,VLOOKUP(Combine!$A8,spinel!$A:$AD,6,0))</f>
        <v>0</v>
      </c>
      <c r="X8" s="4">
        <f>IF(ISNA(VLOOKUP(Combine!$A8,clinopyroxene1!$A:$A,1,0)),0,VLOOKUP(Combine!$A8,clinopyroxene1!$A:$AD,6,0))</f>
        <v>0</v>
      </c>
      <c r="Y8" s="4">
        <f>IF(ISNA(VLOOKUP(Combine!$A8,clinopyroxene2!$A:$A,1,0)),0,VLOOKUP(Combine!$A8,clinopyroxene2!$A:$AD,6,0))</f>
        <v>0</v>
      </c>
      <c r="Z8" s="4">
        <f>IF(ISNA(VLOOKUP(Combine!$A8,feldspar!$A:$A,1,0)),0,VLOOKUP(Combine!$A8,feldspar!$A:$AD,6,0))</f>
        <v>0</v>
      </c>
      <c r="AA8" s="4">
        <f>IF(ISNA(VLOOKUP(Combine!$A8,olivine!$A:$A,1,0)),0,VLOOKUP(Combine!$A8,olivine!$A:$AD,6,0))</f>
        <v>3.2571432814208801</v>
      </c>
      <c r="AB8" s="4">
        <f t="shared" si="3"/>
        <v>2.7789592507566945</v>
      </c>
      <c r="AD8" s="4">
        <f t="shared" si="4"/>
        <v>36.042271295168803</v>
      </c>
      <c r="AE8" s="4">
        <f t="shared" si="5"/>
        <v>0</v>
      </c>
      <c r="AF8" s="4">
        <f t="shared" si="6"/>
        <v>0</v>
      </c>
      <c r="AG8" s="4">
        <f t="shared" si="7"/>
        <v>0</v>
      </c>
      <c r="AH8" s="4">
        <f t="shared" si="8"/>
        <v>0</v>
      </c>
      <c r="AI8" s="4">
        <f t="shared" si="9"/>
        <v>0</v>
      </c>
      <c r="AJ8" s="4">
        <f t="shared" si="10"/>
        <v>0</v>
      </c>
      <c r="AK8" s="4">
        <f t="shared" si="11"/>
        <v>0</v>
      </c>
      <c r="AL8" s="4">
        <f t="shared" si="12"/>
        <v>0</v>
      </c>
      <c r="AN8" s="4">
        <f t="shared" si="13"/>
        <v>36.042271295168803</v>
      </c>
    </row>
    <row r="9" spans="1:40" x14ac:dyDescent="0.3">
      <c r="A9" s="5">
        <f>system!A8</f>
        <v>7</v>
      </c>
      <c r="B9" s="5">
        <f>INDEX(system!A:Q,ROW()-1,MATCH($B$1&amp; "*",system!$1:$1,0))</f>
        <v>1230.9032258064401</v>
      </c>
      <c r="C9" s="5">
        <f>INDEX(system!A:Q,ROW()-1,MATCH($C$1&amp; "*",system!$1:$1,0))</f>
        <v>300</v>
      </c>
      <c r="D9" s="4">
        <f>INDEX(system!A:Q,ROW()-1,MATCH($D$1&amp; "*",system!$1:$1,0))</f>
        <v>0</v>
      </c>
      <c r="F9" s="4">
        <f>liquid!E8</f>
        <v>97.229156282250003</v>
      </c>
      <c r="H9" s="4">
        <f>IF(ISNA(VLOOKUP($A9,tot_solids!$A:$A,1,0)),0,VLOOKUP($A9,tot_solids!$A:$AD,5,0))-IFERROR(G9,0)</f>
        <v>2.9302755290641298</v>
      </c>
      <c r="I9" s="4">
        <f>IF(ISNA(VLOOKUP(Combine!$A9,apatite!$A:$A,1,0)),0,VLOOKUP(Combine!$A9,apatite!$A:$AD,5,0))</f>
        <v>0</v>
      </c>
      <c r="J9" s="4">
        <f>IF(ISNA(VLOOKUP(Combine!$A9,orthopyroxene!$A:$A,1,0)),0,VLOOKUP(Combine!$A9,orthopyroxene!$A:$AD,5,0))</f>
        <v>0</v>
      </c>
      <c r="K9" s="4">
        <f>IF(ISNA(VLOOKUP(Combine!$A9,spinel!$A:$A,1,0)),0,VLOOKUP(Combine!$A9,spinel!$A:$AD,5,0))</f>
        <v>0</v>
      </c>
      <c r="L9" s="4">
        <f>IF(ISNA(VLOOKUP(Combine!$A9,clinopyroxene1!$A:$A,1,0)),0,VLOOKUP(Combine!$A9,clinopyroxene1!$A:$AD,5,0))</f>
        <v>0</v>
      </c>
      <c r="M9" s="4">
        <f>IF(ISNA(VLOOKUP(Combine!$A9,clinopyroxene2!$A:$A,1,0)),0,VLOOKUP(Combine!$A9,clinopyroxene2!$A:$AD,5,0))</f>
        <v>0</v>
      </c>
      <c r="N9" s="4">
        <f>IF(ISNA(VLOOKUP(Combine!$A9,feldspar!$A:$A,1,0)),0,VLOOKUP(Combine!$A9,feldspar!$A:$AD,5,0))</f>
        <v>0</v>
      </c>
      <c r="O9" s="4">
        <f>IF(ISNA(VLOOKUP(Combine!$A9,olivine!$A:$A,1,0)),0,VLOOKUP(Combine!$A9,olivine!$A:$AD,5,0))</f>
        <v>2.9302755290641298</v>
      </c>
      <c r="P9" s="4">
        <f t="shared" si="1"/>
        <v>100.15943181131414</v>
      </c>
      <c r="R9" s="4">
        <f>liquid!F8</f>
        <v>2.7104066874800798</v>
      </c>
      <c r="T9" s="4" t="e">
        <f t="shared" si="2"/>
        <v>#DIV/0!</v>
      </c>
      <c r="U9" s="4">
        <f>IF(ISNA(VLOOKUP(Combine!$A9,apatite!$A:$A,1,0)),0,VLOOKUP(Combine!$A9,apatite!$A:$AD,6,0))</f>
        <v>0</v>
      </c>
      <c r="V9" s="4">
        <f>IF(ISNA(VLOOKUP(Combine!$A9,orthopyroxene!$A:$A,1,0)),0,VLOOKUP(Combine!$A9,orthopyroxene!$A:$AD,6,0))</f>
        <v>0</v>
      </c>
      <c r="W9" s="4">
        <f>IF(ISNA(VLOOKUP(Combine!$A9,spinel!$A:$A,1,0)),0,VLOOKUP(Combine!$A9,spinel!$A:$AD,6,0))</f>
        <v>0</v>
      </c>
      <c r="X9" s="4">
        <f>IF(ISNA(VLOOKUP(Combine!$A9,clinopyroxene1!$A:$A,1,0)),0,VLOOKUP(Combine!$A9,clinopyroxene1!$A:$AD,6,0))</f>
        <v>0</v>
      </c>
      <c r="Y9" s="4">
        <f>IF(ISNA(VLOOKUP(Combine!$A9,clinopyroxene2!$A:$A,1,0)),0,VLOOKUP(Combine!$A9,clinopyroxene2!$A:$AD,6,0))</f>
        <v>0</v>
      </c>
      <c r="Z9" s="4">
        <f>IF(ISNA(VLOOKUP(Combine!$A9,feldspar!$A:$A,1,0)),0,VLOOKUP(Combine!$A9,feldspar!$A:$AD,6,0))</f>
        <v>0</v>
      </c>
      <c r="AA9" s="4">
        <f>IF(ISNA(VLOOKUP(Combine!$A9,olivine!$A:$A,1,0)),0,VLOOKUP(Combine!$A9,olivine!$A:$AD,6,0))</f>
        <v>3.2606919263668601</v>
      </c>
      <c r="AB9" s="4">
        <f t="shared" si="3"/>
        <v>2.7920924563772083</v>
      </c>
      <c r="AD9" s="4">
        <f t="shared" si="4"/>
        <v>35.87253408551981</v>
      </c>
      <c r="AE9" s="4">
        <f t="shared" si="5"/>
        <v>0</v>
      </c>
      <c r="AF9" s="4">
        <f t="shared" si="6"/>
        <v>0</v>
      </c>
      <c r="AG9" s="4">
        <f t="shared" si="7"/>
        <v>0</v>
      </c>
      <c r="AH9" s="4">
        <f t="shared" si="8"/>
        <v>0</v>
      </c>
      <c r="AI9" s="4">
        <f t="shared" si="9"/>
        <v>0</v>
      </c>
      <c r="AJ9" s="4">
        <f t="shared" si="10"/>
        <v>0</v>
      </c>
      <c r="AK9" s="4">
        <f t="shared" si="11"/>
        <v>0</v>
      </c>
      <c r="AL9" s="4">
        <f t="shared" si="12"/>
        <v>0</v>
      </c>
      <c r="AN9" s="4">
        <f t="shared" si="13"/>
        <v>35.87253408551981</v>
      </c>
    </row>
    <row r="10" spans="1:40" x14ac:dyDescent="0.3">
      <c r="A10" s="5">
        <f>system!A9</f>
        <v>8</v>
      </c>
      <c r="B10" s="5">
        <f>INDEX(system!A:Q,ROW()-1,MATCH($B$1&amp; "*",system!$1:$1,0))</f>
        <v>1225.88709677419</v>
      </c>
      <c r="C10" s="5">
        <f>INDEX(system!A:Q,ROW()-1,MATCH($C$1&amp; "*",system!$1:$1,0))</f>
        <v>300</v>
      </c>
      <c r="D10" s="4">
        <f>INDEX(system!A:Q,ROW()-1,MATCH($D$1&amp; "*",system!$1:$1,0))</f>
        <v>0</v>
      </c>
      <c r="F10" s="4">
        <f>liquid!E9</f>
        <v>96.757942085768207</v>
      </c>
      <c r="H10" s="4">
        <f>IF(ISNA(VLOOKUP($A10,tot_solids!$A:$A,1,0)),0,VLOOKUP($A10,tot_solids!$A:$AD,5,0))-IFERROR(G10,0)</f>
        <v>3.4009044218329199</v>
      </c>
      <c r="I10" s="4">
        <f>IF(ISNA(VLOOKUP(Combine!$A10,apatite!$A:$A,1,0)),0,VLOOKUP(Combine!$A10,apatite!$A:$AD,5,0))</f>
        <v>0</v>
      </c>
      <c r="J10" s="4">
        <f>IF(ISNA(VLOOKUP(Combine!$A10,orthopyroxene!$A:$A,1,0)),0,VLOOKUP(Combine!$A10,orthopyroxene!$A:$AD,5,0))</f>
        <v>0</v>
      </c>
      <c r="K10" s="4">
        <f>IF(ISNA(VLOOKUP(Combine!$A10,spinel!$A:$A,1,0)),0,VLOOKUP(Combine!$A10,spinel!$A:$AD,5,0))</f>
        <v>0</v>
      </c>
      <c r="L10" s="4">
        <f>IF(ISNA(VLOOKUP(Combine!$A10,clinopyroxene1!$A:$A,1,0)),0,VLOOKUP(Combine!$A10,clinopyroxene1!$A:$AD,5,0))</f>
        <v>0</v>
      </c>
      <c r="M10" s="4">
        <f>IF(ISNA(VLOOKUP(Combine!$A10,clinopyroxene2!$A:$A,1,0)),0,VLOOKUP(Combine!$A10,clinopyroxene2!$A:$AD,5,0))</f>
        <v>0</v>
      </c>
      <c r="N10" s="4">
        <f>IF(ISNA(VLOOKUP(Combine!$A10,feldspar!$A:$A,1,0)),0,VLOOKUP(Combine!$A10,feldspar!$A:$AD,5,0))</f>
        <v>0</v>
      </c>
      <c r="O10" s="4">
        <f>IF(ISNA(VLOOKUP(Combine!$A10,olivine!$A:$A,1,0)),0,VLOOKUP(Combine!$A10,olivine!$A:$AD,5,0))</f>
        <v>3.4009044218329199</v>
      </c>
      <c r="P10" s="4">
        <f t="shared" si="1"/>
        <v>100.15884650760113</v>
      </c>
      <c r="R10" s="4">
        <f>liquid!F9</f>
        <v>2.7099224299157298</v>
      </c>
      <c r="T10" s="4" t="e">
        <f t="shared" si="2"/>
        <v>#DIV/0!</v>
      </c>
      <c r="U10" s="4">
        <f>IF(ISNA(VLOOKUP(Combine!$A10,apatite!$A:$A,1,0)),0,VLOOKUP(Combine!$A10,apatite!$A:$AD,6,0))</f>
        <v>0</v>
      </c>
      <c r="V10" s="4">
        <f>IF(ISNA(VLOOKUP(Combine!$A10,orthopyroxene!$A:$A,1,0)),0,VLOOKUP(Combine!$A10,orthopyroxene!$A:$AD,6,0))</f>
        <v>0</v>
      </c>
      <c r="W10" s="4">
        <f>IF(ISNA(VLOOKUP(Combine!$A10,spinel!$A:$A,1,0)),0,VLOOKUP(Combine!$A10,spinel!$A:$AD,6,0))</f>
        <v>0</v>
      </c>
      <c r="X10" s="4">
        <f>IF(ISNA(VLOOKUP(Combine!$A10,clinopyroxene1!$A:$A,1,0)),0,VLOOKUP(Combine!$A10,clinopyroxene1!$A:$AD,6,0))</f>
        <v>0</v>
      </c>
      <c r="Y10" s="4">
        <f>IF(ISNA(VLOOKUP(Combine!$A10,clinopyroxene2!$A:$A,1,0)),0,VLOOKUP(Combine!$A10,clinopyroxene2!$A:$AD,6,0))</f>
        <v>0</v>
      </c>
      <c r="Z10" s="4">
        <f>IF(ISNA(VLOOKUP(Combine!$A10,feldspar!$A:$A,1,0)),0,VLOOKUP(Combine!$A10,feldspar!$A:$AD,6,0))</f>
        <v>0</v>
      </c>
      <c r="AA10" s="4">
        <f>IF(ISNA(VLOOKUP(Combine!$A10,olivine!$A:$A,1,0)),0,VLOOKUP(Combine!$A10,olivine!$A:$AD,6,0))</f>
        <v>3.2642800473206499</v>
      </c>
      <c r="AB10" s="4">
        <f t="shared" si="3"/>
        <v>2.8051723595448164</v>
      </c>
      <c r="AD10" s="4">
        <f t="shared" si="4"/>
        <v>35.705059679061392</v>
      </c>
      <c r="AE10" s="4">
        <f t="shared" si="5"/>
        <v>0</v>
      </c>
      <c r="AF10" s="4">
        <f t="shared" si="6"/>
        <v>0</v>
      </c>
      <c r="AG10" s="4">
        <f t="shared" si="7"/>
        <v>0</v>
      </c>
      <c r="AH10" s="4">
        <f t="shared" si="8"/>
        <v>0</v>
      </c>
      <c r="AI10" s="4">
        <f t="shared" si="9"/>
        <v>0</v>
      </c>
      <c r="AJ10" s="4">
        <f t="shared" si="10"/>
        <v>0</v>
      </c>
      <c r="AK10" s="4">
        <f t="shared" si="11"/>
        <v>0</v>
      </c>
      <c r="AL10" s="4">
        <f t="shared" si="12"/>
        <v>0</v>
      </c>
      <c r="AN10" s="4">
        <f t="shared" si="13"/>
        <v>35.705059679061392</v>
      </c>
    </row>
    <row r="11" spans="1:40" x14ac:dyDescent="0.3">
      <c r="A11" s="5">
        <f>system!A10</f>
        <v>9</v>
      </c>
      <c r="B11" s="5">
        <f>INDEX(system!A:Q,ROW()-1,MATCH($B$1&amp; "*",system!$1:$1,0))</f>
        <v>1220.8709677419299</v>
      </c>
      <c r="C11" s="5">
        <f>INDEX(system!A:Q,ROW()-1,MATCH($C$1&amp; "*",system!$1:$1,0))</f>
        <v>300</v>
      </c>
      <c r="D11" s="4">
        <f>INDEX(system!A:Q,ROW()-1,MATCH($D$1&amp; "*",system!$1:$1,0))</f>
        <v>0</v>
      </c>
      <c r="F11" s="4">
        <f>liquid!E10</f>
        <v>96.292203392230903</v>
      </c>
      <c r="H11" s="4">
        <f>IF(ISNA(VLOOKUP($A11,tot_solids!$A:$A,1,0)),0,VLOOKUP($A11,tot_solids!$A:$AD,5,0))-IFERROR(G11,0)</f>
        <v>3.8660432797079398</v>
      </c>
      <c r="I11" s="4">
        <f>IF(ISNA(VLOOKUP(Combine!$A11,apatite!$A:$A,1,0)),0,VLOOKUP(Combine!$A11,apatite!$A:$AD,5,0))</f>
        <v>0</v>
      </c>
      <c r="J11" s="4">
        <f>IF(ISNA(VLOOKUP(Combine!$A11,orthopyroxene!$A:$A,1,0)),0,VLOOKUP(Combine!$A11,orthopyroxene!$A:$AD,5,0))</f>
        <v>0</v>
      </c>
      <c r="K11" s="4">
        <f>IF(ISNA(VLOOKUP(Combine!$A11,spinel!$A:$A,1,0)),0,VLOOKUP(Combine!$A11,spinel!$A:$AD,5,0))</f>
        <v>0</v>
      </c>
      <c r="L11" s="4">
        <f>IF(ISNA(VLOOKUP(Combine!$A11,clinopyroxene1!$A:$A,1,0)),0,VLOOKUP(Combine!$A11,clinopyroxene1!$A:$AD,5,0))</f>
        <v>0</v>
      </c>
      <c r="M11" s="4">
        <f>IF(ISNA(VLOOKUP(Combine!$A11,clinopyroxene2!$A:$A,1,0)),0,VLOOKUP(Combine!$A11,clinopyroxene2!$A:$AD,5,0))</f>
        <v>0</v>
      </c>
      <c r="N11" s="4">
        <f>IF(ISNA(VLOOKUP(Combine!$A11,feldspar!$A:$A,1,0)),0,VLOOKUP(Combine!$A11,feldspar!$A:$AD,5,0))</f>
        <v>0</v>
      </c>
      <c r="O11" s="4">
        <f>IF(ISNA(VLOOKUP(Combine!$A11,olivine!$A:$A,1,0)),0,VLOOKUP(Combine!$A11,olivine!$A:$AD,5,0))</f>
        <v>3.8660432797079398</v>
      </c>
      <c r="P11" s="4">
        <f t="shared" si="1"/>
        <v>100.15824667193884</v>
      </c>
      <c r="R11" s="4">
        <f>liquid!F10</f>
        <v>2.70942022640497</v>
      </c>
      <c r="T11" s="4" t="e">
        <f t="shared" si="2"/>
        <v>#DIV/0!</v>
      </c>
      <c r="U11" s="4">
        <f>IF(ISNA(VLOOKUP(Combine!$A11,apatite!$A:$A,1,0)),0,VLOOKUP(Combine!$A11,apatite!$A:$AD,6,0))</f>
        <v>0</v>
      </c>
      <c r="V11" s="4">
        <f>IF(ISNA(VLOOKUP(Combine!$A11,orthopyroxene!$A:$A,1,0)),0,VLOOKUP(Combine!$A11,orthopyroxene!$A:$AD,6,0))</f>
        <v>0</v>
      </c>
      <c r="W11" s="4">
        <f>IF(ISNA(VLOOKUP(Combine!$A11,spinel!$A:$A,1,0)),0,VLOOKUP(Combine!$A11,spinel!$A:$AD,6,0))</f>
        <v>0</v>
      </c>
      <c r="X11" s="4">
        <f>IF(ISNA(VLOOKUP(Combine!$A11,clinopyroxene1!$A:$A,1,0)),0,VLOOKUP(Combine!$A11,clinopyroxene1!$A:$AD,6,0))</f>
        <v>0</v>
      </c>
      <c r="Y11" s="4">
        <f>IF(ISNA(VLOOKUP(Combine!$A11,clinopyroxene2!$A:$A,1,0)),0,VLOOKUP(Combine!$A11,clinopyroxene2!$A:$AD,6,0))</f>
        <v>0</v>
      </c>
      <c r="Z11" s="4">
        <f>IF(ISNA(VLOOKUP(Combine!$A11,feldspar!$A:$A,1,0)),0,VLOOKUP(Combine!$A11,feldspar!$A:$AD,6,0))</f>
        <v>0</v>
      </c>
      <c r="AA11" s="4">
        <f>IF(ISNA(VLOOKUP(Combine!$A11,olivine!$A:$A,1,0)),0,VLOOKUP(Combine!$A11,olivine!$A:$AD,6,0))</f>
        <v>3.2679080471231901</v>
      </c>
      <c r="AB11" s="4">
        <f t="shared" si="3"/>
        <v>2.8182009530805301</v>
      </c>
      <c r="AD11" s="4">
        <f t="shared" si="4"/>
        <v>35.539781704515242</v>
      </c>
      <c r="AE11" s="4">
        <f t="shared" si="5"/>
        <v>0</v>
      </c>
      <c r="AF11" s="4">
        <f t="shared" si="6"/>
        <v>0</v>
      </c>
      <c r="AG11" s="4">
        <f t="shared" si="7"/>
        <v>0</v>
      </c>
      <c r="AH11" s="4">
        <f t="shared" si="8"/>
        <v>0</v>
      </c>
      <c r="AI11" s="4">
        <f t="shared" si="9"/>
        <v>0</v>
      </c>
      <c r="AJ11" s="4">
        <f t="shared" si="10"/>
        <v>0</v>
      </c>
      <c r="AK11" s="4">
        <f t="shared" si="11"/>
        <v>0</v>
      </c>
      <c r="AL11" s="4">
        <f t="shared" si="12"/>
        <v>0</v>
      </c>
      <c r="AN11" s="4">
        <f t="shared" si="13"/>
        <v>35.539781704515242</v>
      </c>
    </row>
    <row r="12" spans="1:40" x14ac:dyDescent="0.3">
      <c r="A12" s="5">
        <f>system!A11</f>
        <v>10</v>
      </c>
      <c r="B12" s="5">
        <f>INDEX(system!A:Q,ROW()-1,MATCH($B$1&amp; "*",system!$1:$1,0))</f>
        <v>1215.85483870967</v>
      </c>
      <c r="C12" s="5">
        <f>INDEX(system!A:Q,ROW()-1,MATCH($C$1&amp; "*",system!$1:$1,0))</f>
        <v>300</v>
      </c>
      <c r="D12" s="4">
        <f>INDEX(system!A:Q,ROW()-1,MATCH($D$1&amp; "*",system!$1:$1,0))</f>
        <v>0</v>
      </c>
      <c r="F12" s="4">
        <f>liquid!E11</f>
        <v>95.831750836753301</v>
      </c>
      <c r="H12" s="4">
        <f>IF(ISNA(VLOOKUP($A12,tot_solids!$A:$A,1,0)),0,VLOOKUP($A12,tot_solids!$A:$AD,5,0))-IFERROR(G12,0)</f>
        <v>4.3258807940161104</v>
      </c>
      <c r="I12" s="4">
        <f>IF(ISNA(VLOOKUP(Combine!$A12,apatite!$A:$A,1,0)),0,VLOOKUP(Combine!$A12,apatite!$A:$AD,5,0))</f>
        <v>0</v>
      </c>
      <c r="J12" s="4">
        <f>IF(ISNA(VLOOKUP(Combine!$A12,orthopyroxene!$A:$A,1,0)),0,VLOOKUP(Combine!$A12,orthopyroxene!$A:$AD,5,0))</f>
        <v>0</v>
      </c>
      <c r="K12" s="4">
        <f>IF(ISNA(VLOOKUP(Combine!$A12,spinel!$A:$A,1,0)),0,VLOOKUP(Combine!$A12,spinel!$A:$AD,5,0))</f>
        <v>0</v>
      </c>
      <c r="L12" s="4">
        <f>IF(ISNA(VLOOKUP(Combine!$A12,clinopyroxene1!$A:$A,1,0)),0,VLOOKUP(Combine!$A12,clinopyroxene1!$A:$AD,5,0))</f>
        <v>0</v>
      </c>
      <c r="M12" s="4">
        <f>IF(ISNA(VLOOKUP(Combine!$A12,clinopyroxene2!$A:$A,1,0)),0,VLOOKUP(Combine!$A12,clinopyroxene2!$A:$AD,5,0))</f>
        <v>0</v>
      </c>
      <c r="N12" s="4">
        <f>IF(ISNA(VLOOKUP(Combine!$A12,feldspar!$A:$A,1,0)),0,VLOOKUP(Combine!$A12,feldspar!$A:$AD,5,0))</f>
        <v>0</v>
      </c>
      <c r="O12" s="4">
        <f>IF(ISNA(VLOOKUP(Combine!$A12,olivine!$A:$A,1,0)),0,VLOOKUP(Combine!$A12,olivine!$A:$AD,5,0))</f>
        <v>4.3258807940161104</v>
      </c>
      <c r="P12" s="4">
        <f t="shared" si="1"/>
        <v>100.15763163076942</v>
      </c>
      <c r="R12" s="4">
        <f>liquid!F11</f>
        <v>2.7088995327333998</v>
      </c>
      <c r="T12" s="4" t="e">
        <f t="shared" si="2"/>
        <v>#DIV/0!</v>
      </c>
      <c r="U12" s="4">
        <f>IF(ISNA(VLOOKUP(Combine!$A12,apatite!$A:$A,1,0)),0,VLOOKUP(Combine!$A12,apatite!$A:$AD,6,0))</f>
        <v>0</v>
      </c>
      <c r="V12" s="4">
        <f>IF(ISNA(VLOOKUP(Combine!$A12,orthopyroxene!$A:$A,1,0)),0,VLOOKUP(Combine!$A12,orthopyroxene!$A:$AD,6,0))</f>
        <v>0</v>
      </c>
      <c r="W12" s="4">
        <f>IF(ISNA(VLOOKUP(Combine!$A12,spinel!$A:$A,1,0)),0,VLOOKUP(Combine!$A12,spinel!$A:$AD,6,0))</f>
        <v>0</v>
      </c>
      <c r="X12" s="4">
        <f>IF(ISNA(VLOOKUP(Combine!$A12,clinopyroxene1!$A:$A,1,0)),0,VLOOKUP(Combine!$A12,clinopyroxene1!$A:$AD,6,0))</f>
        <v>0</v>
      </c>
      <c r="Y12" s="4">
        <f>IF(ISNA(VLOOKUP(Combine!$A12,clinopyroxene2!$A:$A,1,0)),0,VLOOKUP(Combine!$A12,clinopyroxene2!$A:$AD,6,0))</f>
        <v>0</v>
      </c>
      <c r="Z12" s="4">
        <f>IF(ISNA(VLOOKUP(Combine!$A12,feldspar!$A:$A,1,0)),0,VLOOKUP(Combine!$A12,feldspar!$A:$AD,6,0))</f>
        <v>0</v>
      </c>
      <c r="AA12" s="4">
        <f>IF(ISNA(VLOOKUP(Combine!$A12,olivine!$A:$A,1,0)),0,VLOOKUP(Combine!$A12,olivine!$A:$AD,6,0))</f>
        <v>3.2715762998856501</v>
      </c>
      <c r="AB12" s="4">
        <f t="shared" si="3"/>
        <v>2.8311802628593949</v>
      </c>
      <c r="AD12" s="4">
        <f t="shared" si="4"/>
        <v>35.376635301071801</v>
      </c>
      <c r="AE12" s="4">
        <f t="shared" si="5"/>
        <v>0</v>
      </c>
      <c r="AF12" s="4">
        <f t="shared" si="6"/>
        <v>0</v>
      </c>
      <c r="AG12" s="4">
        <f t="shared" si="7"/>
        <v>0</v>
      </c>
      <c r="AH12" s="4">
        <f t="shared" si="8"/>
        <v>0</v>
      </c>
      <c r="AI12" s="4">
        <f t="shared" si="9"/>
        <v>0</v>
      </c>
      <c r="AJ12" s="4">
        <f t="shared" si="10"/>
        <v>0</v>
      </c>
      <c r="AK12" s="4">
        <f t="shared" si="11"/>
        <v>0</v>
      </c>
      <c r="AL12" s="4">
        <f t="shared" si="12"/>
        <v>0</v>
      </c>
      <c r="AN12" s="4">
        <f t="shared" si="13"/>
        <v>35.376635301071801</v>
      </c>
    </row>
    <row r="13" spans="1:40" x14ac:dyDescent="0.3">
      <c r="A13" s="5">
        <f>system!A12</f>
        <v>11</v>
      </c>
      <c r="B13" s="5">
        <f>INDEX(system!A:Q,ROW()-1,MATCH($B$1&amp; "*",system!$1:$1,0))</f>
        <v>1210.83870967741</v>
      </c>
      <c r="C13" s="5">
        <f>INDEX(system!A:Q,ROW()-1,MATCH($C$1&amp; "*",system!$1:$1,0))</f>
        <v>300</v>
      </c>
      <c r="D13" s="4">
        <f>INDEX(system!A:Q,ROW()-1,MATCH($D$1&amp; "*",system!$1:$1,0))</f>
        <v>0</v>
      </c>
      <c r="F13" s="4">
        <f>liquid!E12</f>
        <v>95.376398951563203</v>
      </c>
      <c r="H13" s="4">
        <f>IF(ISNA(VLOOKUP($A13,tot_solids!$A:$A,1,0)),0,VLOOKUP($A13,tot_solids!$A:$AD,5,0))-IFERROR(G13,0)</f>
        <v>4.7806017362697197</v>
      </c>
      <c r="I13" s="4">
        <f>IF(ISNA(VLOOKUP(Combine!$A13,apatite!$A:$A,1,0)),0,VLOOKUP(Combine!$A13,apatite!$A:$AD,5,0))</f>
        <v>0</v>
      </c>
      <c r="J13" s="4">
        <f>IF(ISNA(VLOOKUP(Combine!$A13,orthopyroxene!$A:$A,1,0)),0,VLOOKUP(Combine!$A13,orthopyroxene!$A:$AD,5,0))</f>
        <v>0</v>
      </c>
      <c r="K13" s="4">
        <f>IF(ISNA(VLOOKUP(Combine!$A13,spinel!$A:$A,1,0)),0,VLOOKUP(Combine!$A13,spinel!$A:$AD,5,0))</f>
        <v>0</v>
      </c>
      <c r="L13" s="4">
        <f>IF(ISNA(VLOOKUP(Combine!$A13,clinopyroxene1!$A:$A,1,0)),0,VLOOKUP(Combine!$A13,clinopyroxene1!$A:$AD,5,0))</f>
        <v>0</v>
      </c>
      <c r="M13" s="4">
        <f>IF(ISNA(VLOOKUP(Combine!$A13,clinopyroxene2!$A:$A,1,0)),0,VLOOKUP(Combine!$A13,clinopyroxene2!$A:$AD,5,0))</f>
        <v>0</v>
      </c>
      <c r="N13" s="4">
        <f>IF(ISNA(VLOOKUP(Combine!$A13,feldspar!$A:$A,1,0)),0,VLOOKUP(Combine!$A13,feldspar!$A:$AD,5,0))</f>
        <v>0</v>
      </c>
      <c r="O13" s="4">
        <f>IF(ISNA(VLOOKUP(Combine!$A13,olivine!$A:$A,1,0)),0,VLOOKUP(Combine!$A13,olivine!$A:$AD,5,0))</f>
        <v>4.7806017362697197</v>
      </c>
      <c r="P13" s="4">
        <f t="shared" si="1"/>
        <v>100.15700068783292</v>
      </c>
      <c r="R13" s="4">
        <f>liquid!F12</f>
        <v>2.70835979323396</v>
      </c>
      <c r="T13" s="4" t="e">
        <f t="shared" si="2"/>
        <v>#DIV/0!</v>
      </c>
      <c r="U13" s="4">
        <f>IF(ISNA(VLOOKUP(Combine!$A13,apatite!$A:$A,1,0)),0,VLOOKUP(Combine!$A13,apatite!$A:$AD,6,0))</f>
        <v>0</v>
      </c>
      <c r="V13" s="4">
        <f>IF(ISNA(VLOOKUP(Combine!$A13,orthopyroxene!$A:$A,1,0)),0,VLOOKUP(Combine!$A13,orthopyroxene!$A:$AD,6,0))</f>
        <v>0</v>
      </c>
      <c r="W13" s="4">
        <f>IF(ISNA(VLOOKUP(Combine!$A13,spinel!$A:$A,1,0)),0,VLOOKUP(Combine!$A13,spinel!$A:$AD,6,0))</f>
        <v>0</v>
      </c>
      <c r="X13" s="4">
        <f>IF(ISNA(VLOOKUP(Combine!$A13,clinopyroxene1!$A:$A,1,0)),0,VLOOKUP(Combine!$A13,clinopyroxene1!$A:$AD,6,0))</f>
        <v>0</v>
      </c>
      <c r="Y13" s="4">
        <f>IF(ISNA(VLOOKUP(Combine!$A13,clinopyroxene2!$A:$A,1,0)),0,VLOOKUP(Combine!$A13,clinopyroxene2!$A:$AD,6,0))</f>
        <v>0</v>
      </c>
      <c r="Z13" s="4">
        <f>IF(ISNA(VLOOKUP(Combine!$A13,feldspar!$A:$A,1,0)),0,VLOOKUP(Combine!$A13,feldspar!$A:$AD,6,0))</f>
        <v>0</v>
      </c>
      <c r="AA13" s="4">
        <f>IF(ISNA(VLOOKUP(Combine!$A13,olivine!$A:$A,1,0)),0,VLOOKUP(Combine!$A13,olivine!$A:$AD,6,0))</f>
        <v>3.2752851469983399</v>
      </c>
      <c r="AB13" s="4">
        <f t="shared" si="3"/>
        <v>2.844112344937582</v>
      </c>
      <c r="AD13" s="4">
        <f t="shared" si="4"/>
        <v>35.215557102063421</v>
      </c>
      <c r="AE13" s="4">
        <f t="shared" si="5"/>
        <v>0</v>
      </c>
      <c r="AF13" s="4">
        <f t="shared" si="6"/>
        <v>0</v>
      </c>
      <c r="AG13" s="4">
        <f t="shared" si="7"/>
        <v>0</v>
      </c>
      <c r="AH13" s="4">
        <f t="shared" si="8"/>
        <v>0</v>
      </c>
      <c r="AI13" s="4">
        <f t="shared" si="9"/>
        <v>0</v>
      </c>
      <c r="AJ13" s="4">
        <f t="shared" si="10"/>
        <v>0</v>
      </c>
      <c r="AK13" s="4">
        <f t="shared" si="11"/>
        <v>0</v>
      </c>
      <c r="AL13" s="4">
        <f t="shared" si="12"/>
        <v>0</v>
      </c>
      <c r="AN13" s="4">
        <f t="shared" si="13"/>
        <v>35.215557102063421</v>
      </c>
    </row>
    <row r="14" spans="1:40" x14ac:dyDescent="0.3">
      <c r="A14" s="5">
        <f>system!A13</f>
        <v>12</v>
      </c>
      <c r="B14" s="5">
        <f>INDEX(system!A:Q,ROW()-1,MATCH($B$1&amp; "*",system!$1:$1,0))</f>
        <v>1205.8225806451601</v>
      </c>
      <c r="C14" s="5">
        <f>INDEX(system!A:Q,ROW()-1,MATCH($C$1&amp; "*",system!$1:$1,0))</f>
        <v>300</v>
      </c>
      <c r="D14" s="4">
        <f>INDEX(system!A:Q,ROW()-1,MATCH($D$1&amp; "*",system!$1:$1,0))</f>
        <v>0</v>
      </c>
      <c r="F14" s="4">
        <f>liquid!E13</f>
        <v>94.925966091167396</v>
      </c>
      <c r="H14" s="4">
        <f>IF(ISNA(VLOOKUP($A14,tot_solids!$A:$A,1,0)),0,VLOOKUP($A14,tot_solids!$A:$AD,5,0))-IFERROR(G14,0)</f>
        <v>5.2303870326943898</v>
      </c>
      <c r="I14" s="4">
        <f>IF(ISNA(VLOOKUP(Combine!$A14,apatite!$A:$A,1,0)),0,VLOOKUP(Combine!$A14,apatite!$A:$AD,5,0))</f>
        <v>0</v>
      </c>
      <c r="J14" s="4">
        <f>IF(ISNA(VLOOKUP(Combine!$A14,orthopyroxene!$A:$A,1,0)),0,VLOOKUP(Combine!$A14,orthopyroxene!$A:$AD,5,0))</f>
        <v>0</v>
      </c>
      <c r="K14" s="4">
        <f>IF(ISNA(VLOOKUP(Combine!$A14,spinel!$A:$A,1,0)),0,VLOOKUP(Combine!$A14,spinel!$A:$AD,5,0))</f>
        <v>0</v>
      </c>
      <c r="L14" s="4">
        <f>IF(ISNA(VLOOKUP(Combine!$A14,clinopyroxene1!$A:$A,1,0)),0,VLOOKUP(Combine!$A14,clinopyroxene1!$A:$AD,5,0))</f>
        <v>0</v>
      </c>
      <c r="M14" s="4">
        <f>IF(ISNA(VLOOKUP(Combine!$A14,clinopyroxene2!$A:$A,1,0)),0,VLOOKUP(Combine!$A14,clinopyroxene2!$A:$AD,5,0))</f>
        <v>0</v>
      </c>
      <c r="N14" s="4">
        <f>IF(ISNA(VLOOKUP(Combine!$A14,feldspar!$A:$A,1,0)),0,VLOOKUP(Combine!$A14,feldspar!$A:$AD,5,0))</f>
        <v>0</v>
      </c>
      <c r="O14" s="4">
        <f>IF(ISNA(VLOOKUP(Combine!$A14,olivine!$A:$A,1,0)),0,VLOOKUP(Combine!$A14,olivine!$A:$AD,5,0))</f>
        <v>5.2303870326943898</v>
      </c>
      <c r="P14" s="4">
        <f t="shared" si="1"/>
        <v>100.15635312386179</v>
      </c>
      <c r="R14" s="4">
        <f>liquid!F13</f>
        <v>2.7078004412816301</v>
      </c>
      <c r="T14" s="4" t="e">
        <f t="shared" si="2"/>
        <v>#DIV/0!</v>
      </c>
      <c r="U14" s="4">
        <f>IF(ISNA(VLOOKUP(Combine!$A14,apatite!$A:$A,1,0)),0,VLOOKUP(Combine!$A14,apatite!$A:$AD,6,0))</f>
        <v>0</v>
      </c>
      <c r="V14" s="4">
        <f>IF(ISNA(VLOOKUP(Combine!$A14,orthopyroxene!$A:$A,1,0)),0,VLOOKUP(Combine!$A14,orthopyroxene!$A:$AD,6,0))</f>
        <v>0</v>
      </c>
      <c r="W14" s="4">
        <f>IF(ISNA(VLOOKUP(Combine!$A14,spinel!$A:$A,1,0)),0,VLOOKUP(Combine!$A14,spinel!$A:$AD,6,0))</f>
        <v>0</v>
      </c>
      <c r="X14" s="4">
        <f>IF(ISNA(VLOOKUP(Combine!$A14,clinopyroxene1!$A:$A,1,0)),0,VLOOKUP(Combine!$A14,clinopyroxene1!$A:$AD,6,0))</f>
        <v>0</v>
      </c>
      <c r="Y14" s="4">
        <f>IF(ISNA(VLOOKUP(Combine!$A14,clinopyroxene2!$A:$A,1,0)),0,VLOOKUP(Combine!$A14,clinopyroxene2!$A:$AD,6,0))</f>
        <v>0</v>
      </c>
      <c r="Z14" s="4">
        <f>IF(ISNA(VLOOKUP(Combine!$A14,feldspar!$A:$A,1,0)),0,VLOOKUP(Combine!$A14,feldspar!$A:$AD,6,0))</f>
        <v>0</v>
      </c>
      <c r="AA14" s="4">
        <f>IF(ISNA(VLOOKUP(Combine!$A14,olivine!$A:$A,1,0)),0,VLOOKUP(Combine!$A14,olivine!$A:$AD,6,0))</f>
        <v>3.2790348962524298</v>
      </c>
      <c r="AB14" s="4">
        <f t="shared" si="3"/>
        <v>2.8569992843210734</v>
      </c>
      <c r="AD14" s="4">
        <f t="shared" si="4"/>
        <v>35.056485198827261</v>
      </c>
      <c r="AE14" s="4">
        <f t="shared" si="5"/>
        <v>0</v>
      </c>
      <c r="AF14" s="4">
        <f t="shared" si="6"/>
        <v>0</v>
      </c>
      <c r="AG14" s="4">
        <f t="shared" si="7"/>
        <v>0</v>
      </c>
      <c r="AH14" s="4">
        <f t="shared" si="8"/>
        <v>0</v>
      </c>
      <c r="AI14" s="4">
        <f t="shared" si="9"/>
        <v>0</v>
      </c>
      <c r="AJ14" s="4">
        <f t="shared" si="10"/>
        <v>0</v>
      </c>
      <c r="AK14" s="4">
        <f t="shared" si="11"/>
        <v>0</v>
      </c>
      <c r="AL14" s="4">
        <f t="shared" si="12"/>
        <v>0</v>
      </c>
      <c r="AN14" s="4">
        <f t="shared" si="13"/>
        <v>35.056485198827261</v>
      </c>
    </row>
    <row r="15" spans="1:40" x14ac:dyDescent="0.3">
      <c r="A15" s="5">
        <f>system!A14</f>
        <v>13</v>
      </c>
      <c r="B15" s="5">
        <f>INDEX(system!A:Q,ROW()-1,MATCH($B$1&amp; "*",system!$1:$1,0))</f>
        <v>1200.80645161289</v>
      </c>
      <c r="C15" s="5">
        <f>INDEX(system!A:Q,ROW()-1,MATCH($C$1&amp; "*",system!$1:$1,0))</f>
        <v>300</v>
      </c>
      <c r="D15" s="4">
        <f>INDEX(system!A:Q,ROW()-1,MATCH($D$1&amp; "*",system!$1:$1,0))</f>
        <v>0</v>
      </c>
      <c r="F15" s="4">
        <f>liquid!E14</f>
        <v>90.926366907952698</v>
      </c>
      <c r="H15" s="4">
        <f>IF(ISNA(VLOOKUP($A15,tot_solids!$A:$A,1,0)),0,VLOOKUP($A15,tot_solids!$A:$AD,5,0))-IFERROR(G15,0)</f>
        <v>9.2271686429898399</v>
      </c>
      <c r="I15" s="4">
        <f>IF(ISNA(VLOOKUP(Combine!$A15,apatite!$A:$A,1,0)),0,VLOOKUP(Combine!$A15,apatite!$A:$AD,5,0))</f>
        <v>0</v>
      </c>
      <c r="J15" s="4">
        <f>IF(ISNA(VLOOKUP(Combine!$A15,orthopyroxene!$A:$A,1,0)),0,VLOOKUP(Combine!$A15,orthopyroxene!$A:$AD,5,0))</f>
        <v>0</v>
      </c>
      <c r="K15" s="4">
        <f>IF(ISNA(VLOOKUP(Combine!$A15,spinel!$A:$A,1,0)),0,VLOOKUP(Combine!$A15,spinel!$A:$AD,5,0))</f>
        <v>0</v>
      </c>
      <c r="L15" s="4">
        <f>IF(ISNA(VLOOKUP(Combine!$A15,clinopyroxene1!$A:$A,1,0)),0,VLOOKUP(Combine!$A15,clinopyroxene1!$A:$AD,5,0))</f>
        <v>0</v>
      </c>
      <c r="M15" s="4">
        <f>IF(ISNA(VLOOKUP(Combine!$A15,clinopyroxene2!$A:$A,1,0)),0,VLOOKUP(Combine!$A15,clinopyroxene2!$A:$AD,5,0))</f>
        <v>0</v>
      </c>
      <c r="N15" s="4">
        <f>IF(ISNA(VLOOKUP(Combine!$A15,feldspar!$A:$A,1,0)),0,VLOOKUP(Combine!$A15,feldspar!$A:$AD,5,0))</f>
        <v>2.8363132031212999</v>
      </c>
      <c r="O15" s="4">
        <f>IF(ISNA(VLOOKUP(Combine!$A15,olivine!$A:$A,1,0)),0,VLOOKUP(Combine!$A15,olivine!$A:$AD,5,0))</f>
        <v>6.39085543986854</v>
      </c>
      <c r="P15" s="4">
        <f t="shared" si="1"/>
        <v>100.15353555094254</v>
      </c>
      <c r="R15" s="4">
        <f>liquid!F14</f>
        <v>2.70807692441142</v>
      </c>
      <c r="T15" s="4">
        <f t="shared" si="2"/>
        <v>8.7182927515455599</v>
      </c>
      <c r="U15" s="4">
        <f>IF(ISNA(VLOOKUP(Combine!$A15,apatite!$A:$A,1,0)),0,VLOOKUP(Combine!$A15,apatite!$A:$AD,6,0))</f>
        <v>0</v>
      </c>
      <c r="V15" s="4">
        <f>IF(ISNA(VLOOKUP(Combine!$A15,orthopyroxene!$A:$A,1,0)),0,VLOOKUP(Combine!$A15,orthopyroxene!$A:$AD,6,0))</f>
        <v>0</v>
      </c>
      <c r="W15" s="4">
        <f>IF(ISNA(VLOOKUP(Combine!$A15,spinel!$A:$A,1,0)),0,VLOOKUP(Combine!$A15,spinel!$A:$AD,6,0))</f>
        <v>0</v>
      </c>
      <c r="X15" s="4">
        <f>IF(ISNA(VLOOKUP(Combine!$A15,clinopyroxene1!$A:$A,1,0)),0,VLOOKUP(Combine!$A15,clinopyroxene1!$A:$AD,6,0))</f>
        <v>0</v>
      </c>
      <c r="Y15" s="4">
        <f>IF(ISNA(VLOOKUP(Combine!$A15,clinopyroxene2!$A:$A,1,0)),0,VLOOKUP(Combine!$A15,clinopyroxene2!$A:$AD,6,0))</f>
        <v>0</v>
      </c>
      <c r="Z15" s="4">
        <f>IF(ISNA(VLOOKUP(Combine!$A15,feldspar!$A:$A,1,0)),0,VLOOKUP(Combine!$A15,feldspar!$A:$AD,6,0))</f>
        <v>2.67989128590078</v>
      </c>
      <c r="AA15" s="4">
        <f>IF(ISNA(VLOOKUP(Combine!$A15,olivine!$A:$A,1,0)),0,VLOOKUP(Combine!$A15,olivine!$A:$AD,6,0))</f>
        <v>3.28567175204345</v>
      </c>
      <c r="AB15" s="4">
        <f t="shared" si="3"/>
        <v>2.8917391792974407</v>
      </c>
      <c r="AD15" s="4">
        <f t="shared" si="4"/>
        <v>33.575991172302039</v>
      </c>
      <c r="AE15" s="4">
        <f t="shared" si="5"/>
        <v>0</v>
      </c>
      <c r="AF15" s="4">
        <f t="shared" si="6"/>
        <v>1.0583687547489236</v>
      </c>
      <c r="AG15" s="4">
        <f t="shared" si="7"/>
        <v>0</v>
      </c>
      <c r="AH15" s="4">
        <f t="shared" si="8"/>
        <v>0</v>
      </c>
      <c r="AI15" s="4">
        <f t="shared" si="9"/>
        <v>0</v>
      </c>
      <c r="AJ15" s="4">
        <f t="shared" si="10"/>
        <v>0</v>
      </c>
      <c r="AK15" s="4">
        <f t="shared" si="11"/>
        <v>0</v>
      </c>
      <c r="AL15" s="4">
        <f t="shared" si="12"/>
        <v>1.0583687547489236</v>
      </c>
      <c r="AN15" s="4">
        <f t="shared" si="13"/>
        <v>34.634359927050966</v>
      </c>
    </row>
    <row r="16" spans="1:40" x14ac:dyDescent="0.3">
      <c r="A16" s="5">
        <f>system!A15</f>
        <v>14</v>
      </c>
      <c r="B16" s="5">
        <f>INDEX(system!A:Q,ROW()-1,MATCH($B$1&amp; "*",system!$1:$1,0))</f>
        <v>1195.7903225806399</v>
      </c>
      <c r="C16" s="5">
        <f>INDEX(system!A:Q,ROW()-1,MATCH($C$1&amp; "*",system!$1:$1,0))</f>
        <v>300</v>
      </c>
      <c r="D16" s="4">
        <f>INDEX(system!A:Q,ROW()-1,MATCH($D$1&amp; "*",system!$1:$1,0))</f>
        <v>0</v>
      </c>
      <c r="F16" s="4">
        <f>liquid!E15</f>
        <v>86.299970021747598</v>
      </c>
      <c r="H16" s="4">
        <f>IF(ISNA(VLOOKUP($A16,tot_solids!$A:$A,1,0)),0,VLOOKUP($A16,tot_solids!$A:$AD,5,0))-IFERROR(G16,0)</f>
        <v>13.8502209946765</v>
      </c>
      <c r="I16" s="4">
        <f>IF(ISNA(VLOOKUP(Combine!$A16,apatite!$A:$A,1,0)),0,VLOOKUP(Combine!$A16,apatite!$A:$AD,5,0))</f>
        <v>0</v>
      </c>
      <c r="J16" s="4">
        <f>IF(ISNA(VLOOKUP(Combine!$A16,orthopyroxene!$A:$A,1,0)),0,VLOOKUP(Combine!$A16,orthopyroxene!$A:$AD,5,0))</f>
        <v>0</v>
      </c>
      <c r="K16" s="4">
        <f>IF(ISNA(VLOOKUP(Combine!$A16,spinel!$A:$A,1,0)),0,VLOOKUP(Combine!$A16,spinel!$A:$AD,5,0))</f>
        <v>0</v>
      </c>
      <c r="L16" s="4">
        <f>IF(ISNA(VLOOKUP(Combine!$A16,clinopyroxene1!$A:$A,1,0)),0,VLOOKUP(Combine!$A16,clinopyroxene1!$A:$AD,5,0))</f>
        <v>0</v>
      </c>
      <c r="M16" s="4">
        <f>IF(ISNA(VLOOKUP(Combine!$A16,clinopyroxene2!$A:$A,1,0)),0,VLOOKUP(Combine!$A16,clinopyroxene2!$A:$AD,5,0))</f>
        <v>0</v>
      </c>
      <c r="N16" s="4">
        <f>IF(ISNA(VLOOKUP(Combine!$A16,feldspar!$A:$A,1,0)),0,VLOOKUP(Combine!$A16,feldspar!$A:$AD,5,0))</f>
        <v>6.1948320369424303</v>
      </c>
      <c r="O16" s="4">
        <f>IF(ISNA(VLOOKUP(Combine!$A16,olivine!$A:$A,1,0)),0,VLOOKUP(Combine!$A16,olivine!$A:$AD,5,0))</f>
        <v>7.6553889577341598</v>
      </c>
      <c r="P16" s="4">
        <f t="shared" si="1"/>
        <v>100.1501910164241</v>
      </c>
      <c r="R16" s="4">
        <f>liquid!F15</f>
        <v>2.70859468688661</v>
      </c>
      <c r="T16" s="4">
        <f t="shared" si="2"/>
        <v>5.9892764247056967</v>
      </c>
      <c r="U16" s="4">
        <f>IF(ISNA(VLOOKUP(Combine!$A16,apatite!$A:$A,1,0)),0,VLOOKUP(Combine!$A16,apatite!$A:$AD,6,0))</f>
        <v>0</v>
      </c>
      <c r="V16" s="4">
        <f>IF(ISNA(VLOOKUP(Combine!$A16,orthopyroxene!$A:$A,1,0)),0,VLOOKUP(Combine!$A16,orthopyroxene!$A:$AD,6,0))</f>
        <v>0</v>
      </c>
      <c r="W16" s="4">
        <f>IF(ISNA(VLOOKUP(Combine!$A16,spinel!$A:$A,1,0)),0,VLOOKUP(Combine!$A16,spinel!$A:$AD,6,0))</f>
        <v>0</v>
      </c>
      <c r="X16" s="4">
        <f>IF(ISNA(VLOOKUP(Combine!$A16,clinopyroxene1!$A:$A,1,0)),0,VLOOKUP(Combine!$A16,clinopyroxene1!$A:$AD,6,0))</f>
        <v>0</v>
      </c>
      <c r="Y16" s="4">
        <f>IF(ISNA(VLOOKUP(Combine!$A16,clinopyroxene2!$A:$A,1,0)),0,VLOOKUP(Combine!$A16,clinopyroxene2!$A:$AD,6,0))</f>
        <v>0</v>
      </c>
      <c r="Z16" s="4">
        <f>IF(ISNA(VLOOKUP(Combine!$A16,feldspar!$A:$A,1,0)),0,VLOOKUP(Combine!$A16,feldspar!$A:$AD,6,0))</f>
        <v>2.6788425605722601</v>
      </c>
      <c r="AA16" s="4">
        <f>IF(ISNA(VLOOKUP(Combine!$A16,olivine!$A:$A,1,0)),0,VLOOKUP(Combine!$A16,olivine!$A:$AD,6,0))</f>
        <v>3.2930928181978301</v>
      </c>
      <c r="AB16" s="4">
        <f t="shared" si="3"/>
        <v>2.9305932754585804</v>
      </c>
      <c r="AD16" s="4">
        <f t="shared" si="4"/>
        <v>31.861529685323635</v>
      </c>
      <c r="AE16" s="4">
        <f t="shared" si="5"/>
        <v>0</v>
      </c>
      <c r="AF16" s="4">
        <f t="shared" si="6"/>
        <v>2.3125032161722401</v>
      </c>
      <c r="AG16" s="4">
        <f t="shared" si="7"/>
        <v>0</v>
      </c>
      <c r="AH16" s="4">
        <f t="shared" si="8"/>
        <v>0</v>
      </c>
      <c r="AI16" s="4">
        <f t="shared" si="9"/>
        <v>0</v>
      </c>
      <c r="AJ16" s="4">
        <f t="shared" si="10"/>
        <v>0</v>
      </c>
      <c r="AK16" s="4">
        <f t="shared" si="11"/>
        <v>0</v>
      </c>
      <c r="AL16" s="4">
        <f t="shared" si="12"/>
        <v>2.3125032161722401</v>
      </c>
      <c r="AN16" s="4">
        <f t="shared" si="13"/>
        <v>34.174032901495877</v>
      </c>
    </row>
    <row r="17" spans="1:40" x14ac:dyDescent="0.3">
      <c r="A17" s="5">
        <f>system!A16</f>
        <v>15</v>
      </c>
      <c r="B17" s="5">
        <f>INDEX(system!A:Q,ROW()-1,MATCH($B$1&amp; "*",system!$1:$1,0))</f>
        <v>1190.77419354839</v>
      </c>
      <c r="C17" s="5">
        <f>INDEX(system!A:Q,ROW()-1,MATCH($C$1&amp; "*",system!$1:$1,0))</f>
        <v>300</v>
      </c>
      <c r="D17" s="4">
        <f>INDEX(system!A:Q,ROW()-1,MATCH($D$1&amp; "*",system!$1:$1,0))</f>
        <v>0</v>
      </c>
      <c r="F17" s="4">
        <f>liquid!E16</f>
        <v>82.045222397334001</v>
      </c>
      <c r="H17" s="4">
        <f>IF(ISNA(VLOOKUP($A17,tot_solids!$A:$A,1,0)),0,VLOOKUP($A17,tot_solids!$A:$AD,5,0))-IFERROR(G17,0)</f>
        <v>18.101705462147802</v>
      </c>
      <c r="I17" s="4">
        <f>IF(ISNA(VLOOKUP(Combine!$A17,apatite!$A:$A,1,0)),0,VLOOKUP(Combine!$A17,apatite!$A:$AD,5,0))</f>
        <v>0</v>
      </c>
      <c r="J17" s="4">
        <f>IF(ISNA(VLOOKUP(Combine!$A17,orthopyroxene!$A:$A,1,0)),0,VLOOKUP(Combine!$A17,orthopyroxene!$A:$AD,5,0))</f>
        <v>0</v>
      </c>
      <c r="K17" s="4">
        <f>IF(ISNA(VLOOKUP(Combine!$A17,spinel!$A:$A,1,0)),0,VLOOKUP(Combine!$A17,spinel!$A:$AD,5,0))</f>
        <v>0</v>
      </c>
      <c r="L17" s="4">
        <f>IF(ISNA(VLOOKUP(Combine!$A17,clinopyroxene1!$A:$A,1,0)),0,VLOOKUP(Combine!$A17,clinopyroxene1!$A:$AD,5,0))</f>
        <v>0</v>
      </c>
      <c r="M17" s="4">
        <f>IF(ISNA(VLOOKUP(Combine!$A17,clinopyroxene2!$A:$A,1,0)),0,VLOOKUP(Combine!$A17,clinopyroxene2!$A:$AD,5,0))</f>
        <v>0</v>
      </c>
      <c r="N17" s="4">
        <f>IF(ISNA(VLOOKUP(Combine!$A17,feldspar!$A:$A,1,0)),0,VLOOKUP(Combine!$A17,feldspar!$A:$AD,5,0))</f>
        <v>9.2774309678145102</v>
      </c>
      <c r="O17" s="4">
        <f>IF(ISNA(VLOOKUP(Combine!$A17,olivine!$A:$A,1,0)),0,VLOOKUP(Combine!$A17,olivine!$A:$AD,5,0))</f>
        <v>8.8242744943332898</v>
      </c>
      <c r="P17" s="4">
        <f t="shared" si="1"/>
        <v>100.14692785948181</v>
      </c>
      <c r="R17" s="4">
        <f>liquid!F16</f>
        <v>2.7091040940820901</v>
      </c>
      <c r="T17" s="4">
        <f t="shared" si="2"/>
        <v>5.2248806347822292</v>
      </c>
      <c r="U17" s="4">
        <f>IF(ISNA(VLOOKUP(Combine!$A17,apatite!$A:$A,1,0)),0,VLOOKUP(Combine!$A17,apatite!$A:$AD,6,0))</f>
        <v>0</v>
      </c>
      <c r="V17" s="4">
        <f>IF(ISNA(VLOOKUP(Combine!$A17,orthopyroxene!$A:$A,1,0)),0,VLOOKUP(Combine!$A17,orthopyroxene!$A:$AD,6,0))</f>
        <v>0</v>
      </c>
      <c r="W17" s="4">
        <f>IF(ISNA(VLOOKUP(Combine!$A17,spinel!$A:$A,1,0)),0,VLOOKUP(Combine!$A17,spinel!$A:$AD,6,0))</f>
        <v>0</v>
      </c>
      <c r="X17" s="4">
        <f>IF(ISNA(VLOOKUP(Combine!$A17,clinopyroxene1!$A:$A,1,0)),0,VLOOKUP(Combine!$A17,clinopyroxene1!$A:$AD,6,0))</f>
        <v>0</v>
      </c>
      <c r="Y17" s="4">
        <f>IF(ISNA(VLOOKUP(Combine!$A17,clinopyroxene2!$A:$A,1,0)),0,VLOOKUP(Combine!$A17,clinopyroxene2!$A:$AD,6,0))</f>
        <v>0</v>
      </c>
      <c r="Z17" s="4">
        <f>IF(ISNA(VLOOKUP(Combine!$A17,feldspar!$A:$A,1,0)),0,VLOOKUP(Combine!$A17,feldspar!$A:$AD,6,0))</f>
        <v>2.6778399143453702</v>
      </c>
      <c r="AA17" s="4">
        <f>IF(ISNA(VLOOKUP(Combine!$A17,olivine!$A:$A,1,0)),0,VLOOKUP(Combine!$A17,olivine!$A:$AD,6,0))</f>
        <v>3.3004857811211901</v>
      </c>
      <c r="AB17" s="4">
        <f t="shared" si="3"/>
        <v>2.9673583904204244</v>
      </c>
      <c r="AD17" s="4">
        <f t="shared" si="4"/>
        <v>30.28500181169041</v>
      </c>
      <c r="AE17" s="4">
        <f t="shared" si="5"/>
        <v>0</v>
      </c>
      <c r="AF17" s="4">
        <f t="shared" si="6"/>
        <v>3.4645203838043801</v>
      </c>
      <c r="AG17" s="4">
        <f t="shared" si="7"/>
        <v>0</v>
      </c>
      <c r="AH17" s="4">
        <f t="shared" si="8"/>
        <v>0</v>
      </c>
      <c r="AI17" s="4">
        <f t="shared" si="9"/>
        <v>0</v>
      </c>
      <c r="AJ17" s="4">
        <f t="shared" si="10"/>
        <v>0</v>
      </c>
      <c r="AK17" s="4">
        <f t="shared" si="11"/>
        <v>0</v>
      </c>
      <c r="AL17" s="4">
        <f t="shared" si="12"/>
        <v>3.4645203838043801</v>
      </c>
      <c r="AN17" s="4">
        <f t="shared" si="13"/>
        <v>33.749522195494791</v>
      </c>
    </row>
    <row r="18" spans="1:40" x14ac:dyDescent="0.3">
      <c r="A18" s="5">
        <f>system!A17</f>
        <v>16</v>
      </c>
      <c r="B18" s="5">
        <f>INDEX(system!A:Q,ROW()-1,MATCH($B$1&amp; "*",system!$1:$1,0))</f>
        <v>1185.7580645161199</v>
      </c>
      <c r="C18" s="5">
        <f>INDEX(system!A:Q,ROW()-1,MATCH($C$1&amp; "*",system!$1:$1,0))</f>
        <v>300</v>
      </c>
      <c r="D18" s="4">
        <f>INDEX(system!A:Q,ROW()-1,MATCH($D$1&amp; "*",system!$1:$1,0))</f>
        <v>0</v>
      </c>
      <c r="F18" s="4">
        <f>liquid!E17</f>
        <v>78.1178119268302</v>
      </c>
      <c r="H18" s="4">
        <f>IF(ISNA(VLOOKUP($A18,tot_solids!$A:$A,1,0)),0,VLOOKUP($A18,tot_solids!$A:$AD,5,0))-IFERROR(G18,0)</f>
        <v>22.025924938235502</v>
      </c>
      <c r="I18" s="4">
        <f>IF(ISNA(VLOOKUP(Combine!$A18,apatite!$A:$A,1,0)),0,VLOOKUP(Combine!$A18,apatite!$A:$AD,5,0))</f>
        <v>0</v>
      </c>
      <c r="J18" s="4">
        <f>IF(ISNA(VLOOKUP(Combine!$A18,orthopyroxene!$A:$A,1,0)),0,VLOOKUP(Combine!$A18,orthopyroxene!$A:$AD,5,0))</f>
        <v>0</v>
      </c>
      <c r="K18" s="4">
        <f>IF(ISNA(VLOOKUP(Combine!$A18,spinel!$A:$A,1,0)),0,VLOOKUP(Combine!$A18,spinel!$A:$AD,5,0))</f>
        <v>0</v>
      </c>
      <c r="L18" s="4">
        <f>IF(ISNA(VLOOKUP(Combine!$A18,clinopyroxene1!$A:$A,1,0)),0,VLOOKUP(Combine!$A18,clinopyroxene1!$A:$AD,5,0))</f>
        <v>0</v>
      </c>
      <c r="M18" s="4">
        <f>IF(ISNA(VLOOKUP(Combine!$A18,clinopyroxene2!$A:$A,1,0)),0,VLOOKUP(Combine!$A18,clinopyroxene2!$A:$AD,5,0))</f>
        <v>0</v>
      </c>
      <c r="N18" s="4">
        <f>IF(ISNA(VLOOKUP(Combine!$A18,feldspar!$A:$A,1,0)),0,VLOOKUP(Combine!$A18,feldspar!$A:$AD,5,0))</f>
        <v>12.116251422420801</v>
      </c>
      <c r="O18" s="4">
        <f>IF(ISNA(VLOOKUP(Combine!$A18,olivine!$A:$A,1,0)),0,VLOOKUP(Combine!$A18,olivine!$A:$AD,5,0))</f>
        <v>9.9096735158146991</v>
      </c>
      <c r="P18" s="4">
        <f t="shared" si="1"/>
        <v>100.1437368650657</v>
      </c>
      <c r="R18" s="4">
        <f>liquid!F17</f>
        <v>2.7095925065631898</v>
      </c>
      <c r="T18" s="4">
        <f t="shared" si="2"/>
        <v>4.8662622878897892</v>
      </c>
      <c r="U18" s="4">
        <f>IF(ISNA(VLOOKUP(Combine!$A18,apatite!$A:$A,1,0)),0,VLOOKUP(Combine!$A18,apatite!$A:$AD,6,0))</f>
        <v>0</v>
      </c>
      <c r="V18" s="4">
        <f>IF(ISNA(VLOOKUP(Combine!$A18,orthopyroxene!$A:$A,1,0)),0,VLOOKUP(Combine!$A18,orthopyroxene!$A:$AD,6,0))</f>
        <v>0</v>
      </c>
      <c r="W18" s="4">
        <f>IF(ISNA(VLOOKUP(Combine!$A18,spinel!$A:$A,1,0)),0,VLOOKUP(Combine!$A18,spinel!$A:$AD,6,0))</f>
        <v>0</v>
      </c>
      <c r="X18" s="4">
        <f>IF(ISNA(VLOOKUP(Combine!$A18,clinopyroxene1!$A:$A,1,0)),0,VLOOKUP(Combine!$A18,clinopyroxene1!$A:$AD,6,0))</f>
        <v>0</v>
      </c>
      <c r="Y18" s="4">
        <f>IF(ISNA(VLOOKUP(Combine!$A18,clinopyroxene2!$A:$A,1,0)),0,VLOOKUP(Combine!$A18,clinopyroxene2!$A:$AD,6,0))</f>
        <v>0</v>
      </c>
      <c r="Z18" s="4">
        <f>IF(ISNA(VLOOKUP(Combine!$A18,feldspar!$A:$A,1,0)),0,VLOOKUP(Combine!$A18,feldspar!$A:$AD,6,0))</f>
        <v>2.6768845137197999</v>
      </c>
      <c r="AA18" s="4">
        <f>IF(ISNA(VLOOKUP(Combine!$A18,olivine!$A:$A,1,0)),0,VLOOKUP(Combine!$A18,olivine!$A:$AD,6,0))</f>
        <v>3.3078466859302802</v>
      </c>
      <c r="AB18" s="4">
        <f t="shared" si="3"/>
        <v>3.0022393279139594</v>
      </c>
      <c r="AD18" s="4">
        <f t="shared" si="4"/>
        <v>28.830095941590038</v>
      </c>
      <c r="AE18" s="4">
        <f t="shared" si="5"/>
        <v>0</v>
      </c>
      <c r="AF18" s="4">
        <f t="shared" si="6"/>
        <v>4.5262510804338181</v>
      </c>
      <c r="AG18" s="4">
        <f t="shared" si="7"/>
        <v>0</v>
      </c>
      <c r="AH18" s="4">
        <f t="shared" si="8"/>
        <v>0</v>
      </c>
      <c r="AI18" s="4">
        <f t="shared" si="9"/>
        <v>0</v>
      </c>
      <c r="AJ18" s="4">
        <f t="shared" si="10"/>
        <v>0</v>
      </c>
      <c r="AK18" s="4">
        <f t="shared" si="11"/>
        <v>0</v>
      </c>
      <c r="AL18" s="4">
        <f t="shared" si="12"/>
        <v>4.5262510804338181</v>
      </c>
      <c r="AN18" s="4">
        <f t="shared" si="13"/>
        <v>33.356347022023854</v>
      </c>
    </row>
    <row r="19" spans="1:40" x14ac:dyDescent="0.3">
      <c r="A19" s="5">
        <f>system!A18</f>
        <v>17</v>
      </c>
      <c r="B19" s="5">
        <f>INDEX(system!A:Q,ROW()-1,MATCH($B$1&amp; "*",system!$1:$1,0))</f>
        <v>1180.7419354838601</v>
      </c>
      <c r="C19" s="5">
        <f>INDEX(system!A:Q,ROW()-1,MATCH($C$1&amp; "*",system!$1:$1,0))</f>
        <v>300</v>
      </c>
      <c r="D19" s="4">
        <f>INDEX(system!A:Q,ROW()-1,MATCH($D$1&amp; "*",system!$1:$1,0))</f>
        <v>0</v>
      </c>
      <c r="F19" s="4">
        <f>liquid!E18</f>
        <v>74.480680721740399</v>
      </c>
      <c r="H19" s="4">
        <f>IF(ISNA(VLOOKUP($A19,tot_solids!$A:$A,1,0)),0,VLOOKUP($A19,tot_solids!$A:$AD,5,0))-IFERROR(G19,0)</f>
        <v>25.6599298751328</v>
      </c>
      <c r="I19" s="4">
        <f>IF(ISNA(VLOOKUP(Combine!$A19,apatite!$A:$A,1,0)),0,VLOOKUP(Combine!$A19,apatite!$A:$AD,5,0))</f>
        <v>0</v>
      </c>
      <c r="J19" s="4">
        <f>IF(ISNA(VLOOKUP(Combine!$A19,orthopyroxene!$A:$A,1,0)),0,VLOOKUP(Combine!$A19,orthopyroxene!$A:$AD,5,0))</f>
        <v>0</v>
      </c>
      <c r="K19" s="4">
        <f>IF(ISNA(VLOOKUP(Combine!$A19,spinel!$A:$A,1,0)),0,VLOOKUP(Combine!$A19,spinel!$A:$AD,5,0))</f>
        <v>0</v>
      </c>
      <c r="L19" s="4">
        <f>IF(ISNA(VLOOKUP(Combine!$A19,clinopyroxene1!$A:$A,1,0)),0,VLOOKUP(Combine!$A19,clinopyroxene1!$A:$AD,5,0))</f>
        <v>0</v>
      </c>
      <c r="M19" s="4">
        <f>IF(ISNA(VLOOKUP(Combine!$A19,clinopyroxene2!$A:$A,1,0)),0,VLOOKUP(Combine!$A19,clinopyroxene2!$A:$AD,5,0))</f>
        <v>0</v>
      </c>
      <c r="N19" s="4">
        <f>IF(ISNA(VLOOKUP(Combine!$A19,feldspar!$A:$A,1,0)),0,VLOOKUP(Combine!$A19,feldspar!$A:$AD,5,0))</f>
        <v>14.7381631549021</v>
      </c>
      <c r="O19" s="4">
        <f>IF(ISNA(VLOOKUP(Combine!$A19,olivine!$A:$A,1,0)),0,VLOOKUP(Combine!$A19,olivine!$A:$AD,5,0))</f>
        <v>10.9217667202307</v>
      </c>
      <c r="P19" s="4">
        <f t="shared" si="1"/>
        <v>100.1406105968732</v>
      </c>
      <c r="R19" s="4">
        <f>liquid!F18</f>
        <v>2.7100465249885302</v>
      </c>
      <c r="T19" s="4">
        <f t="shared" si="2"/>
        <v>4.6590192529299417</v>
      </c>
      <c r="U19" s="4">
        <f>IF(ISNA(VLOOKUP(Combine!$A19,apatite!$A:$A,1,0)),0,VLOOKUP(Combine!$A19,apatite!$A:$AD,6,0))</f>
        <v>0</v>
      </c>
      <c r="V19" s="4">
        <f>IF(ISNA(VLOOKUP(Combine!$A19,orthopyroxene!$A:$A,1,0)),0,VLOOKUP(Combine!$A19,orthopyroxene!$A:$AD,6,0))</f>
        <v>0</v>
      </c>
      <c r="W19" s="4">
        <f>IF(ISNA(VLOOKUP(Combine!$A19,spinel!$A:$A,1,0)),0,VLOOKUP(Combine!$A19,spinel!$A:$AD,6,0))</f>
        <v>0</v>
      </c>
      <c r="X19" s="4">
        <f>IF(ISNA(VLOOKUP(Combine!$A19,clinopyroxene1!$A:$A,1,0)),0,VLOOKUP(Combine!$A19,clinopyroxene1!$A:$AD,6,0))</f>
        <v>0</v>
      </c>
      <c r="Y19" s="4">
        <f>IF(ISNA(VLOOKUP(Combine!$A19,clinopyroxene2!$A:$A,1,0)),0,VLOOKUP(Combine!$A19,clinopyroxene2!$A:$AD,6,0))</f>
        <v>0</v>
      </c>
      <c r="Z19" s="4">
        <f>IF(ISNA(VLOOKUP(Combine!$A19,feldspar!$A:$A,1,0)),0,VLOOKUP(Combine!$A19,feldspar!$A:$AD,6,0))</f>
        <v>2.6759771451306902</v>
      </c>
      <c r="AA19" s="4">
        <f>IF(ISNA(VLOOKUP(Combine!$A19,olivine!$A:$A,1,0)),0,VLOOKUP(Combine!$A19,olivine!$A:$AD,6,0))</f>
        <v>3.3151707917781299</v>
      </c>
      <c r="AB19" s="4">
        <f t="shared" si="3"/>
        <v>3.0354142373155075</v>
      </c>
      <c r="AD19" s="4">
        <f t="shared" si="4"/>
        <v>27.483174194603773</v>
      </c>
      <c r="AE19" s="4">
        <f t="shared" si="5"/>
        <v>0</v>
      </c>
      <c r="AF19" s="4">
        <f t="shared" si="6"/>
        <v>5.5075818497628886</v>
      </c>
      <c r="AG19" s="4">
        <f t="shared" si="7"/>
        <v>0</v>
      </c>
      <c r="AH19" s="4">
        <f t="shared" si="8"/>
        <v>0</v>
      </c>
      <c r="AI19" s="4">
        <f t="shared" si="9"/>
        <v>0</v>
      </c>
      <c r="AJ19" s="4">
        <f t="shared" si="10"/>
        <v>0</v>
      </c>
      <c r="AK19" s="4">
        <f t="shared" si="11"/>
        <v>0</v>
      </c>
      <c r="AL19" s="4">
        <f t="shared" si="12"/>
        <v>5.5075818497628886</v>
      </c>
      <c r="AN19" s="4">
        <f t="shared" si="13"/>
        <v>32.990756044366663</v>
      </c>
    </row>
    <row r="20" spans="1:40" x14ac:dyDescent="0.3">
      <c r="A20" s="5">
        <f>system!A19</f>
        <v>18</v>
      </c>
      <c r="B20" s="5">
        <f>INDEX(system!A:Q,ROW()-1,MATCH($B$1&amp; "*",system!$1:$1,0))</f>
        <v>1175.7258064516</v>
      </c>
      <c r="C20" s="5">
        <f>INDEX(system!A:Q,ROW()-1,MATCH($C$1&amp; "*",system!$1:$1,0))</f>
        <v>300</v>
      </c>
      <c r="D20" s="4">
        <f>INDEX(system!A:Q,ROW()-1,MATCH($D$1&amp; "*",system!$1:$1,0))</f>
        <v>0</v>
      </c>
      <c r="F20" s="4">
        <f>liquid!E19</f>
        <v>71.102565673107307</v>
      </c>
      <c r="H20" s="4">
        <f>IF(ISNA(VLOOKUP($A20,tot_solids!$A:$A,1,0)),0,VLOOKUP($A20,tot_solids!$A:$AD,5,0))-IFERROR(G20,0)</f>
        <v>29.034977388836801</v>
      </c>
      <c r="I20" s="4">
        <f>IF(ISNA(VLOOKUP(Combine!$A20,apatite!$A:$A,1,0)),0,VLOOKUP(Combine!$A20,apatite!$A:$AD,5,0))</f>
        <v>0</v>
      </c>
      <c r="J20" s="4">
        <f>IF(ISNA(VLOOKUP(Combine!$A20,orthopyroxene!$A:$A,1,0)),0,VLOOKUP(Combine!$A20,orthopyroxene!$A:$AD,5,0))</f>
        <v>0</v>
      </c>
      <c r="K20" s="4">
        <f>IF(ISNA(VLOOKUP(Combine!$A20,spinel!$A:$A,1,0)),0,VLOOKUP(Combine!$A20,spinel!$A:$AD,5,0))</f>
        <v>0</v>
      </c>
      <c r="L20" s="4">
        <f>IF(ISNA(VLOOKUP(Combine!$A20,clinopyroxene1!$A:$A,1,0)),0,VLOOKUP(Combine!$A20,clinopyroxene1!$A:$AD,5,0))</f>
        <v>0</v>
      </c>
      <c r="M20" s="4">
        <f>IF(ISNA(VLOOKUP(Combine!$A20,clinopyroxene2!$A:$A,1,0)),0,VLOOKUP(Combine!$A20,clinopyroxene2!$A:$AD,5,0))</f>
        <v>0</v>
      </c>
      <c r="N20" s="4">
        <f>IF(ISNA(VLOOKUP(Combine!$A20,feldspar!$A:$A,1,0)),0,VLOOKUP(Combine!$A20,feldspar!$A:$AD,5,0))</f>
        <v>17.1658417991604</v>
      </c>
      <c r="O20" s="4">
        <f>IF(ISNA(VLOOKUP(Combine!$A20,olivine!$A:$A,1,0)),0,VLOOKUP(Combine!$A20,olivine!$A:$AD,5,0))</f>
        <v>11.8691355896764</v>
      </c>
      <c r="P20" s="4">
        <f t="shared" si="1"/>
        <v>100.13754306194411</v>
      </c>
      <c r="R20" s="4">
        <f>liquid!F19</f>
        <v>2.71045221447871</v>
      </c>
      <c r="T20" s="4">
        <f t="shared" si="2"/>
        <v>4.5247997684571271</v>
      </c>
      <c r="U20" s="4">
        <f>IF(ISNA(VLOOKUP(Combine!$A20,apatite!$A:$A,1,0)),0,VLOOKUP(Combine!$A20,apatite!$A:$AD,6,0))</f>
        <v>0</v>
      </c>
      <c r="V20" s="4">
        <f>IF(ISNA(VLOOKUP(Combine!$A20,orthopyroxene!$A:$A,1,0)),0,VLOOKUP(Combine!$A20,orthopyroxene!$A:$AD,6,0))</f>
        <v>0</v>
      </c>
      <c r="W20" s="4">
        <f>IF(ISNA(VLOOKUP(Combine!$A20,spinel!$A:$A,1,0)),0,VLOOKUP(Combine!$A20,spinel!$A:$AD,6,0))</f>
        <v>0</v>
      </c>
      <c r="X20" s="4">
        <f>IF(ISNA(VLOOKUP(Combine!$A20,clinopyroxene1!$A:$A,1,0)),0,VLOOKUP(Combine!$A20,clinopyroxene1!$A:$AD,6,0))</f>
        <v>0</v>
      </c>
      <c r="Y20" s="4">
        <f>IF(ISNA(VLOOKUP(Combine!$A20,clinopyroxene2!$A:$A,1,0)),0,VLOOKUP(Combine!$A20,clinopyroxene2!$A:$AD,6,0))</f>
        <v>0</v>
      </c>
      <c r="Z20" s="4">
        <f>IF(ISNA(VLOOKUP(Combine!$A20,feldspar!$A:$A,1,0)),0,VLOOKUP(Combine!$A20,feldspar!$A:$AD,6,0))</f>
        <v>2.67511821889951</v>
      </c>
      <c r="AA20" s="4">
        <f>IF(ISNA(VLOOKUP(Combine!$A20,olivine!$A:$A,1,0)),0,VLOOKUP(Combine!$A20,olivine!$A:$AD,6,0))</f>
        <v>3.3224527115228102</v>
      </c>
      <c r="AB20" s="4">
        <f t="shared" si="3"/>
        <v>3.0670387511444028</v>
      </c>
      <c r="AD20" s="4">
        <f t="shared" si="4"/>
        <v>26.232731679714252</v>
      </c>
      <c r="AE20" s="4">
        <f t="shared" si="5"/>
        <v>0</v>
      </c>
      <c r="AF20" s="4">
        <f t="shared" si="6"/>
        <v>6.416853534877454</v>
      </c>
      <c r="AG20" s="4">
        <f t="shared" si="7"/>
        <v>0</v>
      </c>
      <c r="AH20" s="4">
        <f t="shared" si="8"/>
        <v>0</v>
      </c>
      <c r="AI20" s="4">
        <f t="shared" si="9"/>
        <v>0</v>
      </c>
      <c r="AJ20" s="4">
        <f t="shared" si="10"/>
        <v>0</v>
      </c>
      <c r="AK20" s="4">
        <f t="shared" si="11"/>
        <v>0</v>
      </c>
      <c r="AL20" s="4">
        <f t="shared" si="12"/>
        <v>6.416853534877454</v>
      </c>
      <c r="AN20" s="4">
        <f t="shared" si="13"/>
        <v>32.64958521459171</v>
      </c>
    </row>
    <row r="21" spans="1:40" x14ac:dyDescent="0.3">
      <c r="A21" s="5">
        <f>system!A20</f>
        <v>19</v>
      </c>
      <c r="B21" s="5">
        <f>INDEX(system!A:Q,ROW()-1,MATCH($B$1&amp; "*",system!$1:$1,0))</f>
        <v>1170.7096774193501</v>
      </c>
      <c r="C21" s="5">
        <f>INDEX(system!A:Q,ROW()-1,MATCH($C$1&amp; "*",system!$1:$1,0))</f>
        <v>300</v>
      </c>
      <c r="D21" s="4">
        <f>INDEX(system!A:Q,ROW()-1,MATCH($D$1&amp; "*",system!$1:$1,0))</f>
        <v>0</v>
      </c>
      <c r="F21" s="4">
        <f>liquid!E20</f>
        <v>67.956875182868302</v>
      </c>
      <c r="H21" s="4">
        <f>IF(ISNA(VLOOKUP($A21,tot_solids!$A:$A,1,0)),0,VLOOKUP($A21,tot_solids!$A:$AD,5,0))-IFERROR(G21,0)</f>
        <v>32.177654260672703</v>
      </c>
      <c r="I21" s="4">
        <f>IF(ISNA(VLOOKUP(Combine!$A21,apatite!$A:$A,1,0)),0,VLOOKUP(Combine!$A21,apatite!$A:$AD,5,0))</f>
        <v>0</v>
      </c>
      <c r="J21" s="4">
        <f>IF(ISNA(VLOOKUP(Combine!$A21,orthopyroxene!$A:$A,1,0)),0,VLOOKUP(Combine!$A21,orthopyroxene!$A:$AD,5,0))</f>
        <v>0</v>
      </c>
      <c r="K21" s="4">
        <f>IF(ISNA(VLOOKUP(Combine!$A21,spinel!$A:$A,1,0)),0,VLOOKUP(Combine!$A21,spinel!$A:$AD,5,0))</f>
        <v>0</v>
      </c>
      <c r="L21" s="4">
        <f>IF(ISNA(VLOOKUP(Combine!$A21,clinopyroxene1!$A:$A,1,0)),0,VLOOKUP(Combine!$A21,clinopyroxene1!$A:$AD,5,0))</f>
        <v>0</v>
      </c>
      <c r="M21" s="4">
        <f>IF(ISNA(VLOOKUP(Combine!$A21,clinopyroxene2!$A:$A,1,0)),0,VLOOKUP(Combine!$A21,clinopyroxene2!$A:$AD,5,0))</f>
        <v>0</v>
      </c>
      <c r="N21" s="4">
        <f>IF(ISNA(VLOOKUP(Combine!$A21,feldspar!$A:$A,1,0)),0,VLOOKUP(Combine!$A21,feldspar!$A:$AD,5,0))</f>
        <v>19.418597505143499</v>
      </c>
      <c r="O21" s="4">
        <f>IF(ISNA(VLOOKUP(Combine!$A21,olivine!$A:$A,1,0)),0,VLOOKUP(Combine!$A21,olivine!$A:$AD,5,0))</f>
        <v>12.7590567555291</v>
      </c>
      <c r="P21" s="4">
        <f t="shared" si="1"/>
        <v>100.134529443541</v>
      </c>
      <c r="R21" s="4">
        <f>liquid!F20</f>
        <v>2.7107953399650802</v>
      </c>
      <c r="T21" s="4">
        <f t="shared" si="2"/>
        <v>4.4314709784391741</v>
      </c>
      <c r="U21" s="4">
        <f>IF(ISNA(VLOOKUP(Combine!$A21,apatite!$A:$A,1,0)),0,VLOOKUP(Combine!$A21,apatite!$A:$AD,6,0))</f>
        <v>0</v>
      </c>
      <c r="V21" s="4">
        <f>IF(ISNA(VLOOKUP(Combine!$A21,orthopyroxene!$A:$A,1,0)),0,VLOOKUP(Combine!$A21,orthopyroxene!$A:$AD,6,0))</f>
        <v>0</v>
      </c>
      <c r="W21" s="4">
        <f>IF(ISNA(VLOOKUP(Combine!$A21,spinel!$A:$A,1,0)),0,VLOOKUP(Combine!$A21,spinel!$A:$AD,6,0))</f>
        <v>0</v>
      </c>
      <c r="X21" s="4">
        <f>IF(ISNA(VLOOKUP(Combine!$A21,clinopyroxene1!$A:$A,1,0)),0,VLOOKUP(Combine!$A21,clinopyroxene1!$A:$AD,6,0))</f>
        <v>0</v>
      </c>
      <c r="Y21" s="4">
        <f>IF(ISNA(VLOOKUP(Combine!$A21,clinopyroxene2!$A:$A,1,0)),0,VLOOKUP(Combine!$A21,clinopyroxene2!$A:$AD,6,0))</f>
        <v>0</v>
      </c>
      <c r="Z21" s="4">
        <f>IF(ISNA(VLOOKUP(Combine!$A21,feldspar!$A:$A,1,0)),0,VLOOKUP(Combine!$A21,feldspar!$A:$AD,6,0))</f>
        <v>2.6743077848035699</v>
      </c>
      <c r="AA21" s="4">
        <f>IF(ISNA(VLOOKUP(Combine!$A21,olivine!$A:$A,1,0)),0,VLOOKUP(Combine!$A21,olivine!$A:$AD,6,0))</f>
        <v>3.3296865387174801</v>
      </c>
      <c r="AB21" s="4">
        <f t="shared" si="3"/>
        <v>3.0972493220976811</v>
      </c>
      <c r="AD21" s="4">
        <f t="shared" si="4"/>
        <v>25.068980376712506</v>
      </c>
      <c r="AE21" s="4">
        <f t="shared" si="5"/>
        <v>0</v>
      </c>
      <c r="AF21" s="4">
        <f t="shared" si="6"/>
        <v>7.2611677741385368</v>
      </c>
      <c r="AG21" s="4">
        <f t="shared" si="7"/>
        <v>0</v>
      </c>
      <c r="AH21" s="4">
        <f t="shared" si="8"/>
        <v>0</v>
      </c>
      <c r="AI21" s="4">
        <f t="shared" si="9"/>
        <v>0</v>
      </c>
      <c r="AJ21" s="4">
        <f t="shared" si="10"/>
        <v>0</v>
      </c>
      <c r="AK21" s="4">
        <f t="shared" si="11"/>
        <v>0</v>
      </c>
      <c r="AL21" s="4">
        <f t="shared" si="12"/>
        <v>7.2611677741385368</v>
      </c>
      <c r="AN21" s="4">
        <f t="shared" si="13"/>
        <v>32.330148150851045</v>
      </c>
    </row>
    <row r="22" spans="1:40" x14ac:dyDescent="0.3">
      <c r="A22" s="5">
        <f>system!A21</f>
        <v>20</v>
      </c>
      <c r="B22" s="5">
        <f>INDEX(system!A:Q,ROW()-1,MATCH($B$1&amp; "*",system!$1:$1,0))</f>
        <v>1165.69354838709</v>
      </c>
      <c r="C22" s="5">
        <f>INDEX(system!A:Q,ROW()-1,MATCH($C$1&amp; "*",system!$1:$1,0))</f>
        <v>300</v>
      </c>
      <c r="D22" s="4">
        <f>INDEX(system!A:Q,ROW()-1,MATCH($D$1&amp; "*",system!$1:$1,0))</f>
        <v>0</v>
      </c>
      <c r="F22" s="4">
        <f>liquid!E21</f>
        <v>64.812533726249299</v>
      </c>
      <c r="H22" s="4">
        <f>IF(ISNA(VLOOKUP($A22,tot_solids!$A:$A,1,0)),0,VLOOKUP($A22,tot_solids!$A:$AD,5,0))-IFERROR(G22,0)</f>
        <v>35.319394497968297</v>
      </c>
      <c r="I22" s="4">
        <f>IF(ISNA(VLOOKUP(Combine!$A22,apatite!$A:$A,1,0)),0,VLOOKUP(Combine!$A22,apatite!$A:$AD,5,0))</f>
        <v>0</v>
      </c>
      <c r="J22" s="4">
        <f>IF(ISNA(VLOOKUP(Combine!$A22,orthopyroxene!$A:$A,1,0)),0,VLOOKUP(Combine!$A22,orthopyroxene!$A:$AD,5,0))</f>
        <v>0</v>
      </c>
      <c r="K22" s="4">
        <f>IF(ISNA(VLOOKUP(Combine!$A22,spinel!$A:$A,1,0)),0,VLOOKUP(Combine!$A22,spinel!$A:$AD,5,0))</f>
        <v>0</v>
      </c>
      <c r="L22" s="4">
        <f>IF(ISNA(VLOOKUP(Combine!$A22,clinopyroxene1!$A:$A,1,0)),0,VLOOKUP(Combine!$A22,clinopyroxene1!$A:$AD,5,0))</f>
        <v>0.46283121313091602</v>
      </c>
      <c r="M22" s="4">
        <f>IF(ISNA(VLOOKUP(Combine!$A22,clinopyroxene2!$A:$A,1,0)),0,VLOOKUP(Combine!$A22,clinopyroxene2!$A:$AD,5,0))</f>
        <v>0</v>
      </c>
      <c r="N22" s="4">
        <f>IF(ISNA(VLOOKUP(Combine!$A22,feldspar!$A:$A,1,0)),0,VLOOKUP(Combine!$A22,feldspar!$A:$AD,5,0))</f>
        <v>21.360910394752398</v>
      </c>
      <c r="O22" s="4">
        <f>IF(ISNA(VLOOKUP(Combine!$A22,olivine!$A:$A,1,0)),0,VLOOKUP(Combine!$A22,olivine!$A:$AD,5,0))</f>
        <v>13.4956528900849</v>
      </c>
      <c r="P22" s="4">
        <f t="shared" si="1"/>
        <v>100.1319282242176</v>
      </c>
      <c r="R22" s="4">
        <f>liquid!F21</f>
        <v>2.7106024600939702</v>
      </c>
      <c r="T22" s="4">
        <f t="shared" si="2"/>
        <v>4.3434110028660449</v>
      </c>
      <c r="U22" s="4">
        <f>IF(ISNA(VLOOKUP(Combine!$A22,apatite!$A:$A,1,0)),0,VLOOKUP(Combine!$A22,apatite!$A:$AD,6,0))</f>
        <v>0</v>
      </c>
      <c r="V22" s="4">
        <f>IF(ISNA(VLOOKUP(Combine!$A22,orthopyroxene!$A:$A,1,0)),0,VLOOKUP(Combine!$A22,orthopyroxene!$A:$AD,6,0))</f>
        <v>0</v>
      </c>
      <c r="W22" s="4">
        <f>IF(ISNA(VLOOKUP(Combine!$A22,spinel!$A:$A,1,0)),0,VLOOKUP(Combine!$A22,spinel!$A:$AD,6,0))</f>
        <v>0</v>
      </c>
      <c r="X22" s="4">
        <f>IF(ISNA(VLOOKUP(Combine!$A22,clinopyroxene1!$A:$A,1,0)),0,VLOOKUP(Combine!$A22,clinopyroxene1!$A:$AD,6,0))</f>
        <v>3.2628838809993201</v>
      </c>
      <c r="Y22" s="4">
        <f>IF(ISNA(VLOOKUP(Combine!$A22,clinopyroxene2!$A:$A,1,0)),0,VLOOKUP(Combine!$A22,clinopyroxene2!$A:$AD,6,0))</f>
        <v>0</v>
      </c>
      <c r="Z22" s="4">
        <f>IF(ISNA(VLOOKUP(Combine!$A22,feldspar!$A:$A,1,0)),0,VLOOKUP(Combine!$A22,feldspar!$A:$AD,6,0))</f>
        <v>2.6734987956591798</v>
      </c>
      <c r="AA22" s="4">
        <f>IF(ISNA(VLOOKUP(Combine!$A22,olivine!$A:$A,1,0)),0,VLOOKUP(Combine!$A22,olivine!$A:$AD,6,0))</f>
        <v>3.3372758588315201</v>
      </c>
      <c r="AB22" s="4">
        <f t="shared" si="3"/>
        <v>3.124975645550069</v>
      </c>
      <c r="AD22" s="4">
        <f t="shared" si="4"/>
        <v>23.910748507179619</v>
      </c>
      <c r="AE22" s="4">
        <f t="shared" si="5"/>
        <v>0</v>
      </c>
      <c r="AF22" s="4">
        <f t="shared" si="6"/>
        <v>8.1317182450987087</v>
      </c>
      <c r="AG22" s="4">
        <f t="shared" si="7"/>
        <v>0</v>
      </c>
      <c r="AH22" s="4">
        <f t="shared" si="8"/>
        <v>0</v>
      </c>
      <c r="AI22" s="4">
        <f t="shared" si="9"/>
        <v>0</v>
      </c>
      <c r="AJ22" s="4">
        <f t="shared" si="10"/>
        <v>0.14184728295913648</v>
      </c>
      <c r="AK22" s="4">
        <f t="shared" si="11"/>
        <v>0</v>
      </c>
      <c r="AL22" s="4">
        <f t="shared" si="12"/>
        <v>7.9898709621395723</v>
      </c>
      <c r="AN22" s="4">
        <f t="shared" si="13"/>
        <v>32.04246675227833</v>
      </c>
    </row>
    <row r="23" spans="1:40" x14ac:dyDescent="0.3">
      <c r="A23" s="5">
        <f>system!A22</f>
        <v>21</v>
      </c>
      <c r="B23" s="5">
        <f>INDEX(system!A:Q,ROW()-1,MATCH($B$1&amp; "*",system!$1:$1,0))</f>
        <v>1160.6774193548299</v>
      </c>
      <c r="C23" s="5">
        <f>INDEX(system!A:Q,ROW()-1,MATCH($C$1&amp; "*",system!$1:$1,0))</f>
        <v>300</v>
      </c>
      <c r="D23" s="4">
        <f>INDEX(system!A:Q,ROW()-1,MATCH($D$1&amp; "*",system!$1:$1,0))</f>
        <v>0</v>
      </c>
      <c r="F23" s="4">
        <f>liquid!E22</f>
        <v>61.605404805018502</v>
      </c>
      <c r="H23" s="4">
        <f>IF(ISNA(VLOOKUP($A23,tot_solids!$A:$A,1,0)),0,VLOOKUP($A23,tot_solids!$A:$AD,5,0))-IFERROR(G23,0)</f>
        <v>38.524477888448502</v>
      </c>
      <c r="I23" s="4">
        <f>IF(ISNA(VLOOKUP(Combine!$A23,apatite!$A:$A,1,0)),0,VLOOKUP(Combine!$A23,apatite!$A:$AD,5,0))</f>
        <v>0</v>
      </c>
      <c r="J23" s="4">
        <f>IF(ISNA(VLOOKUP(Combine!$A23,orthopyroxene!$A:$A,1,0)),0,VLOOKUP(Combine!$A23,orthopyroxene!$A:$AD,5,0))</f>
        <v>0</v>
      </c>
      <c r="K23" s="4">
        <f>IF(ISNA(VLOOKUP(Combine!$A23,spinel!$A:$A,1,0)),0,VLOOKUP(Combine!$A23,spinel!$A:$AD,5,0))</f>
        <v>0</v>
      </c>
      <c r="L23" s="4">
        <f>IF(ISNA(VLOOKUP(Combine!$A23,clinopyroxene1!$A:$A,1,0)),0,VLOOKUP(Combine!$A23,clinopyroxene1!$A:$AD,5,0))</f>
        <v>1.5089054058860101</v>
      </c>
      <c r="M23" s="4">
        <f>IF(ISNA(VLOOKUP(Combine!$A23,clinopyroxene2!$A:$A,1,0)),0,VLOOKUP(Combine!$A23,clinopyroxene2!$A:$AD,5,0))</f>
        <v>0</v>
      </c>
      <c r="N23" s="4">
        <f>IF(ISNA(VLOOKUP(Combine!$A23,feldspar!$A:$A,1,0)),0,VLOOKUP(Combine!$A23,feldspar!$A:$AD,5,0))</f>
        <v>22.956013982940402</v>
      </c>
      <c r="O23" s="4">
        <f>IF(ISNA(VLOOKUP(Combine!$A23,olivine!$A:$A,1,0)),0,VLOOKUP(Combine!$A23,olivine!$A:$AD,5,0))</f>
        <v>14.059558499622</v>
      </c>
      <c r="P23" s="4">
        <f t="shared" si="1"/>
        <v>100.12988269346701</v>
      </c>
      <c r="R23" s="4">
        <f>liquid!F22</f>
        <v>2.7095461594511501</v>
      </c>
      <c r="T23" s="4">
        <f t="shared" si="2"/>
        <v>4.2563952907958083</v>
      </c>
      <c r="U23" s="4">
        <f>IF(ISNA(VLOOKUP(Combine!$A23,apatite!$A:$A,1,0)),0,VLOOKUP(Combine!$A23,apatite!$A:$AD,6,0))</f>
        <v>0</v>
      </c>
      <c r="V23" s="4">
        <f>IF(ISNA(VLOOKUP(Combine!$A23,orthopyroxene!$A:$A,1,0)),0,VLOOKUP(Combine!$A23,orthopyroxene!$A:$AD,6,0))</f>
        <v>0</v>
      </c>
      <c r="W23" s="4">
        <f>IF(ISNA(VLOOKUP(Combine!$A23,spinel!$A:$A,1,0)),0,VLOOKUP(Combine!$A23,spinel!$A:$AD,6,0))</f>
        <v>0</v>
      </c>
      <c r="X23" s="4">
        <f>IF(ISNA(VLOOKUP(Combine!$A23,clinopyroxene1!$A:$A,1,0)),0,VLOOKUP(Combine!$A23,clinopyroxene1!$A:$AD,6,0))</f>
        <v>3.26761878795983</v>
      </c>
      <c r="Y23" s="4">
        <f>IF(ISNA(VLOOKUP(Combine!$A23,clinopyroxene2!$A:$A,1,0)),0,VLOOKUP(Combine!$A23,clinopyroxene2!$A:$AD,6,0))</f>
        <v>0</v>
      </c>
      <c r="Z23" s="4">
        <f>IF(ISNA(VLOOKUP(Combine!$A23,feldspar!$A:$A,1,0)),0,VLOOKUP(Combine!$A23,feldspar!$A:$AD,6,0))</f>
        <v>2.67266400325658</v>
      </c>
      <c r="AA23" s="4">
        <f>IF(ISNA(VLOOKUP(Combine!$A23,olivine!$A:$A,1,0)),0,VLOOKUP(Combine!$A23,olivine!$A:$AD,6,0))</f>
        <v>3.3454263032057301</v>
      </c>
      <c r="AB23" s="4">
        <f t="shared" si="3"/>
        <v>3.149987278963867</v>
      </c>
      <c r="AD23" s="4">
        <f t="shared" si="4"/>
        <v>22.736429342653231</v>
      </c>
      <c r="AE23" s="4">
        <f t="shared" si="5"/>
        <v>0</v>
      </c>
      <c r="AF23" s="4">
        <f t="shared" si="6"/>
        <v>9.0509633754541792</v>
      </c>
      <c r="AG23" s="4">
        <f t="shared" si="7"/>
        <v>0</v>
      </c>
      <c r="AH23" s="4">
        <f t="shared" si="8"/>
        <v>0</v>
      </c>
      <c r="AI23" s="4">
        <f t="shared" si="9"/>
        <v>0</v>
      </c>
      <c r="AJ23" s="4">
        <f t="shared" si="10"/>
        <v>0.46177522648782116</v>
      </c>
      <c r="AK23" s="4">
        <f t="shared" si="11"/>
        <v>0</v>
      </c>
      <c r="AL23" s="4">
        <f t="shared" si="12"/>
        <v>8.5891881489663575</v>
      </c>
      <c r="AN23" s="4">
        <f t="shared" si="13"/>
        <v>31.787392718107412</v>
      </c>
    </row>
    <row r="24" spans="1:40" x14ac:dyDescent="0.3">
      <c r="A24" s="5">
        <f>system!A23</f>
        <v>22</v>
      </c>
      <c r="B24" s="5">
        <f>INDEX(system!A:Q,ROW()-1,MATCH($B$1&amp; "*",system!$1:$1,0))</f>
        <v>1155.66129032258</v>
      </c>
      <c r="C24" s="5">
        <f>INDEX(system!A:Q,ROW()-1,MATCH($C$1&amp; "*",system!$1:$1,0))</f>
        <v>300</v>
      </c>
      <c r="D24" s="4">
        <f>INDEX(system!A:Q,ROW()-1,MATCH($D$1&amp; "*",system!$1:$1,0))</f>
        <v>0</v>
      </c>
      <c r="F24" s="4">
        <f>liquid!E23</f>
        <v>58.613022289909097</v>
      </c>
      <c r="H24" s="4">
        <f>IF(ISNA(VLOOKUP($A24,tot_solids!$A:$A,1,0)),0,VLOOKUP($A24,tot_solids!$A:$AD,5,0))-IFERROR(G24,0)</f>
        <v>41.514868365785702</v>
      </c>
      <c r="I24" s="4">
        <f>IF(ISNA(VLOOKUP(Combine!$A24,apatite!$A:$A,1,0)),0,VLOOKUP(Combine!$A24,apatite!$A:$AD,5,0))</f>
        <v>0</v>
      </c>
      <c r="J24" s="4">
        <f>IF(ISNA(VLOOKUP(Combine!$A24,orthopyroxene!$A:$A,1,0)),0,VLOOKUP(Combine!$A24,orthopyroxene!$A:$AD,5,0))</f>
        <v>0</v>
      </c>
      <c r="K24" s="4">
        <f>IF(ISNA(VLOOKUP(Combine!$A24,spinel!$A:$A,1,0)),0,VLOOKUP(Combine!$A24,spinel!$A:$AD,5,0))</f>
        <v>0</v>
      </c>
      <c r="L24" s="4">
        <f>IF(ISNA(VLOOKUP(Combine!$A24,clinopyroxene1!$A:$A,1,0)),0,VLOOKUP(Combine!$A24,clinopyroxene1!$A:$AD,5,0))</f>
        <v>2.47846175784455</v>
      </c>
      <c r="M24" s="4">
        <f>IF(ISNA(VLOOKUP(Combine!$A24,clinopyroxene2!$A:$A,1,0)),0,VLOOKUP(Combine!$A24,clinopyroxene2!$A:$AD,5,0))</f>
        <v>0</v>
      </c>
      <c r="N24" s="4">
        <f>IF(ISNA(VLOOKUP(Combine!$A24,feldspar!$A:$A,1,0)),0,VLOOKUP(Combine!$A24,feldspar!$A:$AD,5,0))</f>
        <v>24.432329207517</v>
      </c>
      <c r="O24" s="4">
        <f>IF(ISNA(VLOOKUP(Combine!$A24,olivine!$A:$A,1,0)),0,VLOOKUP(Combine!$A24,olivine!$A:$AD,5,0))</f>
        <v>14.604077400424099</v>
      </c>
      <c r="P24" s="4">
        <f t="shared" si="1"/>
        <v>100.1278906556948</v>
      </c>
      <c r="R24" s="4">
        <f>liquid!F23</f>
        <v>2.7081673670054398</v>
      </c>
      <c r="T24" s="4">
        <f t="shared" si="2"/>
        <v>4.1927212308805686</v>
      </c>
      <c r="U24" s="4">
        <f>IF(ISNA(VLOOKUP(Combine!$A24,apatite!$A:$A,1,0)),0,VLOOKUP(Combine!$A24,apatite!$A:$AD,6,0))</f>
        <v>0</v>
      </c>
      <c r="V24" s="4">
        <f>IF(ISNA(VLOOKUP(Combine!$A24,orthopyroxene!$A:$A,1,0)),0,VLOOKUP(Combine!$A24,orthopyroxene!$A:$AD,6,0))</f>
        <v>0</v>
      </c>
      <c r="W24" s="4">
        <f>IF(ISNA(VLOOKUP(Combine!$A24,spinel!$A:$A,1,0)),0,VLOOKUP(Combine!$A24,spinel!$A:$AD,6,0))</f>
        <v>0</v>
      </c>
      <c r="X24" s="4">
        <f>IF(ISNA(VLOOKUP(Combine!$A24,clinopyroxene1!$A:$A,1,0)),0,VLOOKUP(Combine!$A24,clinopyroxene1!$A:$AD,6,0))</f>
        <v>3.2725514172669801</v>
      </c>
      <c r="Y24" s="4">
        <f>IF(ISNA(VLOOKUP(Combine!$A24,clinopyroxene2!$A:$A,1,0)),0,VLOOKUP(Combine!$A24,clinopyroxene2!$A:$AD,6,0))</f>
        <v>0</v>
      </c>
      <c r="Z24" s="4">
        <f>IF(ISNA(VLOOKUP(Combine!$A24,feldspar!$A:$A,1,0)),0,VLOOKUP(Combine!$A24,feldspar!$A:$AD,6,0))</f>
        <v>2.6718631917353499</v>
      </c>
      <c r="AA24" s="4">
        <f>IF(ISNA(VLOOKUP(Combine!$A24,olivine!$A:$A,1,0)),0,VLOOKUP(Combine!$A24,olivine!$A:$AD,6,0))</f>
        <v>3.3535935753661699</v>
      </c>
      <c r="AB24" s="4">
        <f t="shared" si="3"/>
        <v>3.1741579043849986</v>
      </c>
      <c r="AD24" s="4">
        <f t="shared" si="4"/>
        <v>21.643057590905297</v>
      </c>
      <c r="AE24" s="4">
        <f t="shared" si="5"/>
        <v>0</v>
      </c>
      <c r="AF24" s="4">
        <f t="shared" si="6"/>
        <v>9.901652430411314</v>
      </c>
      <c r="AG24" s="4">
        <f t="shared" si="7"/>
        <v>0</v>
      </c>
      <c r="AH24" s="4">
        <f t="shared" si="8"/>
        <v>0</v>
      </c>
      <c r="AI24" s="4">
        <f t="shared" si="9"/>
        <v>0</v>
      </c>
      <c r="AJ24" s="4">
        <f t="shared" si="10"/>
        <v>0.75734845441004517</v>
      </c>
      <c r="AK24" s="4">
        <f t="shared" si="11"/>
        <v>0</v>
      </c>
      <c r="AL24" s="4">
        <f t="shared" si="12"/>
        <v>9.1443039760012681</v>
      </c>
      <c r="AN24" s="4">
        <f t="shared" si="13"/>
        <v>31.544710021316611</v>
      </c>
    </row>
    <row r="25" spans="1:40" x14ac:dyDescent="0.3">
      <c r="A25" s="5">
        <f>system!A24</f>
        <v>23</v>
      </c>
      <c r="B25" s="5">
        <f>INDEX(system!A:Q,ROW()-1,MATCH($B$1&amp; "*",system!$1:$1,0))</f>
        <v>1150.6451612903099</v>
      </c>
      <c r="C25" s="5">
        <f>INDEX(system!A:Q,ROW()-1,MATCH($C$1&amp; "*",system!$1:$1,0))</f>
        <v>300</v>
      </c>
      <c r="D25" s="4">
        <f>INDEX(system!A:Q,ROW()-1,MATCH($D$1&amp; "*",system!$1:$1,0))</f>
        <v>0</v>
      </c>
      <c r="F25" s="4">
        <f>liquid!E24</f>
        <v>55.808695751954403</v>
      </c>
      <c r="H25" s="4">
        <f>IF(ISNA(VLOOKUP($A25,tot_solids!$A:$A,1,0)),0,VLOOKUP($A25,tot_solids!$A:$AD,5,0))-IFERROR(G25,0)</f>
        <v>44.317257890634401</v>
      </c>
      <c r="I25" s="4">
        <f>IF(ISNA(VLOOKUP(Combine!$A25,apatite!$A:$A,1,0)),0,VLOOKUP(Combine!$A25,apatite!$A:$AD,5,0))</f>
        <v>0</v>
      </c>
      <c r="J25" s="4">
        <f>IF(ISNA(VLOOKUP(Combine!$A25,orthopyroxene!$A:$A,1,0)),0,VLOOKUP(Combine!$A25,orthopyroxene!$A:$AD,5,0))</f>
        <v>0</v>
      </c>
      <c r="K25" s="4">
        <f>IF(ISNA(VLOOKUP(Combine!$A25,spinel!$A:$A,1,0)),0,VLOOKUP(Combine!$A25,spinel!$A:$AD,5,0))</f>
        <v>0</v>
      </c>
      <c r="L25" s="4">
        <f>IF(ISNA(VLOOKUP(Combine!$A25,clinopyroxene1!$A:$A,1,0)),0,VLOOKUP(Combine!$A25,clinopyroxene1!$A:$AD,5,0))</f>
        <v>3.3821005277803602</v>
      </c>
      <c r="M25" s="4">
        <f>IF(ISNA(VLOOKUP(Combine!$A25,clinopyroxene2!$A:$A,1,0)),0,VLOOKUP(Combine!$A25,clinopyroxene2!$A:$AD,5,0))</f>
        <v>0</v>
      </c>
      <c r="N25" s="4">
        <f>IF(ISNA(VLOOKUP(Combine!$A25,feldspar!$A:$A,1,0)),0,VLOOKUP(Combine!$A25,feldspar!$A:$AD,5,0))</f>
        <v>25.8013585409321</v>
      </c>
      <c r="O25" s="4">
        <f>IF(ISNA(VLOOKUP(Combine!$A25,olivine!$A:$A,1,0)),0,VLOOKUP(Combine!$A25,olivine!$A:$AD,5,0))</f>
        <v>15.1337988219219</v>
      </c>
      <c r="P25" s="4">
        <f t="shared" si="1"/>
        <v>100.1259536425888</v>
      </c>
      <c r="R25" s="4">
        <f>liquid!F24</f>
        <v>2.7064065604835399</v>
      </c>
      <c r="T25" s="4">
        <f t="shared" si="2"/>
        <v>4.145164379035247</v>
      </c>
      <c r="U25" s="4">
        <f>IF(ISNA(VLOOKUP(Combine!$A25,apatite!$A:$A,1,0)),0,VLOOKUP(Combine!$A25,apatite!$A:$AD,6,0))</f>
        <v>0</v>
      </c>
      <c r="V25" s="4">
        <f>IF(ISNA(VLOOKUP(Combine!$A25,orthopyroxene!$A:$A,1,0)),0,VLOOKUP(Combine!$A25,orthopyroxene!$A:$AD,6,0))</f>
        <v>0</v>
      </c>
      <c r="W25" s="4">
        <f>IF(ISNA(VLOOKUP(Combine!$A25,spinel!$A:$A,1,0)),0,VLOOKUP(Combine!$A25,spinel!$A:$AD,6,0))</f>
        <v>0</v>
      </c>
      <c r="X25" s="4">
        <f>IF(ISNA(VLOOKUP(Combine!$A25,clinopyroxene1!$A:$A,1,0)),0,VLOOKUP(Combine!$A25,clinopyroxene1!$A:$AD,6,0))</f>
        <v>3.2777313005873201</v>
      </c>
      <c r="Y25" s="4">
        <f>IF(ISNA(VLOOKUP(Combine!$A25,clinopyroxene2!$A:$A,1,0)),0,VLOOKUP(Combine!$A25,clinopyroxene2!$A:$AD,6,0))</f>
        <v>0</v>
      </c>
      <c r="Z25" s="4">
        <f>IF(ISNA(VLOOKUP(Combine!$A25,feldspar!$A:$A,1,0)),0,VLOOKUP(Combine!$A25,feldspar!$A:$AD,6,0))</f>
        <v>2.6710937997479398</v>
      </c>
      <c r="AA25" s="4">
        <f>IF(ISNA(VLOOKUP(Combine!$A25,olivine!$A:$A,1,0)),0,VLOOKUP(Combine!$A25,olivine!$A:$AD,6,0))</f>
        <v>3.3617877386899</v>
      </c>
      <c r="AB25" s="4">
        <f t="shared" si="3"/>
        <v>3.1976584426442538</v>
      </c>
      <c r="AD25" s="4">
        <f t="shared" si="4"/>
        <v>20.620957902933604</v>
      </c>
      <c r="AE25" s="4">
        <f t="shared" si="5"/>
        <v>0</v>
      </c>
      <c r="AF25" s="4">
        <f t="shared" si="6"/>
        <v>10.691314948756961</v>
      </c>
      <c r="AG25" s="4">
        <f t="shared" si="7"/>
        <v>0</v>
      </c>
      <c r="AH25" s="4">
        <f t="shared" si="8"/>
        <v>0</v>
      </c>
      <c r="AI25" s="4">
        <f t="shared" si="9"/>
        <v>0</v>
      </c>
      <c r="AJ25" s="4">
        <f t="shared" si="10"/>
        <v>1.0318419106454328</v>
      </c>
      <c r="AK25" s="4">
        <f t="shared" si="11"/>
        <v>0</v>
      </c>
      <c r="AL25" s="4">
        <f t="shared" si="12"/>
        <v>9.6594730381115284</v>
      </c>
      <c r="AN25" s="4">
        <f t="shared" si="13"/>
        <v>31.312272851690565</v>
      </c>
    </row>
    <row r="26" spans="1:40" x14ac:dyDescent="0.3">
      <c r="A26" s="5">
        <f>system!A25</f>
        <v>24</v>
      </c>
      <c r="B26" s="5">
        <f>INDEX(system!A:Q,ROW()-1,MATCH($B$1&amp; "*",system!$1:$1,0))</f>
        <v>1145.6290322580501</v>
      </c>
      <c r="C26" s="5">
        <f>INDEX(system!A:Q,ROW()-1,MATCH($C$1&amp; "*",system!$1:$1,0))</f>
        <v>300</v>
      </c>
      <c r="D26" s="4">
        <f>INDEX(system!A:Q,ROW()-1,MATCH($D$1&amp; "*",system!$1:$1,0))</f>
        <v>0</v>
      </c>
      <c r="F26" s="4">
        <f>liquid!E25</f>
        <v>53.168533780310298</v>
      </c>
      <c r="H26" s="4">
        <f>IF(ISNA(VLOOKUP($A26,tot_solids!$A:$A,1,0)),0,VLOOKUP($A26,tot_solids!$A:$AD,5,0))-IFERROR(G26,0)</f>
        <v>46.955539701980797</v>
      </c>
      <c r="I26" s="4">
        <f>IF(ISNA(VLOOKUP(Combine!$A26,apatite!$A:$A,1,0)),0,VLOOKUP(Combine!$A26,apatite!$A:$AD,5,0))</f>
        <v>0</v>
      </c>
      <c r="J26" s="4">
        <f>IF(ISNA(VLOOKUP(Combine!$A26,orthopyroxene!$A:$A,1,0)),0,VLOOKUP(Combine!$A26,orthopyroxene!$A:$AD,5,0))</f>
        <v>0</v>
      </c>
      <c r="K26" s="4">
        <f>IF(ISNA(VLOOKUP(Combine!$A26,spinel!$A:$A,1,0)),0,VLOOKUP(Combine!$A26,spinel!$A:$AD,5,0))</f>
        <v>0</v>
      </c>
      <c r="L26" s="4">
        <f>IF(ISNA(VLOOKUP(Combine!$A26,clinopyroxene1!$A:$A,1,0)),0,VLOOKUP(Combine!$A26,clinopyroxene1!$A:$AD,5,0))</f>
        <v>4.2292693030152897</v>
      </c>
      <c r="M26" s="4">
        <f>IF(ISNA(VLOOKUP(Combine!$A26,clinopyroxene2!$A:$A,1,0)),0,VLOOKUP(Combine!$A26,clinopyroxene2!$A:$AD,5,0))</f>
        <v>0</v>
      </c>
      <c r="N26" s="4">
        <f>IF(ISNA(VLOOKUP(Combine!$A26,feldspar!$A:$A,1,0)),0,VLOOKUP(Combine!$A26,feldspar!$A:$AD,5,0))</f>
        <v>27.073112744320099</v>
      </c>
      <c r="O26" s="4">
        <f>IF(ISNA(VLOOKUP(Combine!$A26,olivine!$A:$A,1,0)),0,VLOOKUP(Combine!$A26,olivine!$A:$AD,5,0))</f>
        <v>15.6531576546453</v>
      </c>
      <c r="P26" s="4">
        <f t="shared" si="1"/>
        <v>100.1240734822911</v>
      </c>
      <c r="R26" s="4">
        <f>liquid!F25</f>
        <v>2.7041903514045602</v>
      </c>
      <c r="T26" s="4">
        <f t="shared" si="2"/>
        <v>4.1093371138337735</v>
      </c>
      <c r="U26" s="4">
        <f>IF(ISNA(VLOOKUP(Combine!$A26,apatite!$A:$A,1,0)),0,VLOOKUP(Combine!$A26,apatite!$A:$AD,6,0))</f>
        <v>0</v>
      </c>
      <c r="V26" s="4">
        <f>IF(ISNA(VLOOKUP(Combine!$A26,orthopyroxene!$A:$A,1,0)),0,VLOOKUP(Combine!$A26,orthopyroxene!$A:$AD,6,0))</f>
        <v>0</v>
      </c>
      <c r="W26" s="4">
        <f>IF(ISNA(VLOOKUP(Combine!$A26,spinel!$A:$A,1,0)),0,VLOOKUP(Combine!$A26,spinel!$A:$AD,6,0))</f>
        <v>0</v>
      </c>
      <c r="X26" s="4">
        <f>IF(ISNA(VLOOKUP(Combine!$A26,clinopyroxene1!$A:$A,1,0)),0,VLOOKUP(Combine!$A26,clinopyroxene1!$A:$AD,6,0))</f>
        <v>3.2832237768580401</v>
      </c>
      <c r="Y26" s="4">
        <f>IF(ISNA(VLOOKUP(Combine!$A26,clinopyroxene2!$A:$A,1,0)),0,VLOOKUP(Combine!$A26,clinopyroxene2!$A:$AD,6,0))</f>
        <v>0</v>
      </c>
      <c r="Z26" s="4">
        <f>IF(ISNA(VLOOKUP(Combine!$A26,feldspar!$A:$A,1,0)),0,VLOOKUP(Combine!$A26,feldspar!$A:$AD,6,0))</f>
        <v>2.6703527485776801</v>
      </c>
      <c r="AA26" s="4">
        <f>IF(ISNA(VLOOKUP(Combine!$A26,olivine!$A:$A,1,0)),0,VLOOKUP(Combine!$A26,olivine!$A:$AD,6,0))</f>
        <v>3.3700223484649698</v>
      </c>
      <c r="AB26" s="4">
        <f t="shared" si="3"/>
        <v>3.2206576176775141</v>
      </c>
      <c r="AD26" s="4">
        <f t="shared" si="4"/>
        <v>19.661535199507863</v>
      </c>
      <c r="AE26" s="4">
        <f t="shared" si="5"/>
        <v>0</v>
      </c>
      <c r="AF26" s="4">
        <f t="shared" si="6"/>
        <v>11.426548467855925</v>
      </c>
      <c r="AG26" s="4">
        <f t="shared" si="7"/>
        <v>0</v>
      </c>
      <c r="AH26" s="4">
        <f t="shared" si="8"/>
        <v>0</v>
      </c>
      <c r="AI26" s="4">
        <f t="shared" si="9"/>
        <v>0</v>
      </c>
      <c r="AJ26" s="4">
        <f t="shared" si="10"/>
        <v>1.2881453079212866</v>
      </c>
      <c r="AK26" s="4">
        <f t="shared" si="11"/>
        <v>0</v>
      </c>
      <c r="AL26" s="4">
        <f t="shared" si="12"/>
        <v>10.138403159934638</v>
      </c>
      <c r="AN26" s="4">
        <f t="shared" si="13"/>
        <v>31.08808366736379</v>
      </c>
    </row>
    <row r="27" spans="1:40" x14ac:dyDescent="0.3">
      <c r="A27" s="5">
        <f>system!A26</f>
        <v>25</v>
      </c>
      <c r="B27" s="5">
        <f>INDEX(system!A:Q,ROW()-1,MATCH($B$1&amp; "*",system!$1:$1,0))</f>
        <v>1140.6129032258</v>
      </c>
      <c r="C27" s="5">
        <f>INDEX(system!A:Q,ROW()-1,MATCH($C$1&amp; "*",system!$1:$1,0))</f>
        <v>300</v>
      </c>
      <c r="D27" s="4">
        <f>INDEX(system!A:Q,ROW()-1,MATCH($D$1&amp; "*",system!$1:$1,0))</f>
        <v>0</v>
      </c>
      <c r="F27" s="4">
        <f>liquid!E26</f>
        <v>50.6705111799645</v>
      </c>
      <c r="H27" s="4">
        <f>IF(ISNA(VLOOKUP($A27,tot_solids!$A:$A,1,0)),0,VLOOKUP($A27,tot_solids!$A:$AD,5,0))-IFERROR(G27,0)</f>
        <v>49.451740789949199</v>
      </c>
      <c r="I27" s="4">
        <f>IF(ISNA(VLOOKUP(Combine!$A27,apatite!$A:$A,1,0)),0,VLOOKUP(Combine!$A27,apatite!$A:$AD,5,0))</f>
        <v>0</v>
      </c>
      <c r="J27" s="4">
        <f>IF(ISNA(VLOOKUP(Combine!$A27,orthopyroxene!$A:$A,1,0)),0,VLOOKUP(Combine!$A27,orthopyroxene!$A:$AD,5,0))</f>
        <v>0</v>
      </c>
      <c r="K27" s="4">
        <f>IF(ISNA(VLOOKUP(Combine!$A27,spinel!$A:$A,1,0)),0,VLOOKUP(Combine!$A27,spinel!$A:$AD,5,0))</f>
        <v>0</v>
      </c>
      <c r="L27" s="4">
        <f>IF(ISNA(VLOOKUP(Combine!$A27,clinopyroxene1!$A:$A,1,0)),0,VLOOKUP(Combine!$A27,clinopyroxene1!$A:$AD,5,0))</f>
        <v>5.0285079810811899</v>
      </c>
      <c r="M27" s="4">
        <f>IF(ISNA(VLOOKUP(Combine!$A27,clinopyroxene2!$A:$A,1,0)),0,VLOOKUP(Combine!$A27,clinopyroxene2!$A:$AD,5,0))</f>
        <v>0</v>
      </c>
      <c r="N27" s="4">
        <f>IF(ISNA(VLOOKUP(Combine!$A27,feldspar!$A:$A,1,0)),0,VLOOKUP(Combine!$A27,feldspar!$A:$AD,5,0))</f>
        <v>28.256518553894999</v>
      </c>
      <c r="O27" s="4">
        <f>IF(ISNA(VLOOKUP(Combine!$A27,olivine!$A:$A,1,0)),0,VLOOKUP(Combine!$A27,olivine!$A:$AD,5,0))</f>
        <v>16.166714254972899</v>
      </c>
      <c r="P27" s="4">
        <f t="shared" si="1"/>
        <v>100.12225196991369</v>
      </c>
      <c r="R27" s="4">
        <f>liquid!F26</f>
        <v>2.7014257927599599</v>
      </c>
      <c r="T27" s="4">
        <f t="shared" si="2"/>
        <v>4.0824535324975342</v>
      </c>
      <c r="U27" s="4">
        <f>IF(ISNA(VLOOKUP(Combine!$A27,apatite!$A:$A,1,0)),0,VLOOKUP(Combine!$A27,apatite!$A:$AD,6,0))</f>
        <v>0</v>
      </c>
      <c r="V27" s="4">
        <f>IF(ISNA(VLOOKUP(Combine!$A27,orthopyroxene!$A:$A,1,0)),0,VLOOKUP(Combine!$A27,orthopyroxene!$A:$AD,6,0))</f>
        <v>0</v>
      </c>
      <c r="W27" s="4">
        <f>IF(ISNA(VLOOKUP(Combine!$A27,spinel!$A:$A,1,0)),0,VLOOKUP(Combine!$A27,spinel!$A:$AD,6,0))</f>
        <v>0</v>
      </c>
      <c r="X27" s="4">
        <f>IF(ISNA(VLOOKUP(Combine!$A27,clinopyroxene1!$A:$A,1,0)),0,VLOOKUP(Combine!$A27,clinopyroxene1!$A:$AD,6,0))</f>
        <v>3.28911593536102</v>
      </c>
      <c r="Y27" s="4">
        <f>IF(ISNA(VLOOKUP(Combine!$A27,clinopyroxene2!$A:$A,1,0)),0,VLOOKUP(Combine!$A27,clinopyroxene2!$A:$AD,6,0))</f>
        <v>0</v>
      </c>
      <c r="Z27" s="4">
        <f>IF(ISNA(VLOOKUP(Combine!$A27,feldspar!$A:$A,1,0)),0,VLOOKUP(Combine!$A27,feldspar!$A:$AD,6,0))</f>
        <v>2.6696362725103699</v>
      </c>
      <c r="AA27" s="4">
        <f>IF(ISNA(VLOOKUP(Combine!$A27,olivine!$A:$A,1,0)),0,VLOOKUP(Combine!$A27,olivine!$A:$AD,6,0))</f>
        <v>3.3783160838588202</v>
      </c>
      <c r="AB27" s="4">
        <f t="shared" si="3"/>
        <v>3.2433311132376259</v>
      </c>
      <c r="AD27" s="4">
        <f t="shared" si="4"/>
        <v>18.756950983353153</v>
      </c>
      <c r="AE27" s="4">
        <f t="shared" si="5"/>
        <v>0</v>
      </c>
      <c r="AF27" s="4">
        <f t="shared" si="6"/>
        <v>12.113240333612804</v>
      </c>
      <c r="AG27" s="4">
        <f t="shared" si="7"/>
        <v>0</v>
      </c>
      <c r="AH27" s="4">
        <f t="shared" si="8"/>
        <v>0</v>
      </c>
      <c r="AI27" s="4">
        <f t="shared" si="9"/>
        <v>0</v>
      </c>
      <c r="AJ27" s="4">
        <f t="shared" si="10"/>
        <v>1.5288326954425979</v>
      </c>
      <c r="AK27" s="4">
        <f t="shared" si="11"/>
        <v>0</v>
      </c>
      <c r="AL27" s="4">
        <f t="shared" si="12"/>
        <v>10.584407638170207</v>
      </c>
      <c r="AN27" s="4">
        <f t="shared" si="13"/>
        <v>30.870191316965958</v>
      </c>
    </row>
    <row r="28" spans="1:40" x14ac:dyDescent="0.3">
      <c r="A28" s="5">
        <f>system!A27</f>
        <v>26</v>
      </c>
      <c r="B28" s="5">
        <f>INDEX(system!A:Q,ROW()-1,MATCH($B$1&amp; "*",system!$1:$1,0))</f>
        <v>1135.5967741935401</v>
      </c>
      <c r="C28" s="5">
        <f>INDEX(system!A:Q,ROW()-1,MATCH($C$1&amp; "*",system!$1:$1,0))</f>
        <v>300</v>
      </c>
      <c r="D28" s="4">
        <f>INDEX(system!A:Q,ROW()-1,MATCH($D$1&amp; "*",system!$1:$1,0))</f>
        <v>0</v>
      </c>
      <c r="F28" s="4">
        <f>liquid!E27</f>
        <v>48.293532602554798</v>
      </c>
      <c r="H28" s="4">
        <f>IF(ISNA(VLOOKUP($A28,tot_solids!$A:$A,1,0)),0,VLOOKUP($A28,tot_solids!$A:$AD,5,0))-IFERROR(G28,0)</f>
        <v>51.826957469990397</v>
      </c>
      <c r="I28" s="4">
        <f>IF(ISNA(VLOOKUP(Combine!$A28,apatite!$A:$A,1,0)),0,VLOOKUP(Combine!$A28,apatite!$A:$AD,5,0))</f>
        <v>0</v>
      </c>
      <c r="J28" s="4">
        <f>IF(ISNA(VLOOKUP(Combine!$A28,orthopyroxene!$A:$A,1,0)),0,VLOOKUP(Combine!$A28,orthopyroxene!$A:$AD,5,0))</f>
        <v>0</v>
      </c>
      <c r="K28" s="4">
        <f>IF(ISNA(VLOOKUP(Combine!$A28,spinel!$A:$A,1,0)),0,VLOOKUP(Combine!$A28,spinel!$A:$AD,5,0))</f>
        <v>0</v>
      </c>
      <c r="L28" s="4">
        <f>IF(ISNA(VLOOKUP(Combine!$A28,clinopyroxene1!$A:$A,1,0)),0,VLOOKUP(Combine!$A28,clinopyroxene1!$A:$AD,5,0))</f>
        <v>5.7875664982552104</v>
      </c>
      <c r="M28" s="4">
        <f>IF(ISNA(VLOOKUP(Combine!$A28,clinopyroxene2!$A:$A,1,0)),0,VLOOKUP(Combine!$A28,clinopyroxene2!$A:$AD,5,0))</f>
        <v>0</v>
      </c>
      <c r="N28" s="4">
        <f>IF(ISNA(VLOOKUP(Combine!$A28,feldspar!$A:$A,1,0)),0,VLOOKUP(Combine!$A28,feldspar!$A:$AD,5,0))</f>
        <v>29.359861551219002</v>
      </c>
      <c r="O28" s="4">
        <f>IF(ISNA(VLOOKUP(Combine!$A28,olivine!$A:$A,1,0)),0,VLOOKUP(Combine!$A28,olivine!$A:$AD,5,0))</f>
        <v>16.679529420516101</v>
      </c>
      <c r="P28" s="4">
        <f t="shared" si="1"/>
        <v>100.12049007254519</v>
      </c>
      <c r="R28" s="4">
        <f>liquid!F27</f>
        <v>2.6979917685193402</v>
      </c>
      <c r="T28" s="4">
        <f t="shared" si="2"/>
        <v>4.0627051023452205</v>
      </c>
      <c r="U28" s="4">
        <f>IF(ISNA(VLOOKUP(Combine!$A28,apatite!$A:$A,1,0)),0,VLOOKUP(Combine!$A28,apatite!$A:$AD,6,0))</f>
        <v>0</v>
      </c>
      <c r="V28" s="4">
        <f>IF(ISNA(VLOOKUP(Combine!$A28,orthopyroxene!$A:$A,1,0)),0,VLOOKUP(Combine!$A28,orthopyroxene!$A:$AD,6,0))</f>
        <v>0</v>
      </c>
      <c r="W28" s="4">
        <f>IF(ISNA(VLOOKUP(Combine!$A28,spinel!$A:$A,1,0)),0,VLOOKUP(Combine!$A28,spinel!$A:$AD,6,0))</f>
        <v>0</v>
      </c>
      <c r="X28" s="4">
        <f>IF(ISNA(VLOOKUP(Combine!$A28,clinopyroxene1!$A:$A,1,0)),0,VLOOKUP(Combine!$A28,clinopyroxene1!$A:$AD,6,0))</f>
        <v>3.2955250097084599</v>
      </c>
      <c r="Y28" s="4">
        <f>IF(ISNA(VLOOKUP(Combine!$A28,clinopyroxene2!$A:$A,1,0)),0,VLOOKUP(Combine!$A28,clinopyroxene2!$A:$AD,6,0))</f>
        <v>0</v>
      </c>
      <c r="Z28" s="4">
        <f>IF(ISNA(VLOOKUP(Combine!$A28,feldspar!$A:$A,1,0)),0,VLOOKUP(Combine!$A28,feldspar!$A:$AD,6,0))</f>
        <v>2.6689396970193902</v>
      </c>
      <c r="AA28" s="4">
        <f>IF(ISNA(VLOOKUP(Combine!$A28,olivine!$A:$A,1,0)),0,VLOOKUP(Combine!$A28,olivine!$A:$AD,6,0))</f>
        <v>3.3866950715717801</v>
      </c>
      <c r="AB28" s="4">
        <f t="shared" si="3"/>
        <v>3.2658740438535112</v>
      </c>
      <c r="AD28" s="4">
        <f t="shared" si="4"/>
        <v>17.899807244059282</v>
      </c>
      <c r="AE28" s="4">
        <f t="shared" si="5"/>
        <v>0</v>
      </c>
      <c r="AF28" s="4">
        <f t="shared" si="6"/>
        <v>12.756760868533869</v>
      </c>
      <c r="AG28" s="4">
        <f t="shared" si="7"/>
        <v>0</v>
      </c>
      <c r="AH28" s="4">
        <f t="shared" si="8"/>
        <v>0</v>
      </c>
      <c r="AI28" s="4">
        <f t="shared" si="9"/>
        <v>0</v>
      </c>
      <c r="AJ28" s="4">
        <f t="shared" si="10"/>
        <v>1.7561895240379954</v>
      </c>
      <c r="AK28" s="4">
        <f t="shared" si="11"/>
        <v>0</v>
      </c>
      <c r="AL28" s="4">
        <f t="shared" si="12"/>
        <v>11.000571344495873</v>
      </c>
      <c r="AN28" s="4">
        <f t="shared" si="13"/>
        <v>30.656568112593149</v>
      </c>
    </row>
    <row r="29" spans="1:40" x14ac:dyDescent="0.3">
      <c r="A29" s="5">
        <f>system!A28</f>
        <v>27</v>
      </c>
      <c r="B29" s="5">
        <f>INDEX(system!A:Q,ROW()-1,MATCH($B$1&amp; "*",system!$1:$1,0))</f>
        <v>1130.58064516128</v>
      </c>
      <c r="C29" s="5">
        <f>INDEX(system!A:Q,ROW()-1,MATCH($C$1&amp; "*",system!$1:$1,0))</f>
        <v>300</v>
      </c>
      <c r="D29" s="4">
        <f>INDEX(system!A:Q,ROW()-1,MATCH($D$1&amp; "*",system!$1:$1,0))</f>
        <v>0</v>
      </c>
      <c r="F29" s="4">
        <f>liquid!E28</f>
        <v>46.016427915228903</v>
      </c>
      <c r="H29" s="4">
        <f>IF(ISNA(VLOOKUP($A29,tot_solids!$A:$A,1,0)),0,VLOOKUP($A29,tot_solids!$A:$AD,5,0))-IFERROR(G29,0)</f>
        <v>54.102358222560298</v>
      </c>
      <c r="I29" s="4">
        <f>IF(ISNA(VLOOKUP(Combine!$A29,apatite!$A:$A,1,0)),0,VLOOKUP(Combine!$A29,apatite!$A:$AD,5,0))</f>
        <v>0</v>
      </c>
      <c r="J29" s="4">
        <f>IF(ISNA(VLOOKUP(Combine!$A29,orthopyroxene!$A:$A,1,0)),0,VLOOKUP(Combine!$A29,orthopyroxene!$A:$AD,5,0))</f>
        <v>0</v>
      </c>
      <c r="K29" s="4">
        <f>IF(ISNA(VLOOKUP(Combine!$A29,spinel!$A:$A,1,0)),0,VLOOKUP(Combine!$A29,spinel!$A:$AD,5,0))</f>
        <v>0</v>
      </c>
      <c r="L29" s="4">
        <f>IF(ISNA(VLOOKUP(Combine!$A29,clinopyroxene1!$A:$A,1,0)),0,VLOOKUP(Combine!$A29,clinopyroxene1!$A:$AD,5,0))</f>
        <v>6.5133173342886499</v>
      </c>
      <c r="M29" s="4">
        <f>IF(ISNA(VLOOKUP(Combine!$A29,clinopyroxene2!$A:$A,1,0)),0,VLOOKUP(Combine!$A29,clinopyroxene2!$A:$AD,5,0))</f>
        <v>0</v>
      </c>
      <c r="N29" s="4">
        <f>IF(ISNA(VLOOKUP(Combine!$A29,feldspar!$A:$A,1,0)),0,VLOOKUP(Combine!$A29,feldspar!$A:$AD,5,0))</f>
        <v>30.391357048337401</v>
      </c>
      <c r="O29" s="4">
        <f>IF(ISNA(VLOOKUP(Combine!$A29,olivine!$A:$A,1,0)),0,VLOOKUP(Combine!$A29,olivine!$A:$AD,5,0))</f>
        <v>17.1976838399342</v>
      </c>
      <c r="P29" s="4">
        <f t="shared" si="1"/>
        <v>100.1187861377892</v>
      </c>
      <c r="R29" s="4">
        <f>liquid!F28</f>
        <v>2.6937262116009499</v>
      </c>
      <c r="T29" s="4">
        <f t="shared" si="2"/>
        <v>4.0489295846983921</v>
      </c>
      <c r="U29" s="4">
        <f>IF(ISNA(VLOOKUP(Combine!$A29,apatite!$A:$A,1,0)),0,VLOOKUP(Combine!$A29,apatite!$A:$AD,6,0))</f>
        <v>0</v>
      </c>
      <c r="V29" s="4">
        <f>IF(ISNA(VLOOKUP(Combine!$A29,orthopyroxene!$A:$A,1,0)),0,VLOOKUP(Combine!$A29,orthopyroxene!$A:$AD,6,0))</f>
        <v>0</v>
      </c>
      <c r="W29" s="4">
        <f>IF(ISNA(VLOOKUP(Combine!$A29,spinel!$A:$A,1,0)),0,VLOOKUP(Combine!$A29,spinel!$A:$AD,6,0))</f>
        <v>0</v>
      </c>
      <c r="X29" s="4">
        <f>IF(ISNA(VLOOKUP(Combine!$A29,clinopyroxene1!$A:$A,1,0)),0,VLOOKUP(Combine!$A29,clinopyroxene1!$A:$AD,6,0))</f>
        <v>3.30260950265943</v>
      </c>
      <c r="Y29" s="4">
        <f>IF(ISNA(VLOOKUP(Combine!$A29,clinopyroxene2!$A:$A,1,0)),0,VLOOKUP(Combine!$A29,clinopyroxene2!$A:$AD,6,0))</f>
        <v>0</v>
      </c>
      <c r="Z29" s="4">
        <f>IF(ISNA(VLOOKUP(Combine!$A29,feldspar!$A:$A,1,0)),0,VLOOKUP(Combine!$A29,feldspar!$A:$AD,6,0))</f>
        <v>2.66825714816687</v>
      </c>
      <c r="AA29" s="4">
        <f>IF(ISNA(VLOOKUP(Combine!$A29,olivine!$A:$A,1,0)),0,VLOOKUP(Combine!$A29,olivine!$A:$AD,6,0))</f>
        <v>3.3951960098051099</v>
      </c>
      <c r="AB29" s="4">
        <f t="shared" si="3"/>
        <v>3.2885182162861817</v>
      </c>
      <c r="AD29" s="4">
        <f t="shared" si="4"/>
        <v>17.082815512969365</v>
      </c>
      <c r="AE29" s="4">
        <f t="shared" si="5"/>
        <v>0</v>
      </c>
      <c r="AF29" s="4">
        <f t="shared" si="6"/>
        <v>13.362138582755922</v>
      </c>
      <c r="AG29" s="4">
        <f t="shared" si="7"/>
        <v>0</v>
      </c>
      <c r="AH29" s="4">
        <f t="shared" si="8"/>
        <v>0</v>
      </c>
      <c r="AI29" s="4">
        <f t="shared" si="9"/>
        <v>0</v>
      </c>
      <c r="AJ29" s="4">
        <f t="shared" si="10"/>
        <v>1.972173013201771</v>
      </c>
      <c r="AK29" s="4">
        <f t="shared" si="11"/>
        <v>0</v>
      </c>
      <c r="AL29" s="4">
        <f t="shared" si="12"/>
        <v>11.389965569554152</v>
      </c>
      <c r="AN29" s="4">
        <f t="shared" si="13"/>
        <v>30.444954095725286</v>
      </c>
    </row>
    <row r="30" spans="1:40" x14ac:dyDescent="0.3">
      <c r="A30" s="5">
        <f>system!A29</f>
        <v>28</v>
      </c>
      <c r="B30" s="5">
        <f>INDEX(system!A:Q,ROW()-1,MATCH($B$1&amp; "*",system!$1:$1,0))</f>
        <v>1125.5645161290199</v>
      </c>
      <c r="C30" s="5">
        <f>INDEX(system!A:Q,ROW()-1,MATCH($C$1&amp; "*",system!$1:$1,0))</f>
        <v>300</v>
      </c>
      <c r="D30" s="4">
        <f>INDEX(system!A:Q,ROW()-1,MATCH($D$1&amp; "*",system!$1:$1,0))</f>
        <v>0</v>
      </c>
      <c r="F30" s="4">
        <f>liquid!E29</f>
        <v>43.251814902832798</v>
      </c>
      <c r="H30" s="4">
        <f>IF(ISNA(VLOOKUP($A30,tot_solids!$A:$A,1,0)),0,VLOOKUP($A30,tot_solids!$A:$AD,5,0))-IFERROR(G30,0)</f>
        <v>56.872243465012502</v>
      </c>
      <c r="I30" s="4">
        <f>IF(ISNA(VLOOKUP(Combine!$A30,apatite!$A:$A,1,0)),0,VLOOKUP(Combine!$A30,apatite!$A:$AD,5,0))</f>
        <v>0</v>
      </c>
      <c r="J30" s="4">
        <f>IF(ISNA(VLOOKUP(Combine!$A30,orthopyroxene!$A:$A,1,0)),0,VLOOKUP(Combine!$A30,orthopyroxene!$A:$AD,5,0))</f>
        <v>0</v>
      </c>
      <c r="K30" s="4">
        <f>IF(ISNA(VLOOKUP(Combine!$A30,spinel!$A:$A,1,0)),0,VLOOKUP(Combine!$A30,spinel!$A:$AD,5,0))</f>
        <v>0.31418667624196001</v>
      </c>
      <c r="L30" s="4">
        <f>IF(ISNA(VLOOKUP(Combine!$A30,clinopyroxene1!$A:$A,1,0)),0,VLOOKUP(Combine!$A30,clinopyroxene1!$A:$AD,5,0))</f>
        <v>7.4612485409788096</v>
      </c>
      <c r="M30" s="4">
        <f>IF(ISNA(VLOOKUP(Combine!$A30,clinopyroxene2!$A:$A,1,0)),0,VLOOKUP(Combine!$A30,clinopyroxene2!$A:$AD,5,0))</f>
        <v>0</v>
      </c>
      <c r="N30" s="4">
        <f>IF(ISNA(VLOOKUP(Combine!$A30,feldspar!$A:$A,1,0)),0,VLOOKUP(Combine!$A30,feldspar!$A:$AD,5,0))</f>
        <v>31.472391688822</v>
      </c>
      <c r="O30" s="4">
        <f>IF(ISNA(VLOOKUP(Combine!$A30,olivine!$A:$A,1,0)),0,VLOOKUP(Combine!$A30,olivine!$A:$AD,5,0))</f>
        <v>17.624416558969699</v>
      </c>
      <c r="P30" s="4">
        <f t="shared" si="1"/>
        <v>100.12405836784529</v>
      </c>
      <c r="R30" s="4">
        <f>liquid!F29</f>
        <v>2.6820202697716802</v>
      </c>
      <c r="T30" s="4">
        <f t="shared" si="2"/>
        <v>4.0262211394868634</v>
      </c>
      <c r="U30" s="4">
        <f>IF(ISNA(VLOOKUP(Combine!$A30,apatite!$A:$A,1,0)),0,VLOOKUP(Combine!$A30,apatite!$A:$AD,6,0))</f>
        <v>0</v>
      </c>
      <c r="V30" s="4">
        <f>IF(ISNA(VLOOKUP(Combine!$A30,orthopyroxene!$A:$A,1,0)),0,VLOOKUP(Combine!$A30,orthopyroxene!$A:$AD,6,0))</f>
        <v>0</v>
      </c>
      <c r="W30" s="4">
        <f>IF(ISNA(VLOOKUP(Combine!$A30,spinel!$A:$A,1,0)),0,VLOOKUP(Combine!$A30,spinel!$A:$AD,6,0))</f>
        <v>4.4298036237613596</v>
      </c>
      <c r="X30" s="4">
        <f>IF(ISNA(VLOOKUP(Combine!$A30,clinopyroxene1!$A:$A,1,0)),0,VLOOKUP(Combine!$A30,clinopyroxene1!$A:$AD,6,0))</f>
        <v>3.3074530924344798</v>
      </c>
      <c r="Y30" s="4">
        <f>IF(ISNA(VLOOKUP(Combine!$A30,clinopyroxene2!$A:$A,1,0)),0,VLOOKUP(Combine!$A30,clinopyroxene2!$A:$AD,6,0))</f>
        <v>0</v>
      </c>
      <c r="Z30" s="4">
        <f>IF(ISNA(VLOOKUP(Combine!$A30,feldspar!$A:$A,1,0)),0,VLOOKUP(Combine!$A30,feldspar!$A:$AD,6,0))</f>
        <v>2.6674571652044601</v>
      </c>
      <c r="AA30" s="4">
        <f>IF(ISNA(VLOOKUP(Combine!$A30,olivine!$A:$A,1,0)),0,VLOOKUP(Combine!$A30,olivine!$A:$AD,6,0))</f>
        <v>3.4029148670247902</v>
      </c>
      <c r="AB30" s="4">
        <f t="shared" si="3"/>
        <v>3.3096625272411018</v>
      </c>
      <c r="AD30" s="4">
        <f t="shared" si="4"/>
        <v>16.126580171787747</v>
      </c>
      <c r="AE30" s="4">
        <f t="shared" si="5"/>
        <v>0</v>
      </c>
      <c r="AF30" s="4">
        <f t="shared" si="6"/>
        <v>14.125464423014975</v>
      </c>
      <c r="AG30" s="4">
        <f t="shared" si="7"/>
        <v>0</v>
      </c>
      <c r="AH30" s="4">
        <f t="shared" si="8"/>
        <v>0</v>
      </c>
      <c r="AI30" s="4">
        <f t="shared" si="9"/>
        <v>7.0925644323524925E-2</v>
      </c>
      <c r="AJ30" s="4">
        <f t="shared" si="10"/>
        <v>2.2558894510237462</v>
      </c>
      <c r="AK30" s="4">
        <f t="shared" si="11"/>
        <v>0</v>
      </c>
      <c r="AL30" s="4">
        <f t="shared" si="12"/>
        <v>11.798649327667704</v>
      </c>
      <c r="AN30" s="4">
        <f t="shared" si="13"/>
        <v>30.252044594802722</v>
      </c>
    </row>
    <row r="31" spans="1:40" x14ac:dyDescent="0.3">
      <c r="A31" s="5">
        <f>system!A30</f>
        <v>29</v>
      </c>
      <c r="B31" s="5">
        <f>INDEX(system!A:Q,ROW()-1,MATCH($B$1&amp; "*",system!$1:$1,0))</f>
        <v>1120.5483870967701</v>
      </c>
      <c r="C31" s="5">
        <f>INDEX(system!A:Q,ROW()-1,MATCH($C$1&amp; "*",system!$1:$1,0))</f>
        <v>300</v>
      </c>
      <c r="D31" s="4">
        <f>INDEX(system!A:Q,ROW()-1,MATCH($D$1&amp; "*",system!$1:$1,0))</f>
        <v>0</v>
      </c>
      <c r="F31" s="4">
        <f>liquid!E30</f>
        <v>39.807923660398203</v>
      </c>
      <c r="H31" s="4">
        <f>IF(ISNA(VLOOKUP($A31,tot_solids!$A:$A,1,0)),0,VLOOKUP($A31,tot_solids!$A:$AD,5,0))-IFERROR(G31,0)</f>
        <v>60.332164664177903</v>
      </c>
      <c r="I31" s="4">
        <f>IF(ISNA(VLOOKUP(Combine!$A31,apatite!$A:$A,1,0)),0,VLOOKUP(Combine!$A31,apatite!$A:$AD,5,0))</f>
        <v>0</v>
      </c>
      <c r="J31" s="4">
        <f>IF(ISNA(VLOOKUP(Combine!$A31,orthopyroxene!$A:$A,1,0)),0,VLOOKUP(Combine!$A31,orthopyroxene!$A:$AD,5,0))</f>
        <v>0</v>
      </c>
      <c r="K31" s="4">
        <f>IF(ISNA(VLOOKUP(Combine!$A31,spinel!$A:$A,1,0)),0,VLOOKUP(Combine!$A31,spinel!$A:$AD,5,0))</f>
        <v>1.1080913220722599</v>
      </c>
      <c r="L31" s="4">
        <f>IF(ISNA(VLOOKUP(Combine!$A31,clinopyroxene1!$A:$A,1,0)),0,VLOOKUP(Combine!$A31,clinopyroxene1!$A:$AD,5,0))</f>
        <v>8.6804306750473508</v>
      </c>
      <c r="M31" s="4">
        <f>IF(ISNA(VLOOKUP(Combine!$A31,clinopyroxene2!$A:$A,1,0)),0,VLOOKUP(Combine!$A31,clinopyroxene2!$A:$AD,5,0))</f>
        <v>0</v>
      </c>
      <c r="N31" s="4">
        <f>IF(ISNA(VLOOKUP(Combine!$A31,feldspar!$A:$A,1,0)),0,VLOOKUP(Combine!$A31,feldspar!$A:$AD,5,0))</f>
        <v>32.694997920593401</v>
      </c>
      <c r="O31" s="4">
        <f>IF(ISNA(VLOOKUP(Combine!$A31,olivine!$A:$A,1,0)),0,VLOOKUP(Combine!$A31,olivine!$A:$AD,5,0))</f>
        <v>17.848644746464799</v>
      </c>
      <c r="P31" s="4">
        <f t="shared" si="1"/>
        <v>100.14008832457611</v>
      </c>
      <c r="R31" s="4">
        <f>liquid!F30</f>
        <v>2.6588518181017902</v>
      </c>
      <c r="T31" s="4">
        <f t="shared" si="2"/>
        <v>3.9860882661467616</v>
      </c>
      <c r="U31" s="4">
        <f>IF(ISNA(VLOOKUP(Combine!$A31,apatite!$A:$A,1,0)),0,VLOOKUP(Combine!$A31,apatite!$A:$AD,6,0))</f>
        <v>0</v>
      </c>
      <c r="V31" s="4">
        <f>IF(ISNA(VLOOKUP(Combine!$A31,orthopyroxene!$A:$A,1,0)),0,VLOOKUP(Combine!$A31,orthopyroxene!$A:$AD,6,0))</f>
        <v>0</v>
      </c>
      <c r="W31" s="4">
        <f>IF(ISNA(VLOOKUP(Combine!$A31,spinel!$A:$A,1,0)),0,VLOOKUP(Combine!$A31,spinel!$A:$AD,6,0))</f>
        <v>4.44318064204111</v>
      </c>
      <c r="X31" s="4">
        <f>IF(ISNA(VLOOKUP(Combine!$A31,clinopyroxene1!$A:$A,1,0)),0,VLOOKUP(Combine!$A31,clinopyroxene1!$A:$AD,6,0))</f>
        <v>3.3070170375954802</v>
      </c>
      <c r="Y31" s="4">
        <f>IF(ISNA(VLOOKUP(Combine!$A31,clinopyroxene2!$A:$A,1,0)),0,VLOOKUP(Combine!$A31,clinopyroxene2!$A:$AD,6,0))</f>
        <v>0</v>
      </c>
      <c r="Z31" s="4">
        <f>IF(ISNA(VLOOKUP(Combine!$A31,feldspar!$A:$A,1,0)),0,VLOOKUP(Combine!$A31,feldspar!$A:$AD,6,0))</f>
        <v>2.6664895782011899</v>
      </c>
      <c r="AA31" s="4">
        <f>IF(ISNA(VLOOKUP(Combine!$A31,olivine!$A:$A,1,0)),0,VLOOKUP(Combine!$A31,olivine!$A:$AD,6,0))</f>
        <v>3.4083965733013399</v>
      </c>
      <c r="AB31" s="4">
        <f t="shared" si="3"/>
        <v>3.3260812209126085</v>
      </c>
      <c r="AD31" s="4">
        <f t="shared" si="4"/>
        <v>14.971847392690696</v>
      </c>
      <c r="AE31" s="4">
        <f t="shared" si="5"/>
        <v>0</v>
      </c>
      <c r="AF31" s="4">
        <f t="shared" si="6"/>
        <v>15.135682061175052</v>
      </c>
      <c r="AG31" s="4">
        <f t="shared" si="7"/>
        <v>0</v>
      </c>
      <c r="AH31" s="4">
        <f t="shared" si="8"/>
        <v>0</v>
      </c>
      <c r="AI31" s="4">
        <f t="shared" si="9"/>
        <v>0.24939146331066669</v>
      </c>
      <c r="AJ31" s="4">
        <f t="shared" si="10"/>
        <v>2.6248521178950019</v>
      </c>
      <c r="AK31" s="4">
        <f t="shared" si="11"/>
        <v>0</v>
      </c>
      <c r="AL31" s="4">
        <f t="shared" si="12"/>
        <v>12.261438479969383</v>
      </c>
      <c r="AN31" s="4">
        <f t="shared" si="13"/>
        <v>30.107529453865748</v>
      </c>
    </row>
    <row r="32" spans="1:40" x14ac:dyDescent="0.3">
      <c r="A32" s="5">
        <f>system!A31</f>
        <v>30</v>
      </c>
      <c r="B32" s="5">
        <f>INDEX(system!A:Q,ROW()-1,MATCH($B$1&amp; "*",system!$1:$1,0))</f>
        <v>1115.53225806451</v>
      </c>
      <c r="C32" s="5">
        <f>INDEX(system!A:Q,ROW()-1,MATCH($C$1&amp; "*",system!$1:$1,0))</f>
        <v>300</v>
      </c>
      <c r="D32" s="4">
        <f>INDEX(system!A:Q,ROW()-1,MATCH($D$1&amp; "*",system!$1:$1,0))</f>
        <v>0</v>
      </c>
      <c r="F32" s="4">
        <f>liquid!E31</f>
        <v>36.8399602651359</v>
      </c>
      <c r="H32" s="4">
        <f>IF(ISNA(VLOOKUP($A32,tot_solids!$A:$A,1,0)),0,VLOOKUP($A32,tot_solids!$A:$AD,5,0))-IFERROR(G32,0)</f>
        <v>63.313155700543597</v>
      </c>
      <c r="I32" s="4">
        <f>IF(ISNA(VLOOKUP(Combine!$A32,apatite!$A:$A,1,0)),0,VLOOKUP(Combine!$A32,apatite!$A:$AD,5,0))</f>
        <v>0</v>
      </c>
      <c r="J32" s="4">
        <f>IF(ISNA(VLOOKUP(Combine!$A32,orthopyroxene!$A:$A,1,0)),0,VLOOKUP(Combine!$A32,orthopyroxene!$A:$AD,5,0))</f>
        <v>0</v>
      </c>
      <c r="K32" s="4">
        <f>IF(ISNA(VLOOKUP(Combine!$A32,spinel!$A:$A,1,0)),0,VLOOKUP(Combine!$A32,spinel!$A:$AD,5,0))</f>
        <v>1.75727331528638</v>
      </c>
      <c r="L32" s="4">
        <f>IF(ISNA(VLOOKUP(Combine!$A32,clinopyroxene1!$A:$A,1,0)),0,VLOOKUP(Combine!$A32,clinopyroxene1!$A:$AD,5,0))</f>
        <v>9.6607261432238101</v>
      </c>
      <c r="M32" s="4">
        <f>IF(ISNA(VLOOKUP(Combine!$A32,clinopyroxene2!$A:$A,1,0)),0,VLOOKUP(Combine!$A32,clinopyroxene2!$A:$AD,5,0))</f>
        <v>0</v>
      </c>
      <c r="N32" s="4">
        <f>IF(ISNA(VLOOKUP(Combine!$A32,feldspar!$A:$A,1,0)),0,VLOOKUP(Combine!$A32,feldspar!$A:$AD,5,0))</f>
        <v>33.837047566018597</v>
      </c>
      <c r="O32" s="4">
        <f>IF(ISNA(VLOOKUP(Combine!$A32,olivine!$A:$A,1,0)),0,VLOOKUP(Combine!$A32,olivine!$A:$AD,5,0))</f>
        <v>18.058108676014701</v>
      </c>
      <c r="P32" s="4">
        <f t="shared" si="1"/>
        <v>100.15311596567949</v>
      </c>
      <c r="R32" s="4">
        <f>liquid!F31</f>
        <v>2.6372148125974402</v>
      </c>
      <c r="T32" s="4">
        <f t="shared" si="2"/>
        <v>3.9546540624348285</v>
      </c>
      <c r="U32" s="4">
        <f>IF(ISNA(VLOOKUP(Combine!$A32,apatite!$A:$A,1,0)),0,VLOOKUP(Combine!$A32,apatite!$A:$AD,6,0))</f>
        <v>0</v>
      </c>
      <c r="V32" s="4">
        <f>IF(ISNA(VLOOKUP(Combine!$A32,orthopyroxene!$A:$A,1,0)),0,VLOOKUP(Combine!$A32,orthopyroxene!$A:$AD,6,0))</f>
        <v>0</v>
      </c>
      <c r="W32" s="4">
        <f>IF(ISNA(VLOOKUP(Combine!$A32,spinel!$A:$A,1,0)),0,VLOOKUP(Combine!$A32,spinel!$A:$AD,6,0))</f>
        <v>4.4547768156952499</v>
      </c>
      <c r="X32" s="4">
        <f>IF(ISNA(VLOOKUP(Combine!$A32,clinopyroxene1!$A:$A,1,0)),0,VLOOKUP(Combine!$A32,clinopyroxene1!$A:$AD,6,0))</f>
        <v>3.3069022028362798</v>
      </c>
      <c r="Y32" s="4">
        <f>IF(ISNA(VLOOKUP(Combine!$A32,clinopyroxene2!$A:$A,1,0)),0,VLOOKUP(Combine!$A32,clinopyroxene2!$A:$AD,6,0))</f>
        <v>0</v>
      </c>
      <c r="Z32" s="4">
        <f>IF(ISNA(VLOOKUP(Combine!$A32,feldspar!$A:$A,1,0)),0,VLOOKUP(Combine!$A32,feldspar!$A:$AD,6,0))</f>
        <v>2.6656081379210002</v>
      </c>
      <c r="AA32" s="4">
        <f>IF(ISNA(VLOOKUP(Combine!$A32,olivine!$A:$A,1,0)),0,VLOOKUP(Combine!$A32,olivine!$A:$AD,6,0))</f>
        <v>3.41324546000524</v>
      </c>
      <c r="AB32" s="4">
        <f t="shared" si="3"/>
        <v>3.3407700027214036</v>
      </c>
      <c r="AD32" s="4">
        <f t="shared" si="4"/>
        <v>13.969267914452354</v>
      </c>
      <c r="AE32" s="4">
        <f t="shared" si="5"/>
        <v>0</v>
      </c>
      <c r="AF32" s="4">
        <f t="shared" si="6"/>
        <v>16.009783586876502</v>
      </c>
      <c r="AG32" s="4">
        <f t="shared" si="7"/>
        <v>0</v>
      </c>
      <c r="AH32" s="4">
        <f t="shared" si="8"/>
        <v>0</v>
      </c>
      <c r="AI32" s="4">
        <f t="shared" si="9"/>
        <v>0.39446943988194505</v>
      </c>
      <c r="AJ32" s="4">
        <f t="shared" si="10"/>
        <v>2.9213824753988646</v>
      </c>
      <c r="AK32" s="4">
        <f t="shared" si="11"/>
        <v>0</v>
      </c>
      <c r="AL32" s="4">
        <f t="shared" si="12"/>
        <v>12.69393167159569</v>
      </c>
      <c r="AN32" s="4">
        <f t="shared" si="13"/>
        <v>29.979051501328854</v>
      </c>
    </row>
    <row r="33" spans="1:40" x14ac:dyDescent="0.3">
      <c r="A33" s="5">
        <f>system!A32</f>
        <v>31</v>
      </c>
      <c r="B33" s="5">
        <f>INDEX(system!A:Q,ROW()-1,MATCH($B$1&amp; "*",system!$1:$1,0))</f>
        <v>1110.5161290322501</v>
      </c>
      <c r="C33" s="5">
        <f>INDEX(system!A:Q,ROW()-1,MATCH($C$1&amp; "*",system!$1:$1,0))</f>
        <v>300</v>
      </c>
      <c r="D33" s="4">
        <f>INDEX(system!A:Q,ROW()-1,MATCH($D$1&amp; "*",system!$1:$1,0))</f>
        <v>0</v>
      </c>
      <c r="F33" s="4">
        <f>liquid!E32</f>
        <v>34.263831325223101</v>
      </c>
      <c r="H33" s="4">
        <f>IF(ISNA(VLOOKUP($A33,tot_solids!$A:$A,1,0)),0,VLOOKUP($A33,tot_solids!$A:$AD,5,0))-IFERROR(G33,0)</f>
        <v>65.899905206516095</v>
      </c>
      <c r="I33" s="4">
        <f>IF(ISNA(VLOOKUP(Combine!$A33,apatite!$A:$A,1,0)),0,VLOOKUP(Combine!$A33,apatite!$A:$AD,5,0))</f>
        <v>0</v>
      </c>
      <c r="J33" s="4">
        <f>IF(ISNA(VLOOKUP(Combine!$A33,orthopyroxene!$A:$A,1,0)),0,VLOOKUP(Combine!$A33,orthopyroxene!$A:$AD,5,0))</f>
        <v>0</v>
      </c>
      <c r="K33" s="4">
        <f>IF(ISNA(VLOOKUP(Combine!$A33,spinel!$A:$A,1,0)),0,VLOOKUP(Combine!$A33,spinel!$A:$AD,5,0))</f>
        <v>2.2913765823934802</v>
      </c>
      <c r="L33" s="4">
        <f>IF(ISNA(VLOOKUP(Combine!$A33,clinopyroxene1!$A:$A,1,0)),0,VLOOKUP(Combine!$A33,clinopyroxene1!$A:$AD,5,0))</f>
        <v>10.454287165466701</v>
      </c>
      <c r="M33" s="4">
        <f>IF(ISNA(VLOOKUP(Combine!$A33,clinopyroxene2!$A:$A,1,0)),0,VLOOKUP(Combine!$A33,clinopyroxene2!$A:$AD,5,0))</f>
        <v>0</v>
      </c>
      <c r="N33" s="4">
        <f>IF(ISNA(VLOOKUP(Combine!$A33,feldspar!$A:$A,1,0)),0,VLOOKUP(Combine!$A33,feldspar!$A:$AD,5,0))</f>
        <v>34.900090684611001</v>
      </c>
      <c r="O33" s="4">
        <f>IF(ISNA(VLOOKUP(Combine!$A33,olivine!$A:$A,1,0)),0,VLOOKUP(Combine!$A33,olivine!$A:$AD,5,0))</f>
        <v>18.2541507740447</v>
      </c>
      <c r="P33" s="4">
        <f t="shared" si="1"/>
        <v>100.1637365317392</v>
      </c>
      <c r="R33" s="4">
        <f>liquid!F32</f>
        <v>2.6170235878582901</v>
      </c>
      <c r="T33" s="4">
        <f t="shared" si="2"/>
        <v>3.9293625923373416</v>
      </c>
      <c r="U33" s="4">
        <f>IF(ISNA(VLOOKUP(Combine!$A33,apatite!$A:$A,1,0)),0,VLOOKUP(Combine!$A33,apatite!$A:$AD,6,0))</f>
        <v>0</v>
      </c>
      <c r="V33" s="4">
        <f>IF(ISNA(VLOOKUP(Combine!$A33,orthopyroxene!$A:$A,1,0)),0,VLOOKUP(Combine!$A33,orthopyroxene!$A:$AD,6,0))</f>
        <v>0</v>
      </c>
      <c r="W33" s="4">
        <f>IF(ISNA(VLOOKUP(Combine!$A33,spinel!$A:$A,1,0)),0,VLOOKUP(Combine!$A33,spinel!$A:$AD,6,0))</f>
        <v>4.4650144060186401</v>
      </c>
      <c r="X33" s="4">
        <f>IF(ISNA(VLOOKUP(Combine!$A33,clinopyroxene1!$A:$A,1,0)),0,VLOOKUP(Combine!$A33,clinopyroxene1!$A:$AD,6,0))</f>
        <v>3.30699499031171</v>
      </c>
      <c r="Y33" s="4">
        <f>IF(ISNA(VLOOKUP(Combine!$A33,clinopyroxene2!$A:$A,1,0)),0,VLOOKUP(Combine!$A33,clinopyroxene2!$A:$AD,6,0))</f>
        <v>0</v>
      </c>
      <c r="Z33" s="4">
        <f>IF(ISNA(VLOOKUP(Combine!$A33,feldspar!$A:$A,1,0)),0,VLOOKUP(Combine!$A33,feldspar!$A:$AD,6,0))</f>
        <v>2.6648014950260799</v>
      </c>
      <c r="AA33" s="4">
        <f>IF(ISNA(VLOOKUP(Combine!$A33,olivine!$A:$A,1,0)),0,VLOOKUP(Combine!$A33,olivine!$A:$AD,6,0))</f>
        <v>3.41757639209778</v>
      </c>
      <c r="AB33" s="4">
        <f t="shared" si="3"/>
        <v>3.3540166888186085</v>
      </c>
      <c r="AD33" s="4">
        <f t="shared" si="4"/>
        <v>13.092671951521769</v>
      </c>
      <c r="AE33" s="4">
        <f t="shared" si="5"/>
        <v>0</v>
      </c>
      <c r="AF33" s="4">
        <f t="shared" si="6"/>
        <v>16.771143832597083</v>
      </c>
      <c r="AG33" s="4">
        <f t="shared" si="7"/>
        <v>0</v>
      </c>
      <c r="AH33" s="4">
        <f t="shared" si="8"/>
        <v>0</v>
      </c>
      <c r="AI33" s="4">
        <f t="shared" si="9"/>
        <v>0.51318458890184249</v>
      </c>
      <c r="AJ33" s="4">
        <f t="shared" si="10"/>
        <v>3.1612648933832532</v>
      </c>
      <c r="AK33" s="4">
        <f t="shared" si="11"/>
        <v>0</v>
      </c>
      <c r="AL33" s="4">
        <f t="shared" si="12"/>
        <v>13.096694350311989</v>
      </c>
      <c r="AN33" s="4">
        <f t="shared" si="13"/>
        <v>29.863815784118852</v>
      </c>
    </row>
    <row r="34" spans="1:40" x14ac:dyDescent="0.3">
      <c r="A34" s="5">
        <f>system!A33</f>
        <v>32</v>
      </c>
      <c r="B34" s="5">
        <f>INDEX(system!A:Q,ROW()-1,MATCH($B$1&amp; "*",system!$1:$1,0))</f>
        <v>1105.5</v>
      </c>
      <c r="C34" s="5">
        <f>INDEX(system!A:Q,ROW()-1,MATCH($C$1&amp; "*",system!$1:$1,0))</f>
        <v>300</v>
      </c>
      <c r="D34" s="4">
        <f>INDEX(system!A:Q,ROW()-1,MATCH($D$1&amp; "*",system!$1:$1,0))</f>
        <v>0</v>
      </c>
      <c r="F34" s="4">
        <f>liquid!E33</f>
        <v>32.0101635528397</v>
      </c>
      <c r="H34" s="4">
        <f>IF(ISNA(VLOOKUP($A34,tot_solids!$A:$A,1,0)),0,VLOOKUP($A34,tot_solids!$A:$AD,5,0))-IFERROR(G34,0)</f>
        <v>68.162271371587195</v>
      </c>
      <c r="I34" s="4">
        <f>IF(ISNA(VLOOKUP(Combine!$A34,apatite!$A:$A,1,0)),0,VLOOKUP(Combine!$A34,apatite!$A:$AD,5,0))</f>
        <v>0</v>
      </c>
      <c r="J34" s="4">
        <f>IF(ISNA(VLOOKUP(Combine!$A34,orthopyroxene!$A:$A,1,0)),0,VLOOKUP(Combine!$A34,orthopyroxene!$A:$AD,5,0))</f>
        <v>0</v>
      </c>
      <c r="K34" s="4">
        <f>IF(ISNA(VLOOKUP(Combine!$A34,spinel!$A:$A,1,0)),0,VLOOKUP(Combine!$A34,spinel!$A:$AD,5,0))</f>
        <v>2.7340967478807099</v>
      </c>
      <c r="L34" s="4">
        <f>IF(ISNA(VLOOKUP(Combine!$A34,clinopyroxene1!$A:$A,1,0)),0,VLOOKUP(Combine!$A34,clinopyroxene1!$A:$AD,5,0))</f>
        <v>11.1014440675477</v>
      </c>
      <c r="M34" s="4">
        <f>IF(ISNA(VLOOKUP(Combine!$A34,clinopyroxene2!$A:$A,1,0)),0,VLOOKUP(Combine!$A34,clinopyroxene2!$A:$AD,5,0))</f>
        <v>0</v>
      </c>
      <c r="N34" s="4">
        <f>IF(ISNA(VLOOKUP(Combine!$A34,feldspar!$A:$A,1,0)),0,VLOOKUP(Combine!$A34,feldspar!$A:$AD,5,0))</f>
        <v>35.888544340685598</v>
      </c>
      <c r="O34" s="4">
        <f>IF(ISNA(VLOOKUP(Combine!$A34,olivine!$A:$A,1,0)),0,VLOOKUP(Combine!$A34,olivine!$A:$AD,5,0))</f>
        <v>18.438186215472999</v>
      </c>
      <c r="P34" s="4">
        <f t="shared" si="1"/>
        <v>100.1724349244269</v>
      </c>
      <c r="R34" s="4">
        <f>liquid!F33</f>
        <v>2.5981487972438599</v>
      </c>
      <c r="T34" s="4">
        <f t="shared" si="2"/>
        <v>3.9085737907074027</v>
      </c>
      <c r="U34" s="4">
        <f>IF(ISNA(VLOOKUP(Combine!$A34,apatite!$A:$A,1,0)),0,VLOOKUP(Combine!$A34,apatite!$A:$AD,6,0))</f>
        <v>0</v>
      </c>
      <c r="V34" s="4">
        <f>IF(ISNA(VLOOKUP(Combine!$A34,orthopyroxene!$A:$A,1,0)),0,VLOOKUP(Combine!$A34,orthopyroxene!$A:$AD,6,0))</f>
        <v>0</v>
      </c>
      <c r="W34" s="4">
        <f>IF(ISNA(VLOOKUP(Combine!$A34,spinel!$A:$A,1,0)),0,VLOOKUP(Combine!$A34,spinel!$A:$AD,6,0))</f>
        <v>4.4741938134571297</v>
      </c>
      <c r="X34" s="4">
        <f>IF(ISNA(VLOOKUP(Combine!$A34,clinopyroxene1!$A:$A,1,0)),0,VLOOKUP(Combine!$A34,clinopyroxene1!$A:$AD,6,0))</f>
        <v>3.3072269159894598</v>
      </c>
      <c r="Y34" s="4">
        <f>IF(ISNA(VLOOKUP(Combine!$A34,clinopyroxene2!$A:$A,1,0)),0,VLOOKUP(Combine!$A34,clinopyroxene2!$A:$AD,6,0))</f>
        <v>0</v>
      </c>
      <c r="Z34" s="4">
        <f>IF(ISNA(VLOOKUP(Combine!$A34,feldspar!$A:$A,1,0)),0,VLOOKUP(Combine!$A34,feldspar!$A:$AD,6,0))</f>
        <v>2.66406189207148</v>
      </c>
      <c r="AA34" s="4">
        <f>IF(ISNA(VLOOKUP(Combine!$A34,olivine!$A:$A,1,0)),0,VLOOKUP(Combine!$A34,olivine!$A:$AD,6,0))</f>
        <v>3.42148184732409</v>
      </c>
      <c r="AB34" s="4">
        <f t="shared" si="3"/>
        <v>3.3660612035289437</v>
      </c>
      <c r="AD34" s="4">
        <f t="shared" si="4"/>
        <v>12.320373485458713</v>
      </c>
      <c r="AE34" s="4">
        <f t="shared" si="5"/>
        <v>0</v>
      </c>
      <c r="AF34" s="4">
        <f t="shared" si="6"/>
        <v>17.439167077679933</v>
      </c>
      <c r="AG34" s="4">
        <f t="shared" si="7"/>
        <v>0</v>
      </c>
      <c r="AH34" s="4">
        <f t="shared" si="8"/>
        <v>0</v>
      </c>
      <c r="AI34" s="4">
        <f t="shared" si="9"/>
        <v>0.61108142871623217</v>
      </c>
      <c r="AJ34" s="4">
        <f t="shared" si="10"/>
        <v>3.356722822336597</v>
      </c>
      <c r="AK34" s="4">
        <f t="shared" si="11"/>
        <v>0</v>
      </c>
      <c r="AL34" s="4">
        <f t="shared" si="12"/>
        <v>13.471362826627102</v>
      </c>
      <c r="AN34" s="4">
        <f t="shared" si="13"/>
        <v>29.759540563138646</v>
      </c>
    </row>
    <row r="35" spans="1:40" x14ac:dyDescent="0.3">
      <c r="A35" s="5">
        <f>system!A34</f>
        <v>33</v>
      </c>
      <c r="B35" s="5">
        <f>INDEX(system!A:Q,ROW()-1,MATCH($B$1&amp; "*",system!$1:$1,0))</f>
        <v>1100.4838709677299</v>
      </c>
      <c r="C35" s="5">
        <f>INDEX(system!A:Q,ROW()-1,MATCH($C$1&amp; "*",system!$1:$1,0))</f>
        <v>300</v>
      </c>
      <c r="D35" s="4">
        <f>INDEX(system!A:Q,ROW()-1,MATCH($D$1&amp; "*",system!$1:$1,0))</f>
        <v>0</v>
      </c>
      <c r="F35" s="4">
        <f>liquid!E34</f>
        <v>30.023301530400602</v>
      </c>
      <c r="H35" s="4">
        <f>IF(ISNA(VLOOKUP($A35,tot_solids!$A:$A,1,0)),0,VLOOKUP($A35,tot_solids!$A:$AD,5,0))-IFERROR(G35,0)</f>
        <v>70.156292176500799</v>
      </c>
      <c r="I35" s="4">
        <f>IF(ISNA(VLOOKUP(Combine!$A35,apatite!$A:$A,1,0)),0,VLOOKUP(Combine!$A35,apatite!$A:$AD,5,0))</f>
        <v>0</v>
      </c>
      <c r="J35" s="4">
        <f>IF(ISNA(VLOOKUP(Combine!$A35,orthopyroxene!$A:$A,1,0)),0,VLOOKUP(Combine!$A35,orthopyroxene!$A:$AD,5,0))</f>
        <v>0</v>
      </c>
      <c r="K35" s="4">
        <f>IF(ISNA(VLOOKUP(Combine!$A35,spinel!$A:$A,1,0)),0,VLOOKUP(Combine!$A35,spinel!$A:$AD,5,0))</f>
        <v>3.1038481597189</v>
      </c>
      <c r="L35" s="4">
        <f>IF(ISNA(VLOOKUP(Combine!$A35,clinopyroxene1!$A:$A,1,0)),0,VLOOKUP(Combine!$A35,clinopyroxene1!$A:$AD,5,0))</f>
        <v>11.6329797076353</v>
      </c>
      <c r="M35" s="4">
        <f>IF(ISNA(VLOOKUP(Combine!$A35,clinopyroxene2!$A:$A,1,0)),0,VLOOKUP(Combine!$A35,clinopyroxene2!$A:$AD,5,0))</f>
        <v>0</v>
      </c>
      <c r="N35" s="4">
        <f>IF(ISNA(VLOOKUP(Combine!$A35,feldspar!$A:$A,1,0)),0,VLOOKUP(Combine!$A35,feldspar!$A:$AD,5,0))</f>
        <v>36.807921782382699</v>
      </c>
      <c r="O35" s="4">
        <f>IF(ISNA(VLOOKUP(Combine!$A35,olivine!$A:$A,1,0)),0,VLOOKUP(Combine!$A35,olivine!$A:$AD,5,0))</f>
        <v>18.611542526763699</v>
      </c>
      <c r="P35" s="4">
        <f t="shared" si="1"/>
        <v>100.1795937069014</v>
      </c>
      <c r="R35" s="4">
        <f>liquid!F34</f>
        <v>2.58045411655409</v>
      </c>
      <c r="T35" s="4">
        <f t="shared" si="2"/>
        <v>3.8911923020220192</v>
      </c>
      <c r="U35" s="4">
        <f>IF(ISNA(VLOOKUP(Combine!$A35,apatite!$A:$A,1,0)),0,VLOOKUP(Combine!$A35,apatite!$A:$AD,6,0))</f>
        <v>0</v>
      </c>
      <c r="V35" s="4">
        <f>IF(ISNA(VLOOKUP(Combine!$A35,orthopyroxene!$A:$A,1,0)),0,VLOOKUP(Combine!$A35,orthopyroxene!$A:$AD,6,0))</f>
        <v>0</v>
      </c>
      <c r="W35" s="4">
        <f>IF(ISNA(VLOOKUP(Combine!$A35,spinel!$A:$A,1,0)),0,VLOOKUP(Combine!$A35,spinel!$A:$AD,6,0))</f>
        <v>4.4825340233236801</v>
      </c>
      <c r="X35" s="4">
        <f>IF(ISNA(VLOOKUP(Combine!$A35,clinopyroxene1!$A:$A,1,0)),0,VLOOKUP(Combine!$A35,clinopyroxene1!$A:$AD,6,0))</f>
        <v>3.3075555474912299</v>
      </c>
      <c r="Y35" s="4">
        <f>IF(ISNA(VLOOKUP(Combine!$A35,clinopyroxene2!$A:$A,1,0)),0,VLOOKUP(Combine!$A35,clinopyroxene2!$A:$AD,6,0))</f>
        <v>0</v>
      </c>
      <c r="Z35" s="4">
        <f>IF(ISNA(VLOOKUP(Combine!$A35,feldspar!$A:$A,1,0)),0,VLOOKUP(Combine!$A35,feldspar!$A:$AD,6,0))</f>
        <v>2.6633834225039501</v>
      </c>
      <c r="AA35" s="4">
        <f>IF(ISNA(VLOOKUP(Combine!$A35,olivine!$A:$A,1,0)),0,VLOOKUP(Combine!$A35,olivine!$A:$AD,6,0))</f>
        <v>3.4250354999258201</v>
      </c>
      <c r="AB35" s="4">
        <f t="shared" si="3"/>
        <v>3.3770981378579181</v>
      </c>
      <c r="AD35" s="4">
        <f t="shared" si="4"/>
        <v>11.634890672070306</v>
      </c>
      <c r="AE35" s="4">
        <f t="shared" si="5"/>
        <v>0</v>
      </c>
      <c r="AF35" s="4">
        <f t="shared" si="6"/>
        <v>18.029510425389354</v>
      </c>
      <c r="AG35" s="4">
        <f t="shared" si="7"/>
        <v>0</v>
      </c>
      <c r="AH35" s="4">
        <f t="shared" si="8"/>
        <v>0</v>
      </c>
      <c r="AI35" s="4">
        <f t="shared" si="9"/>
        <v>0.69243158971439978</v>
      </c>
      <c r="AJ35" s="4">
        <f t="shared" si="10"/>
        <v>3.5170927715662637</v>
      </c>
      <c r="AK35" s="4">
        <f t="shared" si="11"/>
        <v>0</v>
      </c>
      <c r="AL35" s="4">
        <f t="shared" si="12"/>
        <v>13.81998606410869</v>
      </c>
      <c r="AN35" s="4">
        <f t="shared" si="13"/>
        <v>29.66440109745966</v>
      </c>
    </row>
    <row r="36" spans="1:40" x14ac:dyDescent="0.3">
      <c r="A36" s="5">
        <f>system!A35</f>
        <v>34</v>
      </c>
      <c r="B36" s="5">
        <f>INDEX(system!A:Q,ROW()-1,MATCH($B$1&amp; "*",system!$1:$1,0))</f>
        <v>1095.46774193547</v>
      </c>
      <c r="C36" s="5">
        <f>INDEX(system!A:Q,ROW()-1,MATCH($C$1&amp; "*",system!$1:$1,0))</f>
        <v>300</v>
      </c>
      <c r="D36" s="4">
        <f>INDEX(system!A:Q,ROW()-1,MATCH($D$1&amp; "*",system!$1:$1,0))</f>
        <v>0</v>
      </c>
      <c r="F36" s="4">
        <f>liquid!E35</f>
        <v>28.2589339930338</v>
      </c>
      <c r="H36" s="4">
        <f>IF(ISNA(VLOOKUP($A36,tot_solids!$A:$A,1,0)),0,VLOOKUP($A36,tot_solids!$A:$AD,5,0))-IFERROR(G36,0)</f>
        <v>71.926577509903893</v>
      </c>
      <c r="I36" s="4">
        <f>IF(ISNA(VLOOKUP(Combine!$A36,apatite!$A:$A,1,0)),0,VLOOKUP(Combine!$A36,apatite!$A:$AD,5,0))</f>
        <v>0</v>
      </c>
      <c r="J36" s="4">
        <f>IF(ISNA(VLOOKUP(Combine!$A36,orthopyroxene!$A:$A,1,0)),0,VLOOKUP(Combine!$A36,orthopyroxene!$A:$AD,5,0))</f>
        <v>0</v>
      </c>
      <c r="K36" s="4">
        <f>IF(ISNA(VLOOKUP(Combine!$A36,spinel!$A:$A,1,0)),0,VLOOKUP(Combine!$A36,spinel!$A:$AD,5,0))</f>
        <v>3.4148326788408401</v>
      </c>
      <c r="L36" s="4">
        <f>IF(ISNA(VLOOKUP(Combine!$A36,clinopyroxene1!$A:$A,1,0)),0,VLOOKUP(Combine!$A36,clinopyroxene1!$A:$AD,5,0))</f>
        <v>12.0723931456836</v>
      </c>
      <c r="M36" s="4">
        <f>IF(ISNA(VLOOKUP(Combine!$A36,clinopyroxene2!$A:$A,1,0)),0,VLOOKUP(Combine!$A36,clinopyroxene2!$A:$AD,5,0))</f>
        <v>0</v>
      </c>
      <c r="N36" s="4">
        <f>IF(ISNA(VLOOKUP(Combine!$A36,feldspar!$A:$A,1,0)),0,VLOOKUP(Combine!$A36,feldspar!$A:$AD,5,0))</f>
        <v>37.663950222942397</v>
      </c>
      <c r="O36" s="4">
        <f>IF(ISNA(VLOOKUP(Combine!$A36,olivine!$A:$A,1,0)),0,VLOOKUP(Combine!$A36,olivine!$A:$AD,5,0))</f>
        <v>18.7754014624369</v>
      </c>
      <c r="P36" s="4">
        <f t="shared" si="1"/>
        <v>100.18551150293769</v>
      </c>
      <c r="R36" s="4">
        <f>liquid!F35</f>
        <v>2.5638114693288299</v>
      </c>
      <c r="T36" s="4">
        <f t="shared" si="2"/>
        <v>3.876459339082623</v>
      </c>
      <c r="U36" s="4">
        <f>IF(ISNA(VLOOKUP(Combine!$A36,apatite!$A:$A,1,0)),0,VLOOKUP(Combine!$A36,apatite!$A:$AD,6,0))</f>
        <v>0</v>
      </c>
      <c r="V36" s="4">
        <f>IF(ISNA(VLOOKUP(Combine!$A36,orthopyroxene!$A:$A,1,0)),0,VLOOKUP(Combine!$A36,orthopyroxene!$A:$AD,6,0))</f>
        <v>0</v>
      </c>
      <c r="W36" s="4">
        <f>IF(ISNA(VLOOKUP(Combine!$A36,spinel!$A:$A,1,0)),0,VLOOKUP(Combine!$A36,spinel!$A:$AD,6,0))</f>
        <v>4.4901982870680097</v>
      </c>
      <c r="X36" s="4">
        <f>IF(ISNA(VLOOKUP(Combine!$A36,clinopyroxene1!$A:$A,1,0)),0,VLOOKUP(Combine!$A36,clinopyroxene1!$A:$AD,6,0))</f>
        <v>3.3079540320065299</v>
      </c>
      <c r="Y36" s="4">
        <f>IF(ISNA(VLOOKUP(Combine!$A36,clinopyroxene2!$A:$A,1,0)),0,VLOOKUP(Combine!$A36,clinopyroxene2!$A:$AD,6,0))</f>
        <v>0</v>
      </c>
      <c r="Z36" s="4">
        <f>IF(ISNA(VLOOKUP(Combine!$A36,feldspar!$A:$A,1,0)),0,VLOOKUP(Combine!$A36,feldspar!$A:$AD,6,0))</f>
        <v>2.6627612034926602</v>
      </c>
      <c r="AA36" s="4">
        <f>IF(ISNA(VLOOKUP(Combine!$A36,olivine!$A:$A,1,0)),0,VLOOKUP(Combine!$A36,olivine!$A:$AD,6,0))</f>
        <v>3.4282960873272201</v>
      </c>
      <c r="AB36" s="4">
        <f t="shared" si="3"/>
        <v>3.3872839377821906</v>
      </c>
      <c r="AD36" s="4">
        <f t="shared" si="4"/>
        <v>11.022235578200139</v>
      </c>
      <c r="AE36" s="4">
        <f t="shared" si="5"/>
        <v>0</v>
      </c>
      <c r="AF36" s="4">
        <f t="shared" si="6"/>
        <v>18.554709650824186</v>
      </c>
      <c r="AG36" s="4">
        <f t="shared" si="7"/>
        <v>0</v>
      </c>
      <c r="AH36" s="4">
        <f t="shared" si="8"/>
        <v>0</v>
      </c>
      <c r="AI36" s="4">
        <f t="shared" si="9"/>
        <v>0.76050821378550804</v>
      </c>
      <c r="AJ36" s="4">
        <f t="shared" si="10"/>
        <v>3.6495045060710112</v>
      </c>
      <c r="AK36" s="4">
        <f t="shared" si="11"/>
        <v>0</v>
      </c>
      <c r="AL36" s="4">
        <f t="shared" si="12"/>
        <v>14.144696930967665</v>
      </c>
      <c r="AN36" s="4">
        <f t="shared" si="13"/>
        <v>29.576945229024325</v>
      </c>
    </row>
    <row r="37" spans="1:40" x14ac:dyDescent="0.3">
      <c r="A37" s="5">
        <f>system!A36</f>
        <v>35</v>
      </c>
      <c r="B37" s="5">
        <f>INDEX(system!A:Q,ROW()-1,MATCH($B$1&amp; "*",system!$1:$1,0))</f>
        <v>1090.4516129032199</v>
      </c>
      <c r="C37" s="5">
        <f>INDEX(system!A:Q,ROW()-1,MATCH($C$1&amp; "*",system!$1:$1,0))</f>
        <v>300</v>
      </c>
      <c r="D37" s="4">
        <f>INDEX(system!A:Q,ROW()-1,MATCH($D$1&amp; "*",system!$1:$1,0))</f>
        <v>0</v>
      </c>
      <c r="F37" s="4">
        <f>liquid!E36</f>
        <v>26.681717622413402</v>
      </c>
      <c r="H37" s="4">
        <f>IF(ISNA(VLOOKUP($A37,tot_solids!$A:$A,1,0)),0,VLOOKUP($A37,tot_solids!$A:$AD,5,0))-IFERROR(G37,0)</f>
        <v>73.508703665217695</v>
      </c>
      <c r="I37" s="4">
        <f>IF(ISNA(VLOOKUP(Combine!$A37,apatite!$A:$A,1,0)),0,VLOOKUP(Combine!$A37,apatite!$A:$AD,5,0))</f>
        <v>0</v>
      </c>
      <c r="J37" s="4">
        <f>IF(ISNA(VLOOKUP(Combine!$A37,orthopyroxene!$A:$A,1,0)),0,VLOOKUP(Combine!$A37,orthopyroxene!$A:$AD,5,0))</f>
        <v>0</v>
      </c>
      <c r="K37" s="4">
        <f>IF(ISNA(VLOOKUP(Combine!$A37,spinel!$A:$A,1,0)),0,VLOOKUP(Combine!$A37,spinel!$A:$AD,5,0))</f>
        <v>3.6780252737432599</v>
      </c>
      <c r="L37" s="4">
        <f>IF(ISNA(VLOOKUP(Combine!$A37,clinopyroxene1!$A:$A,1,0)),0,VLOOKUP(Combine!$A37,clinopyroxene1!$A:$AD,5,0))</f>
        <v>12.437736248881301</v>
      </c>
      <c r="M37" s="4">
        <f>IF(ISNA(VLOOKUP(Combine!$A37,clinopyroxene2!$A:$A,1,0)),0,VLOOKUP(Combine!$A37,clinopyroxene2!$A:$AD,5,0))</f>
        <v>0</v>
      </c>
      <c r="N37" s="4">
        <f>IF(ISNA(VLOOKUP(Combine!$A37,feldspar!$A:$A,1,0)),0,VLOOKUP(Combine!$A37,feldspar!$A:$AD,5,0))</f>
        <v>38.462150245002299</v>
      </c>
      <c r="O37" s="4">
        <f>IF(ISNA(VLOOKUP(Combine!$A37,olivine!$A:$A,1,0)),0,VLOOKUP(Combine!$A37,olivine!$A:$AD,5,0))</f>
        <v>18.930791897590701</v>
      </c>
      <c r="P37" s="4">
        <f t="shared" si="1"/>
        <v>100.1904212876311</v>
      </c>
      <c r="R37" s="4">
        <f>liquid!F36</f>
        <v>2.5481062472191698</v>
      </c>
      <c r="T37" s="4">
        <f t="shared" si="2"/>
        <v>3.8638321222572376</v>
      </c>
      <c r="U37" s="4">
        <f>IF(ISNA(VLOOKUP(Combine!$A37,apatite!$A:$A,1,0)),0,VLOOKUP(Combine!$A37,apatite!$A:$AD,6,0))</f>
        <v>0</v>
      </c>
      <c r="V37" s="4">
        <f>IF(ISNA(VLOOKUP(Combine!$A37,orthopyroxene!$A:$A,1,0)),0,VLOOKUP(Combine!$A37,orthopyroxene!$A:$AD,6,0))</f>
        <v>0</v>
      </c>
      <c r="W37" s="4">
        <f>IF(ISNA(VLOOKUP(Combine!$A37,spinel!$A:$A,1,0)),0,VLOOKUP(Combine!$A37,spinel!$A:$AD,6,0))</f>
        <v>4.49731084972096</v>
      </c>
      <c r="X37" s="4">
        <f>IF(ISNA(VLOOKUP(Combine!$A37,clinopyroxene1!$A:$A,1,0)),0,VLOOKUP(Combine!$A37,clinopyroxene1!$A:$AD,6,0))</f>
        <v>3.3084051292183201</v>
      </c>
      <c r="Y37" s="4">
        <f>IF(ISNA(VLOOKUP(Combine!$A37,clinopyroxene2!$A:$A,1,0)),0,VLOOKUP(Combine!$A37,clinopyroxene2!$A:$AD,6,0))</f>
        <v>0</v>
      </c>
      <c r="Z37" s="4">
        <f>IF(ISNA(VLOOKUP(Combine!$A37,feldspar!$A:$A,1,0)),0,VLOOKUP(Combine!$A37,feldspar!$A:$AD,6,0))</f>
        <v>2.6621909822776102</v>
      </c>
      <c r="AA37" s="4">
        <f>IF(ISNA(VLOOKUP(Combine!$A37,olivine!$A:$A,1,0)),0,VLOOKUP(Combine!$A37,olivine!$A:$AD,6,0))</f>
        <v>3.4313107404480601</v>
      </c>
      <c r="AB37" s="4">
        <f t="shared" si="3"/>
        <v>3.396744513222953</v>
      </c>
      <c r="AD37" s="4">
        <f t="shared" si="4"/>
        <v>10.471195089110596</v>
      </c>
      <c r="AE37" s="4">
        <f t="shared" si="5"/>
        <v>0</v>
      </c>
      <c r="AF37" s="4">
        <f t="shared" si="6"/>
        <v>19.024818195847018</v>
      </c>
      <c r="AG37" s="4">
        <f t="shared" si="7"/>
        <v>0</v>
      </c>
      <c r="AH37" s="4">
        <f t="shared" si="8"/>
        <v>0</v>
      </c>
      <c r="AI37" s="4">
        <f t="shared" si="9"/>
        <v>0.81782767450274574</v>
      </c>
      <c r="AJ37" s="4">
        <f t="shared" si="10"/>
        <v>3.7594356685754433</v>
      </c>
      <c r="AK37" s="4">
        <f t="shared" si="11"/>
        <v>0</v>
      </c>
      <c r="AL37" s="4">
        <f t="shared" si="12"/>
        <v>14.447554852768828</v>
      </c>
      <c r="AN37" s="4">
        <f t="shared" si="13"/>
        <v>29.496013284957613</v>
      </c>
    </row>
    <row r="38" spans="1:40" x14ac:dyDescent="0.3">
      <c r="A38" s="5">
        <f>system!A37</f>
        <v>36</v>
      </c>
      <c r="B38" s="5">
        <f>INDEX(system!A:Q,ROW()-1,MATCH($B$1&amp; "*",system!$1:$1,0))</f>
        <v>1085.4354838709701</v>
      </c>
      <c r="C38" s="5">
        <f>INDEX(system!A:Q,ROW()-1,MATCH($C$1&amp; "*",system!$1:$1,0))</f>
        <v>300</v>
      </c>
      <c r="D38" s="4">
        <f>INDEX(system!A:Q,ROW()-1,MATCH($D$1&amp; "*",system!$1:$1,0))</f>
        <v>0</v>
      </c>
      <c r="F38" s="4">
        <f>liquid!E37</f>
        <v>25.2632861650225</v>
      </c>
      <c r="H38" s="4">
        <f>IF(ISNA(VLOOKUP($A38,tot_solids!$A:$A,1,0)),0,VLOOKUP($A38,tot_solids!$A:$AD,5,0))-IFERROR(G38,0)</f>
        <v>74.931219438742502</v>
      </c>
      <c r="I38" s="4">
        <f>IF(ISNA(VLOOKUP(Combine!$A38,apatite!$A:$A,1,0)),0,VLOOKUP(Combine!$A38,apatite!$A:$AD,5,0))</f>
        <v>0</v>
      </c>
      <c r="J38" s="4">
        <f>IF(ISNA(VLOOKUP(Combine!$A38,orthopyroxene!$A:$A,1,0)),0,VLOOKUP(Combine!$A38,orthopyroxene!$A:$AD,5,0))</f>
        <v>0</v>
      </c>
      <c r="K38" s="4">
        <f>IF(ISNA(VLOOKUP(Combine!$A38,spinel!$A:$A,1,0)),0,VLOOKUP(Combine!$A38,spinel!$A:$AD,5,0))</f>
        <v>3.9019623022649101</v>
      </c>
      <c r="L38" s="4">
        <f>IF(ISNA(VLOOKUP(Combine!$A38,clinopyroxene1!$A:$A,1,0)),0,VLOOKUP(Combine!$A38,clinopyroxene1!$A:$AD,5,0))</f>
        <v>12.7430000524158</v>
      </c>
      <c r="M38" s="4">
        <f>IF(ISNA(VLOOKUP(Combine!$A38,clinopyroxene2!$A:$A,1,0)),0,VLOOKUP(Combine!$A38,clinopyroxene2!$A:$AD,5,0))</f>
        <v>0</v>
      </c>
      <c r="N38" s="4">
        <f>IF(ISNA(VLOOKUP(Combine!$A38,feldspar!$A:$A,1,0)),0,VLOOKUP(Combine!$A38,feldspar!$A:$AD,5,0))</f>
        <v>39.207652634947003</v>
      </c>
      <c r="O38" s="4">
        <f>IF(ISNA(VLOOKUP(Combine!$A38,olivine!$A:$A,1,0)),0,VLOOKUP(Combine!$A38,olivine!$A:$AD,5,0))</f>
        <v>19.078604449114799</v>
      </c>
      <c r="P38" s="4">
        <f t="shared" si="1"/>
        <v>100.19450560376501</v>
      </c>
      <c r="R38" s="4">
        <f>liquid!F37</f>
        <v>2.53323812744215</v>
      </c>
      <c r="T38" s="4">
        <f t="shared" si="2"/>
        <v>3.8529115271957455</v>
      </c>
      <c r="U38" s="4">
        <f>IF(ISNA(VLOOKUP(Combine!$A38,apatite!$A:$A,1,0)),0,VLOOKUP(Combine!$A38,apatite!$A:$AD,6,0))</f>
        <v>0</v>
      </c>
      <c r="V38" s="4">
        <f>IF(ISNA(VLOOKUP(Combine!$A38,orthopyroxene!$A:$A,1,0)),0,VLOOKUP(Combine!$A38,orthopyroxene!$A:$AD,6,0))</f>
        <v>0</v>
      </c>
      <c r="W38" s="4">
        <f>IF(ISNA(VLOOKUP(Combine!$A38,spinel!$A:$A,1,0)),0,VLOOKUP(Combine!$A38,spinel!$A:$AD,6,0))</f>
        <v>4.5039680839698999</v>
      </c>
      <c r="X38" s="4">
        <f>IF(ISNA(VLOOKUP(Combine!$A38,clinopyroxene1!$A:$A,1,0)),0,VLOOKUP(Combine!$A38,clinopyroxene1!$A:$AD,6,0))</f>
        <v>3.3088976982153602</v>
      </c>
      <c r="Y38" s="4">
        <f>IF(ISNA(VLOOKUP(Combine!$A38,clinopyroxene2!$A:$A,1,0)),0,VLOOKUP(Combine!$A38,clinopyroxene2!$A:$AD,6,0))</f>
        <v>0</v>
      </c>
      <c r="Z38" s="4">
        <f>IF(ISNA(VLOOKUP(Combine!$A38,feldspar!$A:$A,1,0)),0,VLOOKUP(Combine!$A38,feldspar!$A:$AD,6,0))</f>
        <v>2.6616689444237598</v>
      </c>
      <c r="AA38" s="4">
        <f>IF(ISNA(VLOOKUP(Combine!$A38,olivine!$A:$A,1,0)),0,VLOOKUP(Combine!$A38,olivine!$A:$AD,6,0))</f>
        <v>3.4341176254539199</v>
      </c>
      <c r="AB38" s="4">
        <f t="shared" si="3"/>
        <v>3.4055818565080913</v>
      </c>
      <c r="AD38" s="4">
        <f t="shared" si="4"/>
        <v>9.9727245896662833</v>
      </c>
      <c r="AE38" s="4">
        <f t="shared" si="5"/>
        <v>0</v>
      </c>
      <c r="AF38" s="4">
        <f t="shared" si="6"/>
        <v>19.447947068039607</v>
      </c>
      <c r="AG38" s="4">
        <f t="shared" si="7"/>
        <v>0</v>
      </c>
      <c r="AH38" s="4">
        <f t="shared" si="8"/>
        <v>0</v>
      </c>
      <c r="AI38" s="4">
        <f t="shared" si="9"/>
        <v>0.86633879936947333</v>
      </c>
      <c r="AJ38" s="4">
        <f t="shared" si="10"/>
        <v>3.8511314687331319</v>
      </c>
      <c r="AK38" s="4">
        <f t="shared" si="11"/>
        <v>0</v>
      </c>
      <c r="AL38" s="4">
        <f t="shared" si="12"/>
        <v>14.730476799937001</v>
      </c>
      <c r="AN38" s="4">
        <f t="shared" si="13"/>
        <v>29.420671657705888</v>
      </c>
    </row>
    <row r="39" spans="1:40" x14ac:dyDescent="0.3">
      <c r="A39" s="5">
        <f>system!A38</f>
        <v>37</v>
      </c>
      <c r="B39" s="5">
        <f>INDEX(system!A:Q,ROW()-1,MATCH($B$1&amp; "*",system!$1:$1,0))</f>
        <v>1080.4193548387</v>
      </c>
      <c r="C39" s="5">
        <f>INDEX(system!A:Q,ROW()-1,MATCH($C$1&amp; "*",system!$1:$1,0))</f>
        <v>300</v>
      </c>
      <c r="D39" s="4">
        <f>INDEX(system!A:Q,ROW()-1,MATCH($D$1&amp; "*",system!$1:$1,0))</f>
        <v>0</v>
      </c>
      <c r="F39" s="4">
        <f>liquid!E38</f>
        <v>23.9738258788013</v>
      </c>
      <c r="H39" s="4">
        <f>IF(ISNA(VLOOKUP($A39,tot_solids!$A:$A,1,0)),0,VLOOKUP($A39,tot_solids!$A:$AD,5,0))-IFERROR(G39,0)</f>
        <v>76.224289056280696</v>
      </c>
      <c r="I39" s="4">
        <f>IF(ISNA(VLOOKUP(Combine!$A39,apatite!$A:$A,1,0)),0,VLOOKUP(Combine!$A39,apatite!$A:$AD,5,0))</f>
        <v>0</v>
      </c>
      <c r="J39" s="4">
        <f>IF(ISNA(VLOOKUP(Combine!$A39,orthopyroxene!$A:$A,1,0)),0,VLOOKUP(Combine!$A39,orthopyroxene!$A:$AD,5,0))</f>
        <v>4.3309960755729002E-2</v>
      </c>
      <c r="K39" s="4">
        <f>IF(ISNA(VLOOKUP(Combine!$A39,spinel!$A:$A,1,0)),0,VLOOKUP(Combine!$A39,spinel!$A:$AD,5,0))</f>
        <v>4.09634658632572</v>
      </c>
      <c r="L39" s="4">
        <f>IF(ISNA(VLOOKUP(Combine!$A39,clinopyroxene1!$A:$A,1,0)),0,VLOOKUP(Combine!$A39,clinopyroxene1!$A:$AD,5,0))</f>
        <v>12.994669911994199</v>
      </c>
      <c r="M39" s="4">
        <f>IF(ISNA(VLOOKUP(Combine!$A39,clinopyroxene2!$A:$A,1,0)),0,VLOOKUP(Combine!$A39,clinopyroxene2!$A:$AD,5,0))</f>
        <v>0</v>
      </c>
      <c r="N39" s="4">
        <f>IF(ISNA(VLOOKUP(Combine!$A39,feldspar!$A:$A,1,0)),0,VLOOKUP(Combine!$A39,feldspar!$A:$AD,5,0))</f>
        <v>39.8981654755191</v>
      </c>
      <c r="O39" s="4">
        <f>IF(ISNA(VLOOKUP(Combine!$A39,olivine!$A:$A,1,0)),0,VLOOKUP(Combine!$A39,olivine!$A:$AD,5,0))</f>
        <v>19.191797121685799</v>
      </c>
      <c r="P39" s="4">
        <f t="shared" si="1"/>
        <v>100.198114935082</v>
      </c>
      <c r="R39" s="4">
        <f>liquid!F38</f>
        <v>2.5191051385094601</v>
      </c>
      <c r="T39" s="4">
        <f t="shared" si="2"/>
        <v>3.8418805913928833</v>
      </c>
      <c r="U39" s="4">
        <f>IF(ISNA(VLOOKUP(Combine!$A39,apatite!$A:$A,1,0)),0,VLOOKUP(Combine!$A39,apatite!$A:$AD,6,0))</f>
        <v>0</v>
      </c>
      <c r="V39" s="4">
        <f>IF(ISNA(VLOOKUP(Combine!$A39,orthopyroxene!$A:$A,1,0)),0,VLOOKUP(Combine!$A39,orthopyroxene!$A:$AD,6,0))</f>
        <v>3.3174713666506199</v>
      </c>
      <c r="W39" s="4">
        <f>IF(ISNA(VLOOKUP(Combine!$A39,spinel!$A:$A,1,0)),0,VLOOKUP(Combine!$A39,spinel!$A:$AD,6,0))</f>
        <v>4.5101946318411601</v>
      </c>
      <c r="X39" s="4">
        <f>IF(ISNA(VLOOKUP(Combine!$A39,clinopyroxene1!$A:$A,1,0)),0,VLOOKUP(Combine!$A39,clinopyroxene1!$A:$AD,6,0))</f>
        <v>3.3094497698667098</v>
      </c>
      <c r="Y39" s="4">
        <f>IF(ISNA(VLOOKUP(Combine!$A39,clinopyroxene2!$A:$A,1,0)),0,VLOOKUP(Combine!$A39,clinopyroxene2!$A:$AD,6,0))</f>
        <v>0</v>
      </c>
      <c r="Z39" s="4">
        <f>IF(ISNA(VLOOKUP(Combine!$A39,feldspar!$A:$A,1,0)),0,VLOOKUP(Combine!$A39,feldspar!$A:$AD,6,0))</f>
        <v>2.6612034944136602</v>
      </c>
      <c r="AA39" s="4">
        <f>IF(ISNA(VLOOKUP(Combine!$A39,olivine!$A:$A,1,0)),0,VLOOKUP(Combine!$A39,olivine!$A:$AD,6,0))</f>
        <v>3.4367097756821998</v>
      </c>
      <c r="AB39" s="4">
        <f t="shared" si="3"/>
        <v>3.4130723501843878</v>
      </c>
      <c r="AD39" s="4">
        <f t="shared" si="4"/>
        <v>9.5168024201588004</v>
      </c>
      <c r="AE39" s="4">
        <f t="shared" si="5"/>
        <v>0</v>
      </c>
      <c r="AF39" s="4">
        <f t="shared" si="6"/>
        <v>19.840358710535924</v>
      </c>
      <c r="AG39" s="4">
        <f t="shared" si="7"/>
        <v>0</v>
      </c>
      <c r="AH39" s="4">
        <f t="shared" si="8"/>
        <v>1.3055112152921319E-2</v>
      </c>
      <c r="AI39" s="4">
        <f t="shared" si="9"/>
        <v>0.90824164380983752</v>
      </c>
      <c r="AJ39" s="4">
        <f t="shared" si="10"/>
        <v>3.9265348670082907</v>
      </c>
      <c r="AK39" s="4">
        <f t="shared" si="11"/>
        <v>0</v>
      </c>
      <c r="AL39" s="4">
        <f t="shared" si="12"/>
        <v>14.992527087564875</v>
      </c>
      <c r="AN39" s="4">
        <f t="shared" si="13"/>
        <v>29.357161130694724</v>
      </c>
    </row>
    <row r="40" spans="1:40" x14ac:dyDescent="0.3">
      <c r="A40" s="5">
        <f>system!A39</f>
        <v>38</v>
      </c>
      <c r="B40" s="5">
        <f>INDEX(system!A:Q,ROW()-1,MATCH($B$1&amp; "*",system!$1:$1,0))</f>
        <v>1075.4032258064401</v>
      </c>
      <c r="C40" s="5">
        <f>INDEX(system!A:Q,ROW()-1,MATCH($C$1&amp; "*",system!$1:$1,0))</f>
        <v>300</v>
      </c>
      <c r="D40" s="4">
        <f>INDEX(system!A:Q,ROW()-1,MATCH($D$1&amp; "*",system!$1:$1,0))</f>
        <v>0</v>
      </c>
      <c r="F40" s="4">
        <f>liquid!E39</f>
        <v>22.7526240934463</v>
      </c>
      <c r="H40" s="4">
        <f>IF(ISNA(VLOOKUP($A40,tot_solids!$A:$A,1,0)),0,VLOOKUP($A40,tot_solids!$A:$AD,5,0))-IFERROR(G40,0)</f>
        <v>77.450144451638593</v>
      </c>
      <c r="I40" s="4">
        <f>IF(ISNA(VLOOKUP(Combine!$A40,apatite!$A:$A,1,0)),0,VLOOKUP(Combine!$A40,apatite!$A:$AD,5,0))</f>
        <v>0</v>
      </c>
      <c r="J40" s="4">
        <f>IF(ISNA(VLOOKUP(Combine!$A40,orthopyroxene!$A:$A,1,0)),0,VLOOKUP(Combine!$A40,orthopyroxene!$A:$AD,5,0))</f>
        <v>0.413925002394193</v>
      </c>
      <c r="K40" s="4">
        <f>IF(ISNA(VLOOKUP(Combine!$A40,spinel!$A:$A,1,0)),0,VLOOKUP(Combine!$A40,spinel!$A:$AD,5,0))</f>
        <v>4.2861141698435201</v>
      </c>
      <c r="L40" s="4">
        <f>IF(ISNA(VLOOKUP(Combine!$A40,clinopyroxene1!$A:$A,1,0)),0,VLOOKUP(Combine!$A40,clinopyroxene1!$A:$AD,5,0))</f>
        <v>13.1720569265831</v>
      </c>
      <c r="M40" s="4">
        <f>IF(ISNA(VLOOKUP(Combine!$A40,clinopyroxene2!$A:$A,1,0)),0,VLOOKUP(Combine!$A40,clinopyroxene2!$A:$AD,5,0))</f>
        <v>0</v>
      </c>
      <c r="N40" s="4">
        <f>IF(ISNA(VLOOKUP(Combine!$A40,feldspar!$A:$A,1,0)),0,VLOOKUP(Combine!$A40,feldspar!$A:$AD,5,0))</f>
        <v>40.490065279468197</v>
      </c>
      <c r="O40" s="4">
        <f>IF(ISNA(VLOOKUP(Combine!$A40,olivine!$A:$A,1,0)),0,VLOOKUP(Combine!$A40,olivine!$A:$AD,5,0))</f>
        <v>19.087983073349498</v>
      </c>
      <c r="P40" s="4">
        <f t="shared" si="1"/>
        <v>100.20276854508489</v>
      </c>
      <c r="R40" s="4">
        <f>liquid!F39</f>
        <v>2.5055212861524501</v>
      </c>
      <c r="T40" s="4">
        <f t="shared" si="2"/>
        <v>3.8209345817354792</v>
      </c>
      <c r="U40" s="4">
        <f>IF(ISNA(VLOOKUP(Combine!$A40,apatite!$A:$A,1,0)),0,VLOOKUP(Combine!$A40,apatite!$A:$AD,6,0))</f>
        <v>0</v>
      </c>
      <c r="V40" s="4">
        <f>IF(ISNA(VLOOKUP(Combine!$A40,orthopyroxene!$A:$A,1,0)),0,VLOOKUP(Combine!$A40,orthopyroxene!$A:$AD,6,0))</f>
        <v>3.3186625980490199</v>
      </c>
      <c r="W40" s="4">
        <f>IF(ISNA(VLOOKUP(Combine!$A40,spinel!$A:$A,1,0)),0,VLOOKUP(Combine!$A40,spinel!$A:$AD,6,0))</f>
        <v>4.5157347723655397</v>
      </c>
      <c r="X40" s="4">
        <f>IF(ISNA(VLOOKUP(Combine!$A40,clinopyroxene1!$A:$A,1,0)),0,VLOOKUP(Combine!$A40,clinopyroxene1!$A:$AD,6,0))</f>
        <v>3.3102282246151198</v>
      </c>
      <c r="Y40" s="4">
        <f>IF(ISNA(VLOOKUP(Combine!$A40,clinopyroxene2!$A:$A,1,0)),0,VLOOKUP(Combine!$A40,clinopyroxene2!$A:$AD,6,0))</f>
        <v>0</v>
      </c>
      <c r="Z40" s="4">
        <f>IF(ISNA(VLOOKUP(Combine!$A40,feldspar!$A:$A,1,0)),0,VLOOKUP(Combine!$A40,feldspar!$A:$AD,6,0))</f>
        <v>2.6608666432783998</v>
      </c>
      <c r="AA40" s="4">
        <f>IF(ISNA(VLOOKUP(Combine!$A40,olivine!$A:$A,1,0)),0,VLOOKUP(Combine!$A40,olivine!$A:$AD,6,0))</f>
        <v>3.4388521292232799</v>
      </c>
      <c r="AB40" s="4">
        <f t="shared" si="3"/>
        <v>3.4139541021362318</v>
      </c>
      <c r="AD40" s="4">
        <f t="shared" si="4"/>
        <v>9.080994130521189</v>
      </c>
      <c r="AE40" s="4">
        <f t="shared" si="5"/>
        <v>0</v>
      </c>
      <c r="AF40" s="4">
        <f t="shared" si="6"/>
        <v>20.26994778237227</v>
      </c>
      <c r="AG40" s="4">
        <f t="shared" si="7"/>
        <v>0</v>
      </c>
      <c r="AH40" s="4">
        <f t="shared" si="8"/>
        <v>0.12472644933459998</v>
      </c>
      <c r="AI40" s="4">
        <f t="shared" si="9"/>
        <v>0.94915099887460086</v>
      </c>
      <c r="AJ40" s="4">
        <f t="shared" si="10"/>
        <v>3.979199025805725</v>
      </c>
      <c r="AK40" s="4">
        <f t="shared" si="11"/>
        <v>0</v>
      </c>
      <c r="AL40" s="4">
        <f t="shared" si="12"/>
        <v>15.216871308357344</v>
      </c>
      <c r="AN40" s="4">
        <f t="shared" si="13"/>
        <v>29.350941912893461</v>
      </c>
    </row>
    <row r="41" spans="1:40" x14ac:dyDescent="0.3">
      <c r="A41" s="5">
        <f>system!A40</f>
        <v>39</v>
      </c>
      <c r="B41" s="5">
        <f>INDEX(system!A:Q,ROW()-1,MATCH($B$1&amp; "*",system!$1:$1,0))</f>
        <v>1070.38709677419</v>
      </c>
      <c r="C41" s="5">
        <f>INDEX(system!A:Q,ROW()-1,MATCH($C$1&amp; "*",system!$1:$1,0))</f>
        <v>300</v>
      </c>
      <c r="D41" s="4">
        <f>INDEX(system!A:Q,ROW()-1,MATCH($D$1&amp; "*",system!$1:$1,0))</f>
        <v>0</v>
      </c>
      <c r="F41" s="4">
        <f>liquid!E40</f>
        <v>21.641978975568701</v>
      </c>
      <c r="H41" s="4">
        <f>IF(ISNA(VLOOKUP($A41,tot_solids!$A:$A,1,0)),0,VLOOKUP($A41,tot_solids!$A:$AD,5,0))-IFERROR(G41,0)</f>
        <v>78.564909273300302</v>
      </c>
      <c r="I41" s="4">
        <f>IF(ISNA(VLOOKUP(Combine!$A41,apatite!$A:$A,1,0)),0,VLOOKUP(Combine!$A41,apatite!$A:$AD,5,0))</f>
        <v>0</v>
      </c>
      <c r="J41" s="4">
        <f>IF(ISNA(VLOOKUP(Combine!$A41,orthopyroxene!$A:$A,1,0)),0,VLOOKUP(Combine!$A41,orthopyroxene!$A:$AD,5,0))</f>
        <v>0.75464527059414699</v>
      </c>
      <c r="K41" s="4">
        <f>IF(ISNA(VLOOKUP(Combine!$A41,spinel!$A:$A,1,0)),0,VLOOKUP(Combine!$A41,spinel!$A:$AD,5,0))</f>
        <v>4.4507830602635696</v>
      </c>
      <c r="L41" s="4">
        <f>IF(ISNA(VLOOKUP(Combine!$A41,clinopyroxene1!$A:$A,1,0)),0,VLOOKUP(Combine!$A41,clinopyroxene1!$A:$AD,5,0))</f>
        <v>13.3194713166799</v>
      </c>
      <c r="M41" s="4">
        <f>IF(ISNA(VLOOKUP(Combine!$A41,clinopyroxene2!$A:$A,1,0)),0,VLOOKUP(Combine!$A41,clinopyroxene2!$A:$AD,5,0))</f>
        <v>0</v>
      </c>
      <c r="N41" s="4">
        <f>IF(ISNA(VLOOKUP(Combine!$A41,feldspar!$A:$A,1,0)),0,VLOOKUP(Combine!$A41,feldspar!$A:$AD,5,0))</f>
        <v>41.043558261064298</v>
      </c>
      <c r="O41" s="4">
        <f>IF(ISNA(VLOOKUP(Combine!$A41,olivine!$A:$A,1,0)),0,VLOOKUP(Combine!$A41,olivine!$A:$AD,5,0))</f>
        <v>18.996451364698199</v>
      </c>
      <c r="P41" s="4">
        <f t="shared" si="1"/>
        <v>100.20688824886901</v>
      </c>
      <c r="R41" s="4">
        <f>liquid!F40</f>
        <v>2.4925345766731599</v>
      </c>
      <c r="T41" s="4">
        <f t="shared" si="2"/>
        <v>3.8025311371118069</v>
      </c>
      <c r="U41" s="4">
        <f>IF(ISNA(VLOOKUP(Combine!$A41,apatite!$A:$A,1,0)),0,VLOOKUP(Combine!$A41,apatite!$A:$AD,6,0))</f>
        <v>0</v>
      </c>
      <c r="V41" s="4">
        <f>IF(ISNA(VLOOKUP(Combine!$A41,orthopyroxene!$A:$A,1,0)),0,VLOOKUP(Combine!$A41,orthopyroxene!$A:$AD,6,0))</f>
        <v>3.3198122138942199</v>
      </c>
      <c r="W41" s="4">
        <f>IF(ISNA(VLOOKUP(Combine!$A41,spinel!$A:$A,1,0)),0,VLOOKUP(Combine!$A41,spinel!$A:$AD,6,0))</f>
        <v>4.52107345955638</v>
      </c>
      <c r="X41" s="4">
        <f>IF(ISNA(VLOOKUP(Combine!$A41,clinopyroxene1!$A:$A,1,0)),0,VLOOKUP(Combine!$A41,clinopyroxene1!$A:$AD,6,0))</f>
        <v>3.3110289371667601</v>
      </c>
      <c r="Y41" s="4">
        <f>IF(ISNA(VLOOKUP(Combine!$A41,clinopyroxene2!$A:$A,1,0)),0,VLOOKUP(Combine!$A41,clinopyroxene2!$A:$AD,6,0))</f>
        <v>0</v>
      </c>
      <c r="Z41" s="4">
        <f>IF(ISNA(VLOOKUP(Combine!$A41,feldspar!$A:$A,1,0)),0,VLOOKUP(Combine!$A41,feldspar!$A:$AD,6,0))</f>
        <v>2.66055565493091</v>
      </c>
      <c r="AA41" s="4">
        <f>IF(ISNA(VLOOKUP(Combine!$A41,olivine!$A:$A,1,0)),0,VLOOKUP(Combine!$A41,olivine!$A:$AD,6,0))</f>
        <v>3.4408731862156001</v>
      </c>
      <c r="AB41" s="4">
        <f t="shared" si="3"/>
        <v>3.4149098640843567</v>
      </c>
      <c r="AD41" s="4">
        <f t="shared" si="4"/>
        <v>8.6827196613876954</v>
      </c>
      <c r="AE41" s="4">
        <f t="shared" si="5"/>
        <v>0</v>
      </c>
      <c r="AF41" s="4">
        <f t="shared" si="6"/>
        <v>20.661213923148537</v>
      </c>
      <c r="AG41" s="4">
        <f t="shared" si="7"/>
        <v>0</v>
      </c>
      <c r="AH41" s="4">
        <f t="shared" si="8"/>
        <v>0.22731564979361585</v>
      </c>
      <c r="AI41" s="4">
        <f t="shared" si="9"/>
        <v>0.98445271904524478</v>
      </c>
      <c r="AJ41" s="4">
        <f t="shared" si="10"/>
        <v>4.0227589578475085</v>
      </c>
      <c r="AK41" s="4">
        <f t="shared" si="11"/>
        <v>0</v>
      </c>
      <c r="AL41" s="4">
        <f t="shared" si="12"/>
        <v>15.42668659646217</v>
      </c>
      <c r="AN41" s="4">
        <f t="shared" si="13"/>
        <v>29.343933584536231</v>
      </c>
    </row>
    <row r="42" spans="1:40" x14ac:dyDescent="0.3">
      <c r="A42" s="5">
        <f>system!A41</f>
        <v>40</v>
      </c>
      <c r="B42" s="5">
        <f>INDEX(system!A:Q,ROW()-1,MATCH($B$1&amp; "*",system!$1:$1,0))</f>
        <v>1065.3709677419299</v>
      </c>
      <c r="C42" s="5">
        <f>INDEX(system!A:Q,ROW()-1,MATCH($C$1&amp; "*",system!$1:$1,0))</f>
        <v>300</v>
      </c>
      <c r="D42" s="4">
        <f>INDEX(system!A:Q,ROW()-1,MATCH($D$1&amp; "*",system!$1:$1,0))</f>
        <v>0</v>
      </c>
      <c r="F42" s="4">
        <f>liquid!E41</f>
        <v>20.627020887372399</v>
      </c>
      <c r="H42" s="4">
        <f>IF(ISNA(VLOOKUP($A42,tot_solids!$A:$A,1,0)),0,VLOOKUP($A42,tot_solids!$A:$AD,5,0))-IFERROR(G42,0)</f>
        <v>79.583538644883205</v>
      </c>
      <c r="I42" s="4">
        <f>IF(ISNA(VLOOKUP(Combine!$A42,apatite!$A:$A,1,0)),0,VLOOKUP(Combine!$A42,apatite!$A:$AD,5,0))</f>
        <v>0</v>
      </c>
      <c r="J42" s="4">
        <f>IF(ISNA(VLOOKUP(Combine!$A42,orthopyroxene!$A:$A,1,0)),0,VLOOKUP(Combine!$A42,orthopyroxene!$A:$AD,5,0))</f>
        <v>1.0697849802458801</v>
      </c>
      <c r="K42" s="4">
        <f>IF(ISNA(VLOOKUP(Combine!$A42,spinel!$A:$A,1,0)),0,VLOOKUP(Combine!$A42,spinel!$A:$AD,5,0))</f>
        <v>4.5942022513539804</v>
      </c>
      <c r="L42" s="4">
        <f>IF(ISNA(VLOOKUP(Combine!$A42,clinopyroxene1!$A:$A,1,0)),0,VLOOKUP(Combine!$A42,clinopyroxene1!$A:$AD,5,0))</f>
        <v>13.442660457956899</v>
      </c>
      <c r="M42" s="4">
        <f>IF(ISNA(VLOOKUP(Combine!$A42,clinopyroxene2!$A:$A,1,0)),0,VLOOKUP(Combine!$A42,clinopyroxene2!$A:$AD,5,0))</f>
        <v>0</v>
      </c>
      <c r="N42" s="4">
        <f>IF(ISNA(VLOOKUP(Combine!$A42,feldspar!$A:$A,1,0)),0,VLOOKUP(Combine!$A42,feldspar!$A:$AD,5,0))</f>
        <v>41.5620752613519</v>
      </c>
      <c r="O42" s="4">
        <f>IF(ISNA(VLOOKUP(Combine!$A42,olivine!$A:$A,1,0)),0,VLOOKUP(Combine!$A42,olivine!$A:$AD,5,0))</f>
        <v>18.914815693974401</v>
      </c>
      <c r="P42" s="4">
        <f t="shared" si="1"/>
        <v>100.2105595322556</v>
      </c>
      <c r="R42" s="4">
        <f>liquid!F41</f>
        <v>2.4800870342235699</v>
      </c>
      <c r="T42" s="4">
        <f t="shared" si="2"/>
        <v>3.7862018142831584</v>
      </c>
      <c r="U42" s="4">
        <f>IF(ISNA(VLOOKUP(Combine!$A42,apatite!$A:$A,1,0)),0,VLOOKUP(Combine!$A42,apatite!$A:$AD,6,0))</f>
        <v>0</v>
      </c>
      <c r="V42" s="4">
        <f>IF(ISNA(VLOOKUP(Combine!$A42,orthopyroxene!$A:$A,1,0)),0,VLOOKUP(Combine!$A42,orthopyroxene!$A:$AD,6,0))</f>
        <v>3.32092629813644</v>
      </c>
      <c r="W42" s="4">
        <f>IF(ISNA(VLOOKUP(Combine!$A42,spinel!$A:$A,1,0)),0,VLOOKUP(Combine!$A42,spinel!$A:$AD,6,0))</f>
        <v>4.5262411402130098</v>
      </c>
      <c r="X42" s="4">
        <f>IF(ISNA(VLOOKUP(Combine!$A42,clinopyroxene1!$A:$A,1,0)),0,VLOOKUP(Combine!$A42,clinopyroxene1!$A:$AD,6,0))</f>
        <v>3.31185469706754</v>
      </c>
      <c r="Y42" s="4">
        <f>IF(ISNA(VLOOKUP(Combine!$A42,clinopyroxene2!$A:$A,1,0)),0,VLOOKUP(Combine!$A42,clinopyroxene2!$A:$AD,6,0))</f>
        <v>0</v>
      </c>
      <c r="Z42" s="4">
        <f>IF(ISNA(VLOOKUP(Combine!$A42,feldspar!$A:$A,1,0)),0,VLOOKUP(Combine!$A42,feldspar!$A:$AD,6,0))</f>
        <v>2.6602693838976998</v>
      </c>
      <c r="AA42" s="4">
        <f>IF(ISNA(VLOOKUP(Combine!$A42,olivine!$A:$A,1,0)),0,VLOOKUP(Combine!$A42,olivine!$A:$AD,6,0))</f>
        <v>3.44278790238734</v>
      </c>
      <c r="AB42" s="4">
        <f t="shared" si="3"/>
        <v>3.4159101911543881</v>
      </c>
      <c r="AD42" s="4">
        <f t="shared" si="4"/>
        <v>8.3170552495670833</v>
      </c>
      <c r="AE42" s="4">
        <f t="shared" si="5"/>
        <v>0</v>
      </c>
      <c r="AF42" s="4">
        <f t="shared" si="6"/>
        <v>21.01935991490479</v>
      </c>
      <c r="AG42" s="4">
        <f t="shared" si="7"/>
        <v>0</v>
      </c>
      <c r="AH42" s="4">
        <f t="shared" si="8"/>
        <v>0.32213451435107038</v>
      </c>
      <c r="AI42" s="4">
        <f t="shared" si="9"/>
        <v>1.0150149117193903</v>
      </c>
      <c r="AJ42" s="4">
        <f t="shared" si="10"/>
        <v>4.058952365832841</v>
      </c>
      <c r="AK42" s="4">
        <f t="shared" si="11"/>
        <v>0</v>
      </c>
      <c r="AL42" s="4">
        <f t="shared" si="12"/>
        <v>15.623258123001486</v>
      </c>
      <c r="AN42" s="4">
        <f t="shared" si="13"/>
        <v>29.336415164471873</v>
      </c>
    </row>
    <row r="43" spans="1:40" x14ac:dyDescent="0.3">
      <c r="A43" s="5">
        <f>system!A42</f>
        <v>41</v>
      </c>
      <c r="B43" s="5">
        <f>INDEX(system!A:Q,ROW()-1,MATCH($B$1&amp; "*",system!$1:$1,0))</f>
        <v>1060.35483870967</v>
      </c>
      <c r="C43" s="5">
        <f>INDEX(system!A:Q,ROW()-1,MATCH($C$1&amp; "*",system!$1:$1,0))</f>
        <v>300</v>
      </c>
      <c r="D43" s="4">
        <f>INDEX(system!A:Q,ROW()-1,MATCH($D$1&amp; "*",system!$1:$1,0))</f>
        <v>0</v>
      </c>
      <c r="F43" s="4">
        <f>liquid!E42</f>
        <v>19.695484550525901</v>
      </c>
      <c r="H43" s="4">
        <f>IF(ISNA(VLOOKUP($A43,tot_solids!$A:$A,1,0)),0,VLOOKUP($A43,tot_solids!$A:$AD,5,0))-IFERROR(G43,0)</f>
        <v>80.518367224685406</v>
      </c>
      <c r="I43" s="4">
        <f>IF(ISNA(VLOOKUP(Combine!$A43,apatite!$A:$A,1,0)),0,VLOOKUP(Combine!$A43,apatite!$A:$AD,5,0))</f>
        <v>0</v>
      </c>
      <c r="J43" s="4">
        <f>IF(ISNA(VLOOKUP(Combine!$A43,orthopyroxene!$A:$A,1,0)),0,VLOOKUP(Combine!$A43,orthopyroxene!$A:$AD,5,0))</f>
        <v>1.36294483305582</v>
      </c>
      <c r="K43" s="4">
        <f>IF(ISNA(VLOOKUP(Combine!$A43,spinel!$A:$A,1,0)),0,VLOOKUP(Combine!$A43,spinel!$A:$AD,5,0))</f>
        <v>4.7194578674179404</v>
      </c>
      <c r="L43" s="4">
        <f>IF(ISNA(VLOOKUP(Combine!$A43,clinopyroxene1!$A:$A,1,0)),0,VLOOKUP(Combine!$A43,clinopyroxene1!$A:$AD,5,0))</f>
        <v>13.5461360622787</v>
      </c>
      <c r="M43" s="4">
        <f>IF(ISNA(VLOOKUP(Combine!$A43,clinopyroxene2!$A:$A,1,0)),0,VLOOKUP(Combine!$A43,clinopyroxene2!$A:$AD,5,0))</f>
        <v>0</v>
      </c>
      <c r="N43" s="4">
        <f>IF(ISNA(VLOOKUP(Combine!$A43,feldspar!$A:$A,1,0)),0,VLOOKUP(Combine!$A43,feldspar!$A:$AD,5,0))</f>
        <v>42.048626305011197</v>
      </c>
      <c r="O43" s="4">
        <f>IF(ISNA(VLOOKUP(Combine!$A43,olivine!$A:$A,1,0)),0,VLOOKUP(Combine!$A43,olivine!$A:$AD,5,0))</f>
        <v>18.8412021569216</v>
      </c>
      <c r="P43" s="4">
        <f t="shared" si="1"/>
        <v>100.21385177521131</v>
      </c>
      <c r="R43" s="4">
        <f>liquid!F42</f>
        <v>2.46812846559104</v>
      </c>
      <c r="T43" s="4">
        <f t="shared" si="2"/>
        <v>3.7715876496898031</v>
      </c>
      <c r="U43" s="4">
        <f>IF(ISNA(VLOOKUP(Combine!$A43,apatite!$A:$A,1,0)),0,VLOOKUP(Combine!$A43,apatite!$A:$AD,6,0))</f>
        <v>0</v>
      </c>
      <c r="V43" s="4">
        <f>IF(ISNA(VLOOKUP(Combine!$A43,orthopyroxene!$A:$A,1,0)),0,VLOOKUP(Combine!$A43,orthopyroxene!$A:$AD,6,0))</f>
        <v>3.3220101392603101</v>
      </c>
      <c r="W43" s="4">
        <f>IF(ISNA(VLOOKUP(Combine!$A43,spinel!$A:$A,1,0)),0,VLOOKUP(Combine!$A43,spinel!$A:$AD,6,0))</f>
        <v>4.5312643191978896</v>
      </c>
      <c r="X43" s="4">
        <f>IF(ISNA(VLOOKUP(Combine!$A43,clinopyroxene1!$A:$A,1,0)),0,VLOOKUP(Combine!$A43,clinopyroxene1!$A:$AD,6,0))</f>
        <v>3.3127084175475701</v>
      </c>
      <c r="Y43" s="4">
        <f>IF(ISNA(VLOOKUP(Combine!$A43,clinopyroxene2!$A:$A,1,0)),0,VLOOKUP(Combine!$A43,clinopyroxene2!$A:$AD,6,0))</f>
        <v>0</v>
      </c>
      <c r="Z43" s="4">
        <f>IF(ISNA(VLOOKUP(Combine!$A43,feldspar!$A:$A,1,0)),0,VLOOKUP(Combine!$A43,feldspar!$A:$AD,6,0))</f>
        <v>2.6600066184409199</v>
      </c>
      <c r="AA43" s="4">
        <f>IF(ISNA(VLOOKUP(Combine!$A43,olivine!$A:$A,1,0)),0,VLOOKUP(Combine!$A43,olivine!$A:$AD,6,0))</f>
        <v>3.44460936815788</v>
      </c>
      <c r="AB43" s="4">
        <f t="shared" si="3"/>
        <v>3.4169334470941126</v>
      </c>
      <c r="AD43" s="4">
        <f t="shared" si="4"/>
        <v>7.9799268251660651</v>
      </c>
      <c r="AE43" s="4">
        <f t="shared" si="5"/>
        <v>0</v>
      </c>
      <c r="AF43" s="4">
        <f t="shared" si="6"/>
        <v>21.348666583768164</v>
      </c>
      <c r="AG43" s="4">
        <f t="shared" si="7"/>
        <v>0</v>
      </c>
      <c r="AH43" s="4">
        <f t="shared" si="8"/>
        <v>0.41027714423511602</v>
      </c>
      <c r="AI43" s="4">
        <f t="shared" si="9"/>
        <v>1.0415322380163787</v>
      </c>
      <c r="AJ43" s="4">
        <f t="shared" si="10"/>
        <v>4.0891422832520332</v>
      </c>
      <c r="AK43" s="4">
        <f t="shared" si="11"/>
        <v>0</v>
      </c>
      <c r="AL43" s="4">
        <f t="shared" si="12"/>
        <v>15.807714918264637</v>
      </c>
      <c r="AN43" s="4">
        <f t="shared" si="13"/>
        <v>29.328593408934228</v>
      </c>
    </row>
    <row r="44" spans="1:40" x14ac:dyDescent="0.3">
      <c r="A44" s="5">
        <f>system!A43</f>
        <v>42</v>
      </c>
      <c r="B44" s="5">
        <f>INDEX(system!A:Q,ROW()-1,MATCH($B$1&amp; "*",system!$1:$1,0))</f>
        <v>1055.33870967741</v>
      </c>
      <c r="C44" s="5">
        <f>INDEX(system!A:Q,ROW()-1,MATCH($C$1&amp; "*",system!$1:$1,0))</f>
        <v>300</v>
      </c>
      <c r="D44" s="4">
        <f>INDEX(system!A:Q,ROW()-1,MATCH($D$1&amp; "*",system!$1:$1,0))</f>
        <v>0</v>
      </c>
      <c r="F44" s="4">
        <f>liquid!E43</f>
        <v>18.8371533456178</v>
      </c>
      <c r="H44" s="4">
        <f>IF(ISNA(VLOOKUP($A44,tot_solids!$A:$A,1,0)),0,VLOOKUP($A44,tot_solids!$A:$AD,5,0))-IFERROR(G44,0)</f>
        <v>81.379668376204506</v>
      </c>
      <c r="I44" s="4">
        <f>IF(ISNA(VLOOKUP(Combine!$A44,apatite!$A:$A,1,0)),0,VLOOKUP(Combine!$A44,apatite!$A:$AD,5,0))</f>
        <v>0</v>
      </c>
      <c r="J44" s="4">
        <f>IF(ISNA(VLOOKUP(Combine!$A44,orthopyroxene!$A:$A,1,0)),0,VLOOKUP(Combine!$A44,orthopyroxene!$A:$AD,5,0))</f>
        <v>1.63715632340165</v>
      </c>
      <c r="K44" s="4">
        <f>IF(ISNA(VLOOKUP(Combine!$A44,spinel!$A:$A,1,0)),0,VLOOKUP(Combine!$A44,spinel!$A:$AD,5,0))</f>
        <v>4.8290446411685899</v>
      </c>
      <c r="L44" s="4">
        <f>IF(ISNA(VLOOKUP(Combine!$A44,clinopyroxene1!$A:$A,1,0)),0,VLOOKUP(Combine!$A44,clinopyroxene1!$A:$AD,5,0))</f>
        <v>13.633474329621899</v>
      </c>
      <c r="M44" s="4">
        <f>IF(ISNA(VLOOKUP(Combine!$A44,clinopyroxene2!$A:$A,1,0)),0,VLOOKUP(Combine!$A44,clinopyroxene2!$A:$AD,5,0))</f>
        <v>0</v>
      </c>
      <c r="N44" s="4">
        <f>IF(ISNA(VLOOKUP(Combine!$A44,feldspar!$A:$A,1,0)),0,VLOOKUP(Combine!$A44,feldspar!$A:$AD,5,0))</f>
        <v>42.5058628646172</v>
      </c>
      <c r="O44" s="4">
        <f>IF(ISNA(VLOOKUP(Combine!$A44,olivine!$A:$A,1,0)),0,VLOOKUP(Combine!$A44,olivine!$A:$AD,5,0))</f>
        <v>18.774130217395001</v>
      </c>
      <c r="P44" s="4">
        <f t="shared" si="1"/>
        <v>100.2168217218223</v>
      </c>
      <c r="R44" s="4">
        <f>liquid!F43</f>
        <v>2.4566150922923602</v>
      </c>
      <c r="T44" s="4">
        <f t="shared" si="2"/>
        <v>3.7584091464306559</v>
      </c>
      <c r="U44" s="4">
        <f>IF(ISNA(VLOOKUP(Combine!$A44,apatite!$A:$A,1,0)),0,VLOOKUP(Combine!$A44,apatite!$A:$AD,6,0))</f>
        <v>0</v>
      </c>
      <c r="V44" s="4">
        <f>IF(ISNA(VLOOKUP(Combine!$A44,orthopyroxene!$A:$A,1,0)),0,VLOOKUP(Combine!$A44,orthopyroxene!$A:$AD,6,0))</f>
        <v>3.3230683871340401</v>
      </c>
      <c r="W44" s="4">
        <f>IF(ISNA(VLOOKUP(Combine!$A44,spinel!$A:$A,1,0)),0,VLOOKUP(Combine!$A44,spinel!$A:$AD,6,0))</f>
        <v>4.5361663182718202</v>
      </c>
      <c r="X44" s="4">
        <f>IF(ISNA(VLOOKUP(Combine!$A44,clinopyroxene1!$A:$A,1,0)),0,VLOOKUP(Combine!$A44,clinopyroxene1!$A:$AD,6,0))</f>
        <v>3.3135931581444802</v>
      </c>
      <c r="Y44" s="4">
        <f>IF(ISNA(VLOOKUP(Combine!$A44,clinopyroxene2!$A:$A,1,0)),0,VLOOKUP(Combine!$A44,clinopyroxene2!$A:$AD,6,0))</f>
        <v>0</v>
      </c>
      <c r="Z44" s="4">
        <f>IF(ISNA(VLOOKUP(Combine!$A44,feldspar!$A:$A,1,0)),0,VLOOKUP(Combine!$A44,feldspar!$A:$AD,6,0))</f>
        <v>2.6597661222606401</v>
      </c>
      <c r="AA44" s="4">
        <f>IF(ISNA(VLOOKUP(Combine!$A44,olivine!$A:$A,1,0)),0,VLOOKUP(Combine!$A44,olivine!$A:$AD,6,0))</f>
        <v>3.44634915534151</v>
      </c>
      <c r="AB44" s="4">
        <f t="shared" si="3"/>
        <v>3.4179638909808148</v>
      </c>
      <c r="AD44" s="4">
        <f t="shared" si="4"/>
        <v>7.6679303179075324</v>
      </c>
      <c r="AE44" s="4">
        <f t="shared" si="5"/>
        <v>0</v>
      </c>
      <c r="AF44" s="4">
        <f t="shared" si="6"/>
        <v>21.652690062626739</v>
      </c>
      <c r="AG44" s="4">
        <f t="shared" si="7"/>
        <v>0</v>
      </c>
      <c r="AH44" s="4">
        <f t="shared" si="8"/>
        <v>0.49266404800462305</v>
      </c>
      <c r="AI44" s="4">
        <f t="shared" si="9"/>
        <v>1.0645651641380622</v>
      </c>
      <c r="AJ44" s="4">
        <f t="shared" si="10"/>
        <v>4.1144080395362312</v>
      </c>
      <c r="AK44" s="4">
        <f t="shared" si="11"/>
        <v>0</v>
      </c>
      <c r="AL44" s="4">
        <f t="shared" si="12"/>
        <v>15.981052810947824</v>
      </c>
      <c r="AN44" s="4">
        <f t="shared" si="13"/>
        <v>29.320620380534272</v>
      </c>
    </row>
    <row r="45" spans="1:40" x14ac:dyDescent="0.3">
      <c r="A45" s="5">
        <f>system!A44</f>
        <v>43</v>
      </c>
      <c r="B45" s="5">
        <f>INDEX(system!A:Q,ROW()-1,MATCH($B$1&amp; "*",system!$1:$1,0))</f>
        <v>1050.3225806451601</v>
      </c>
      <c r="C45" s="5">
        <f>INDEX(system!A:Q,ROW()-1,MATCH($C$1&amp; "*",system!$1:$1,0))</f>
        <v>300</v>
      </c>
      <c r="D45" s="4">
        <f>INDEX(system!A:Q,ROW()-1,MATCH($D$1&amp; "*",system!$1:$1,0))</f>
        <v>0</v>
      </c>
      <c r="F45" s="4">
        <f>liquid!E44</f>
        <v>18.0434416345987</v>
      </c>
      <c r="H45" s="4">
        <f>IF(ISNA(VLOOKUP($A45,tot_solids!$A:$A,1,0)),0,VLOOKUP($A45,tot_solids!$A:$AD,5,0))-IFERROR(G45,0)</f>
        <v>82.176074444808194</v>
      </c>
      <c r="I45" s="4">
        <f>IF(ISNA(VLOOKUP(Combine!$A45,apatite!$A:$A,1,0)),0,VLOOKUP(Combine!$A45,apatite!$A:$AD,5,0))</f>
        <v>0</v>
      </c>
      <c r="J45" s="4">
        <f>IF(ISNA(VLOOKUP(Combine!$A45,orthopyroxene!$A:$A,1,0)),0,VLOOKUP(Combine!$A45,orthopyroxene!$A:$AD,5,0))</f>
        <v>1.89499172473927</v>
      </c>
      <c r="K45" s="4">
        <f>IF(ISNA(VLOOKUP(Combine!$A45,spinel!$A:$A,1,0)),0,VLOOKUP(Combine!$A45,spinel!$A:$AD,5,0))</f>
        <v>4.9249924044484503</v>
      </c>
      <c r="L45" s="4">
        <f>IF(ISNA(VLOOKUP(Combine!$A45,clinopyroxene1!$A:$A,1,0)),0,VLOOKUP(Combine!$A45,clinopyroxene1!$A:$AD,5,0))</f>
        <v>13.707535542973799</v>
      </c>
      <c r="M45" s="4">
        <f>IF(ISNA(VLOOKUP(Combine!$A45,clinopyroxene2!$A:$A,1,0)),0,VLOOKUP(Combine!$A45,clinopyroxene2!$A:$AD,5,0))</f>
        <v>0</v>
      </c>
      <c r="N45" s="4">
        <f>IF(ISNA(VLOOKUP(Combine!$A45,feldspar!$A:$A,1,0)),0,VLOOKUP(Combine!$A45,feldspar!$A:$AD,5,0))</f>
        <v>42.936129017744904</v>
      </c>
      <c r="O45" s="4">
        <f>IF(ISNA(VLOOKUP(Combine!$A45,olivine!$A:$A,1,0)),0,VLOOKUP(Combine!$A45,olivine!$A:$AD,5,0))</f>
        <v>18.712425754901599</v>
      </c>
      <c r="P45" s="4">
        <f t="shared" si="1"/>
        <v>100.2195160794069</v>
      </c>
      <c r="R45" s="4">
        <f>liquid!F44</f>
        <v>2.4455084669865101</v>
      </c>
      <c r="T45" s="4">
        <f t="shared" si="2"/>
        <v>3.7464456808371192</v>
      </c>
      <c r="U45" s="4">
        <f>IF(ISNA(VLOOKUP(Combine!$A45,apatite!$A:$A,1,0)),0,VLOOKUP(Combine!$A45,apatite!$A:$AD,6,0))</f>
        <v>0</v>
      </c>
      <c r="V45" s="4">
        <f>IF(ISNA(VLOOKUP(Combine!$A45,orthopyroxene!$A:$A,1,0)),0,VLOOKUP(Combine!$A45,orthopyroxene!$A:$AD,6,0))</f>
        <v>3.3241051804175501</v>
      </c>
      <c r="W45" s="4">
        <f>IF(ISNA(VLOOKUP(Combine!$A45,spinel!$A:$A,1,0)),0,VLOOKUP(Combine!$A45,spinel!$A:$AD,6,0))</f>
        <v>4.5409678857494802</v>
      </c>
      <c r="X45" s="4">
        <f>IF(ISNA(VLOOKUP(Combine!$A45,clinopyroxene1!$A:$A,1,0)),0,VLOOKUP(Combine!$A45,clinopyroxene1!$A:$AD,6,0))</f>
        <v>3.3145121591142699</v>
      </c>
      <c r="Y45" s="4">
        <f>IF(ISNA(VLOOKUP(Combine!$A45,clinopyroxene2!$A:$A,1,0)),0,VLOOKUP(Combine!$A45,clinopyroxene2!$A:$AD,6,0))</f>
        <v>0</v>
      </c>
      <c r="Z45" s="4">
        <f>IF(ISNA(VLOOKUP(Combine!$A45,feldspar!$A:$A,1,0)),0,VLOOKUP(Combine!$A45,feldspar!$A:$AD,6,0))</f>
        <v>2.6595466625644901</v>
      </c>
      <c r="AA45" s="4">
        <f>IF(ISNA(VLOOKUP(Combine!$A45,olivine!$A:$A,1,0)),0,VLOOKUP(Combine!$A45,olivine!$A:$AD,6,0))</f>
        <v>3.4480176011744099</v>
      </c>
      <c r="AB45" s="4">
        <f t="shared" si="3"/>
        <v>3.4189903128098655</v>
      </c>
      <c r="AD45" s="4">
        <f t="shared" si="4"/>
        <v>7.3781963457410642</v>
      </c>
      <c r="AE45" s="4">
        <f t="shared" si="5"/>
        <v>0</v>
      </c>
      <c r="AF45" s="4">
        <f t="shared" si="6"/>
        <v>21.934409689998891</v>
      </c>
      <c r="AG45" s="4">
        <f t="shared" si="7"/>
        <v>0</v>
      </c>
      <c r="AH45" s="4">
        <f t="shared" si="8"/>
        <v>0.57007574125594751</v>
      </c>
      <c r="AI45" s="4">
        <f t="shared" si="9"/>
        <v>1.0845688690959741</v>
      </c>
      <c r="AJ45" s="4">
        <f t="shared" si="10"/>
        <v>4.1356117838580611</v>
      </c>
      <c r="AK45" s="4">
        <f t="shared" si="11"/>
        <v>0</v>
      </c>
      <c r="AL45" s="4">
        <f t="shared" si="12"/>
        <v>16.144153295788907</v>
      </c>
      <c r="AN45" s="4">
        <f t="shared" si="13"/>
        <v>29.312606035739954</v>
      </c>
    </row>
    <row r="46" spans="1:40" x14ac:dyDescent="0.3">
      <c r="A46" s="5">
        <f>system!A45</f>
        <v>44</v>
      </c>
      <c r="B46" s="5">
        <f>INDEX(system!A:Q,ROW()-1,MATCH($B$1&amp; "*",system!$1:$1,0))</f>
        <v>1045.30645161289</v>
      </c>
      <c r="C46" s="5">
        <f>INDEX(system!A:Q,ROW()-1,MATCH($C$1&amp; "*",system!$1:$1,0))</f>
        <v>300</v>
      </c>
      <c r="D46" s="4">
        <f>INDEX(system!A:Q,ROW()-1,MATCH($D$1&amp; "*",system!$1:$1,0))</f>
        <v>0</v>
      </c>
      <c r="F46" s="4">
        <f>liquid!E45</f>
        <v>17.307076466874602</v>
      </c>
      <c r="H46" s="4">
        <f>IF(ISNA(VLOOKUP($A46,tot_solids!$A:$A,1,0)),0,VLOOKUP($A46,tot_solids!$A:$AD,5,0))-IFERROR(G46,0)</f>
        <v>82.9148970203413</v>
      </c>
      <c r="I46" s="4">
        <f>IF(ISNA(VLOOKUP(Combine!$A46,apatite!$A:$A,1,0)),0,VLOOKUP(Combine!$A46,apatite!$A:$AD,5,0))</f>
        <v>0</v>
      </c>
      <c r="J46" s="4">
        <f>IF(ISNA(VLOOKUP(Combine!$A46,orthopyroxene!$A:$A,1,0)),0,VLOOKUP(Combine!$A46,orthopyroxene!$A:$AD,5,0))</f>
        <v>2.1386492262586101</v>
      </c>
      <c r="K46" s="4">
        <f>IF(ISNA(VLOOKUP(Combine!$A46,spinel!$A:$A,1,0)),0,VLOOKUP(Combine!$A46,spinel!$A:$AD,5,0))</f>
        <v>5.0089605420635799</v>
      </c>
      <c r="L46" s="4">
        <f>IF(ISNA(VLOOKUP(Combine!$A46,clinopyroxene1!$A:$A,1,0)),0,VLOOKUP(Combine!$A46,clinopyroxene1!$A:$AD,5,0))</f>
        <v>13.770626677067501</v>
      </c>
      <c r="M46" s="4">
        <f>IF(ISNA(VLOOKUP(Combine!$A46,clinopyroxene2!$A:$A,1,0)),0,VLOOKUP(Combine!$A46,clinopyroxene2!$A:$AD,5,0))</f>
        <v>0</v>
      </c>
      <c r="N46" s="4">
        <f>IF(ISNA(VLOOKUP(Combine!$A46,feldspar!$A:$A,1,0)),0,VLOOKUP(Combine!$A46,feldspar!$A:$AD,5,0))</f>
        <v>43.341503730200102</v>
      </c>
      <c r="O46" s="4">
        <f>IF(ISNA(VLOOKUP(Combine!$A46,olivine!$A:$A,1,0)),0,VLOOKUP(Combine!$A46,olivine!$A:$AD,5,0))</f>
        <v>18.655156844751399</v>
      </c>
      <c r="P46" s="4">
        <f t="shared" si="1"/>
        <v>100.22197348721591</v>
      </c>
      <c r="R46" s="4">
        <f>liquid!F45</f>
        <v>2.43477460764877</v>
      </c>
      <c r="T46" s="4">
        <f t="shared" si="2"/>
        <v>3.7355210594182617</v>
      </c>
      <c r="U46" s="4">
        <f>IF(ISNA(VLOOKUP(Combine!$A46,apatite!$A:$A,1,0)),0,VLOOKUP(Combine!$A46,apatite!$A:$AD,6,0))</f>
        <v>0</v>
      </c>
      <c r="V46" s="4">
        <f>IF(ISNA(VLOOKUP(Combine!$A46,orthopyroxene!$A:$A,1,0)),0,VLOOKUP(Combine!$A46,orthopyroxene!$A:$AD,6,0))</f>
        <v>3.32512425218466</v>
      </c>
      <c r="W46" s="4">
        <f>IF(ISNA(VLOOKUP(Combine!$A46,spinel!$A:$A,1,0)),0,VLOOKUP(Combine!$A46,spinel!$A:$AD,6,0))</f>
        <v>4.5456876952583603</v>
      </c>
      <c r="X46" s="4">
        <f>IF(ISNA(VLOOKUP(Combine!$A46,clinopyroxene1!$A:$A,1,0)),0,VLOOKUP(Combine!$A46,clinopyroxene1!$A:$AD,6,0))</f>
        <v>3.3154688846067999</v>
      </c>
      <c r="Y46" s="4">
        <f>IF(ISNA(VLOOKUP(Combine!$A46,clinopyroxene2!$A:$A,1,0)),0,VLOOKUP(Combine!$A46,clinopyroxene2!$A:$AD,6,0))</f>
        <v>0</v>
      </c>
      <c r="Z46" s="4">
        <f>IF(ISNA(VLOOKUP(Combine!$A46,feldspar!$A:$A,1,0)),0,VLOOKUP(Combine!$A46,feldspar!$A:$AD,6,0))</f>
        <v>2.65934702852643</v>
      </c>
      <c r="AA46" s="4">
        <f>IF(ISNA(VLOOKUP(Combine!$A46,olivine!$A:$A,1,0)),0,VLOOKUP(Combine!$A46,olivine!$A:$AD,6,0))</f>
        <v>3.4496240456556202</v>
      </c>
      <c r="AB46" s="4">
        <f t="shared" si="3"/>
        <v>3.4200050531874595</v>
      </c>
      <c r="AD46" s="4">
        <f t="shared" si="4"/>
        <v>7.1082869077511122</v>
      </c>
      <c r="AE46" s="4">
        <f t="shared" si="5"/>
        <v>0</v>
      </c>
      <c r="AF46" s="4">
        <f t="shared" si="6"/>
        <v>22.19634040378125</v>
      </c>
      <c r="AG46" s="4">
        <f t="shared" si="7"/>
        <v>0</v>
      </c>
      <c r="AH46" s="4">
        <f t="shared" si="8"/>
        <v>0.64317873981806339</v>
      </c>
      <c r="AI46" s="4">
        <f t="shared" si="9"/>
        <v>1.1019147987857729</v>
      </c>
      <c r="AJ46" s="4">
        <f t="shared" si="10"/>
        <v>4.1534477192659995</v>
      </c>
      <c r="AK46" s="4">
        <f t="shared" si="11"/>
        <v>0</v>
      </c>
      <c r="AL46" s="4">
        <f t="shared" si="12"/>
        <v>16.297799145911412</v>
      </c>
      <c r="AN46" s="4">
        <f t="shared" si="13"/>
        <v>29.304627311532361</v>
      </c>
    </row>
    <row r="47" spans="1:40" x14ac:dyDescent="0.3">
      <c r="A47" s="5">
        <f>system!A46</f>
        <v>45</v>
      </c>
      <c r="B47" s="5">
        <f>INDEX(system!A:Q,ROW()-1,MATCH($B$1&amp; "*",system!$1:$1,0))</f>
        <v>1040.2903225806399</v>
      </c>
      <c r="C47" s="5">
        <f>INDEX(system!A:Q,ROW()-1,MATCH($C$1&amp; "*",system!$1:$1,0))</f>
        <v>300</v>
      </c>
      <c r="D47" s="4">
        <f>INDEX(system!A:Q,ROW()-1,MATCH($D$1&amp; "*",system!$1:$1,0))</f>
        <v>0</v>
      </c>
      <c r="F47" s="4">
        <f>liquid!E46</f>
        <v>16.6218519385897</v>
      </c>
      <c r="H47" s="4">
        <f>IF(ISNA(VLOOKUP($A47,tot_solids!$A:$A,1,0)),0,VLOOKUP($A47,tot_solids!$A:$AD,5,0))-IFERROR(G47,0)</f>
        <v>83.602374082654606</v>
      </c>
      <c r="I47" s="4">
        <f>IF(ISNA(VLOOKUP(Combine!$A47,apatite!$A:$A,1,0)),0,VLOOKUP(Combine!$A47,apatite!$A:$AD,5,0))</f>
        <v>0</v>
      </c>
      <c r="J47" s="4">
        <f>IF(ISNA(VLOOKUP(Combine!$A47,orthopyroxene!$A:$A,1,0)),0,VLOOKUP(Combine!$A47,orthopyroxene!$A:$AD,5,0))</f>
        <v>2.3700197059694199</v>
      </c>
      <c r="K47" s="4">
        <f>IF(ISNA(VLOOKUP(Combine!$A47,spinel!$A:$A,1,0)),0,VLOOKUP(Combine!$A47,spinel!$A:$AD,5,0))</f>
        <v>5.0823092460683599</v>
      </c>
      <c r="L47" s="4">
        <f>IF(ISNA(VLOOKUP(Combine!$A47,clinopyroxene1!$A:$A,1,0)),0,VLOOKUP(Combine!$A47,clinopyroxene1!$A:$AD,5,0))</f>
        <v>13.824623162790401</v>
      </c>
      <c r="M47" s="4">
        <f>IF(ISNA(VLOOKUP(Combine!$A47,clinopyroxene2!$A:$A,1,0)),0,VLOOKUP(Combine!$A47,clinopyroxene2!$A:$AD,5,0))</f>
        <v>0</v>
      </c>
      <c r="N47" s="4">
        <f>IF(ISNA(VLOOKUP(Combine!$A47,feldspar!$A:$A,1,0)),0,VLOOKUP(Combine!$A47,feldspar!$A:$AD,5,0))</f>
        <v>43.7238360089789</v>
      </c>
      <c r="O47" s="4">
        <f>IF(ISNA(VLOOKUP(Combine!$A47,olivine!$A:$A,1,0)),0,VLOOKUP(Combine!$A47,olivine!$A:$AD,5,0))</f>
        <v>18.601585958847501</v>
      </c>
      <c r="P47" s="4">
        <f t="shared" si="1"/>
        <v>100.22422602124431</v>
      </c>
      <c r="R47" s="4">
        <f>liquid!F46</f>
        <v>2.4243832996893899</v>
      </c>
      <c r="T47" s="4">
        <f t="shared" si="2"/>
        <v>3.7254931952049568</v>
      </c>
      <c r="U47" s="4">
        <f>IF(ISNA(VLOOKUP(Combine!$A47,apatite!$A:$A,1,0)),0,VLOOKUP(Combine!$A47,apatite!$A:$AD,6,0))</f>
        <v>0</v>
      </c>
      <c r="V47" s="4">
        <f>IF(ISNA(VLOOKUP(Combine!$A47,orthopyroxene!$A:$A,1,0)),0,VLOOKUP(Combine!$A47,orthopyroxene!$A:$AD,6,0))</f>
        <v>3.3261290194120798</v>
      </c>
      <c r="W47" s="4">
        <f>IF(ISNA(VLOOKUP(Combine!$A47,spinel!$A:$A,1,0)),0,VLOOKUP(Combine!$A47,spinel!$A:$AD,6,0))</f>
        <v>4.5503427615875101</v>
      </c>
      <c r="X47" s="4">
        <f>IF(ISNA(VLOOKUP(Combine!$A47,clinopyroxene1!$A:$A,1,0)),0,VLOOKUP(Combine!$A47,clinopyroxene1!$A:$AD,6,0))</f>
        <v>3.3164670733711898</v>
      </c>
      <c r="Y47" s="4">
        <f>IF(ISNA(VLOOKUP(Combine!$A47,clinopyroxene2!$A:$A,1,0)),0,VLOOKUP(Combine!$A47,clinopyroxene2!$A:$AD,6,0))</f>
        <v>0</v>
      </c>
      <c r="Z47" s="4">
        <f>IF(ISNA(VLOOKUP(Combine!$A47,feldspar!$A:$A,1,0)),0,VLOOKUP(Combine!$A47,feldspar!$A:$AD,6,0))</f>
        <v>2.6591660429492801</v>
      </c>
      <c r="AA47" s="4">
        <f>IF(ISNA(VLOOKUP(Combine!$A47,olivine!$A:$A,1,0)),0,VLOOKUP(Combine!$A47,olivine!$A:$AD,6,0))</f>
        <v>3.4511770341446302</v>
      </c>
      <c r="AB47" s="4">
        <f t="shared" si="3"/>
        <v>3.4210032981295053</v>
      </c>
      <c r="AD47" s="4">
        <f t="shared" si="4"/>
        <v>6.8561155081043816</v>
      </c>
      <c r="AE47" s="4">
        <f t="shared" si="5"/>
        <v>0</v>
      </c>
      <c r="AF47" s="4">
        <f t="shared" si="6"/>
        <v>22.440619188422716</v>
      </c>
      <c r="AG47" s="4">
        <f t="shared" si="7"/>
        <v>0</v>
      </c>
      <c r="AH47" s="4">
        <f t="shared" si="8"/>
        <v>0.71254593316657933</v>
      </c>
      <c r="AI47" s="4">
        <f t="shared" si="9"/>
        <v>1.1169069040186457</v>
      </c>
      <c r="AJ47" s="4">
        <f t="shared" si="10"/>
        <v>4.1684789436904213</v>
      </c>
      <c r="AK47" s="4">
        <f t="shared" si="11"/>
        <v>0</v>
      </c>
      <c r="AL47" s="4">
        <f t="shared" si="12"/>
        <v>16.442687407547069</v>
      </c>
      <c r="AN47" s="4">
        <f t="shared" si="13"/>
        <v>29.296734696527096</v>
      </c>
    </row>
    <row r="48" spans="1:40" x14ac:dyDescent="0.3">
      <c r="A48" s="5">
        <f>system!A47</f>
        <v>46</v>
      </c>
      <c r="B48" s="5">
        <f>INDEX(system!A:Q,ROW()-1,MATCH($B$1&amp; "*",system!$1:$1,0))</f>
        <v>1035.27419354839</v>
      </c>
      <c r="C48" s="5">
        <f>INDEX(system!A:Q,ROW()-1,MATCH($C$1&amp; "*",system!$1:$1,0))</f>
        <v>300</v>
      </c>
      <c r="D48" s="4">
        <f>INDEX(system!A:Q,ROW()-1,MATCH($D$1&amp; "*",system!$1:$1,0))</f>
        <v>0</v>
      </c>
      <c r="F48" s="4">
        <f>liquid!E47</f>
        <v>15.982437409896701</v>
      </c>
      <c r="H48" s="4">
        <f>IF(ISNA(VLOOKUP($A48,tot_solids!$A:$A,1,0)),0,VLOOKUP($A48,tot_solids!$A:$AD,5,0))-IFERROR(G48,0)</f>
        <v>84.243862942162195</v>
      </c>
      <c r="I48" s="4">
        <f>IF(ISNA(VLOOKUP(Combine!$A48,apatite!$A:$A,1,0)),0,VLOOKUP(Combine!$A48,apatite!$A:$AD,5,0))</f>
        <v>0</v>
      </c>
      <c r="J48" s="4">
        <f>IF(ISNA(VLOOKUP(Combine!$A48,orthopyroxene!$A:$A,1,0)),0,VLOOKUP(Combine!$A48,orthopyroxene!$A:$AD,5,0))</f>
        <v>2.5907396857967502</v>
      </c>
      <c r="K48" s="4">
        <f>IF(ISNA(VLOOKUP(Combine!$A48,spinel!$A:$A,1,0)),0,VLOOKUP(Combine!$A48,spinel!$A:$AD,5,0))</f>
        <v>5.1461536938264096</v>
      </c>
      <c r="L48" s="4">
        <f>IF(ISNA(VLOOKUP(Combine!$A48,clinopyroxene1!$A:$A,1,0)),0,VLOOKUP(Combine!$A48,clinopyroxene1!$A:$AD,5,0))</f>
        <v>13.8710610154005</v>
      </c>
      <c r="M48" s="4">
        <f>IF(ISNA(VLOOKUP(Combine!$A48,clinopyroxene2!$A:$A,1,0)),0,VLOOKUP(Combine!$A48,clinopyroxene2!$A:$AD,5,0))</f>
        <v>0</v>
      </c>
      <c r="N48" s="4">
        <f>IF(ISNA(VLOOKUP(Combine!$A48,feldspar!$A:$A,1,0)),0,VLOOKUP(Combine!$A48,feldspar!$A:$AD,5,0))</f>
        <v>44.084774291535297</v>
      </c>
      <c r="O48" s="4">
        <f>IF(ISNA(VLOOKUP(Combine!$A48,olivine!$A:$A,1,0)),0,VLOOKUP(Combine!$A48,olivine!$A:$AD,5,0))</f>
        <v>18.551134255603099</v>
      </c>
      <c r="P48" s="4">
        <f t="shared" si="1"/>
        <v>100.2263003520589</v>
      </c>
      <c r="R48" s="4">
        <f>liquid!F47</f>
        <v>2.4143075285453701</v>
      </c>
      <c r="T48" s="4">
        <f t="shared" si="2"/>
        <v>3.7162466074264131</v>
      </c>
      <c r="U48" s="4">
        <f>IF(ISNA(VLOOKUP(Combine!$A48,apatite!$A:$A,1,0)),0,VLOOKUP(Combine!$A48,apatite!$A:$AD,6,0))</f>
        <v>0</v>
      </c>
      <c r="V48" s="4">
        <f>IF(ISNA(VLOOKUP(Combine!$A48,orthopyroxene!$A:$A,1,0)),0,VLOOKUP(Combine!$A48,orthopyroxene!$A:$AD,6,0))</f>
        <v>3.32712266065993</v>
      </c>
      <c r="W48" s="4">
        <f>IF(ISNA(VLOOKUP(Combine!$A48,spinel!$A:$A,1,0)),0,VLOOKUP(Combine!$A48,spinel!$A:$AD,6,0))</f>
        <v>4.5549487945584897</v>
      </c>
      <c r="X48" s="4">
        <f>IF(ISNA(VLOOKUP(Combine!$A48,clinopyroxene1!$A:$A,1,0)),0,VLOOKUP(Combine!$A48,clinopyroxene1!$A:$AD,6,0))</f>
        <v>3.3175107968350601</v>
      </c>
      <c r="Y48" s="4">
        <f>IF(ISNA(VLOOKUP(Combine!$A48,clinopyroxene2!$A:$A,1,0)),0,VLOOKUP(Combine!$A48,clinopyroxene2!$A:$AD,6,0))</f>
        <v>0</v>
      </c>
      <c r="Z48" s="4">
        <f>IF(ISNA(VLOOKUP(Combine!$A48,feldspar!$A:$A,1,0)),0,VLOOKUP(Combine!$A48,feldspar!$A:$AD,6,0))</f>
        <v>2.6590025691130301</v>
      </c>
      <c r="AA48" s="4">
        <f>IF(ISNA(VLOOKUP(Combine!$A48,olivine!$A:$A,1,0)),0,VLOOKUP(Combine!$A48,olivine!$A:$AD,6,0))</f>
        <v>3.4526844944008701</v>
      </c>
      <c r="AB48" s="4">
        <f t="shared" si="3"/>
        <v>3.4219825757422204</v>
      </c>
      <c r="AD48" s="4">
        <f t="shared" si="4"/>
        <v>6.6198846753902068</v>
      </c>
      <c r="AE48" s="4">
        <f t="shared" si="5"/>
        <v>0</v>
      </c>
      <c r="AF48" s="4">
        <f t="shared" si="6"/>
        <v>22.669072276800012</v>
      </c>
      <c r="AG48" s="4">
        <f t="shared" si="7"/>
        <v>0</v>
      </c>
      <c r="AH48" s="4">
        <f t="shared" si="8"/>
        <v>0.77867273017306815</v>
      </c>
      <c r="AI48" s="4">
        <f t="shared" si="9"/>
        <v>1.1297939726510637</v>
      </c>
      <c r="AJ48" s="4">
        <f t="shared" si="10"/>
        <v>4.181165296774207</v>
      </c>
      <c r="AK48" s="4">
        <f t="shared" si="11"/>
        <v>0</v>
      </c>
      <c r="AL48" s="4">
        <f t="shared" si="12"/>
        <v>16.579440277201673</v>
      </c>
      <c r="AN48" s="4">
        <f t="shared" si="13"/>
        <v>29.288956952190219</v>
      </c>
    </row>
    <row r="49" spans="1:40" x14ac:dyDescent="0.3">
      <c r="A49" s="5">
        <f>system!A48</f>
        <v>47</v>
      </c>
      <c r="B49" s="5">
        <f>INDEX(system!A:Q,ROW()-1,MATCH($B$1&amp; "*",system!$1:$1,0))</f>
        <v>1030.2580645161199</v>
      </c>
      <c r="C49" s="5">
        <f>INDEX(system!A:Q,ROW()-1,MATCH($C$1&amp; "*",system!$1:$1,0))</f>
        <v>300</v>
      </c>
      <c r="D49" s="4">
        <f>INDEX(system!A:Q,ROW()-1,MATCH($D$1&amp; "*",system!$1:$1,0))</f>
        <v>0</v>
      </c>
      <c r="F49" s="4">
        <f>liquid!E48</f>
        <v>15.384226166891599</v>
      </c>
      <c r="H49" s="4">
        <f>IF(ISNA(VLOOKUP($A49,tot_solids!$A:$A,1,0)),0,VLOOKUP($A49,tot_solids!$A:$AD,5,0))-IFERROR(G49,0)</f>
        <v>84.843992471730502</v>
      </c>
      <c r="I49" s="4">
        <f>IF(ISNA(VLOOKUP(Combine!$A49,apatite!$A:$A,1,0)),0,VLOOKUP(Combine!$A49,apatite!$A:$AD,5,0))</f>
        <v>0</v>
      </c>
      <c r="J49" s="4">
        <f>IF(ISNA(VLOOKUP(Combine!$A49,orthopyroxene!$A:$A,1,0)),0,VLOOKUP(Combine!$A49,orthopyroxene!$A:$AD,5,0))</f>
        <v>2.8022337136946298</v>
      </c>
      <c r="K49" s="4">
        <f>IF(ISNA(VLOOKUP(Combine!$A49,spinel!$A:$A,1,0)),0,VLOOKUP(Combine!$A49,spinel!$A:$AD,5,0))</f>
        <v>5.2014054495873898</v>
      </c>
      <c r="L49" s="4">
        <f>IF(ISNA(VLOOKUP(Combine!$A49,clinopyroxene1!$A:$A,1,0)),0,VLOOKUP(Combine!$A49,clinopyroxene1!$A:$AD,5,0))</f>
        <v>13.911207210363999</v>
      </c>
      <c r="M49" s="4">
        <f>IF(ISNA(VLOOKUP(Combine!$A49,clinopyroxene2!$A:$A,1,0)),0,VLOOKUP(Combine!$A49,clinopyroxene2!$A:$AD,5,0))</f>
        <v>0</v>
      </c>
      <c r="N49" s="4">
        <f>IF(ISNA(VLOOKUP(Combine!$A49,feldspar!$A:$A,1,0)),0,VLOOKUP(Combine!$A49,feldspar!$A:$AD,5,0))</f>
        <v>44.425791146593497</v>
      </c>
      <c r="O49" s="4">
        <f>IF(ISNA(VLOOKUP(Combine!$A49,olivine!$A:$A,1,0)),0,VLOOKUP(Combine!$A49,olivine!$A:$AD,5,0))</f>
        <v>18.503354951490898</v>
      </c>
      <c r="P49" s="4">
        <f t="shared" si="1"/>
        <v>100.2282186386221</v>
      </c>
      <c r="R49" s="4">
        <f>liquid!F48</f>
        <v>2.404523014414</v>
      </c>
      <c r="T49" s="4">
        <f t="shared" si="2"/>
        <v>3.7076868977807833</v>
      </c>
      <c r="U49" s="4">
        <f>IF(ISNA(VLOOKUP(Combine!$A49,apatite!$A:$A,1,0)),0,VLOOKUP(Combine!$A49,apatite!$A:$AD,6,0))</f>
        <v>0</v>
      </c>
      <c r="V49" s="4">
        <f>IF(ISNA(VLOOKUP(Combine!$A49,orthopyroxene!$A:$A,1,0)),0,VLOOKUP(Combine!$A49,orthopyroxene!$A:$AD,6,0))</f>
        <v>3.32810818535618</v>
      </c>
      <c r="W49" s="4">
        <f>IF(ISNA(VLOOKUP(Combine!$A49,spinel!$A:$A,1,0)),0,VLOOKUP(Combine!$A49,spinel!$A:$AD,6,0))</f>
        <v>4.5595205069707498</v>
      </c>
      <c r="X49" s="4">
        <f>IF(ISNA(VLOOKUP(Combine!$A49,clinopyroxene1!$A:$A,1,0)),0,VLOOKUP(Combine!$A49,clinopyroxene1!$A:$AD,6,0))</f>
        <v>3.3186045250738698</v>
      </c>
      <c r="Y49" s="4">
        <f>IF(ISNA(VLOOKUP(Combine!$A49,clinopyroxene2!$A:$A,1,0)),0,VLOOKUP(Combine!$A49,clinopyroxene2!$A:$AD,6,0))</f>
        <v>0</v>
      </c>
      <c r="Z49" s="4">
        <f>IF(ISNA(VLOOKUP(Combine!$A49,feldspar!$A:$A,1,0)),0,VLOOKUP(Combine!$A49,feldspar!$A:$AD,6,0))</f>
        <v>2.6588555142150598</v>
      </c>
      <c r="AA49" s="4">
        <f>IF(ISNA(VLOOKUP(Combine!$A49,olivine!$A:$A,1,0)),0,VLOOKUP(Combine!$A49,olivine!$A:$AD,6,0))</f>
        <v>3.4541538953535902</v>
      </c>
      <c r="AB49" s="4">
        <f t="shared" si="3"/>
        <v>3.4229424051549837</v>
      </c>
      <c r="AD49" s="4">
        <f t="shared" si="4"/>
        <v>6.3980365647033945</v>
      </c>
      <c r="AE49" s="4">
        <f t="shared" si="5"/>
        <v>0</v>
      </c>
      <c r="AF49" s="4">
        <f t="shared" si="6"/>
        <v>22.883267873161952</v>
      </c>
      <c r="AG49" s="4">
        <f t="shared" si="7"/>
        <v>0</v>
      </c>
      <c r="AH49" s="4">
        <f t="shared" si="8"/>
        <v>0.84198997076614857</v>
      </c>
      <c r="AI49" s="4">
        <f t="shared" si="9"/>
        <v>1.1407790449972326</v>
      </c>
      <c r="AJ49" s="4">
        <f t="shared" si="10"/>
        <v>4.1918846024758993</v>
      </c>
      <c r="AK49" s="4">
        <f t="shared" si="11"/>
        <v>0</v>
      </c>
      <c r="AL49" s="4">
        <f t="shared" si="12"/>
        <v>16.708614254922672</v>
      </c>
      <c r="AN49" s="4">
        <f t="shared" si="13"/>
        <v>29.281304437865344</v>
      </c>
    </row>
    <row r="50" spans="1:40" x14ac:dyDescent="0.3">
      <c r="A50" s="5">
        <f>system!A49</f>
        <v>48</v>
      </c>
      <c r="B50" s="5">
        <f>INDEX(system!A:Q,ROW()-1,MATCH($B$1&amp; "*",system!$1:$1,0))</f>
        <v>1025.2419354838601</v>
      </c>
      <c r="C50" s="5">
        <f>INDEX(system!A:Q,ROW()-1,MATCH($C$1&amp; "*",system!$1:$1,0))</f>
        <v>300</v>
      </c>
      <c r="D50" s="4">
        <f>INDEX(system!A:Q,ROW()-1,MATCH($D$1&amp; "*",system!$1:$1,0))</f>
        <v>0</v>
      </c>
      <c r="F50" s="4">
        <f>liquid!E49</f>
        <v>14.8232082176074</v>
      </c>
      <c r="H50" s="4">
        <f>IF(ISNA(VLOOKUP($A50,tot_solids!$A:$A,1,0)),0,VLOOKUP($A50,tot_solids!$A:$AD,5,0))-IFERROR(G50,0)</f>
        <v>85.406790982297807</v>
      </c>
      <c r="I50" s="4">
        <f>IF(ISNA(VLOOKUP(Combine!$A50,apatite!$A:$A,1,0)),0,VLOOKUP(Combine!$A50,apatite!$A:$AD,5,0))</f>
        <v>0</v>
      </c>
      <c r="J50" s="4">
        <f>IF(ISNA(VLOOKUP(Combine!$A50,orthopyroxene!$A:$A,1,0)),0,VLOOKUP(Combine!$A50,orthopyroxene!$A:$AD,5,0))</f>
        <v>3.0057407707441599</v>
      </c>
      <c r="K50" s="4">
        <f>IF(ISNA(VLOOKUP(Combine!$A50,spinel!$A:$A,1,0)),0,VLOOKUP(Combine!$A50,spinel!$A:$AD,5,0))</f>
        <v>5.2488043381893696</v>
      </c>
      <c r="L50" s="4">
        <f>IF(ISNA(VLOOKUP(Combine!$A50,clinopyroxene1!$A:$A,1,0)),0,VLOOKUP(Combine!$A50,clinopyroxene1!$A:$AD,5,0))</f>
        <v>13.9461132949325</v>
      </c>
      <c r="M50" s="4">
        <f>IF(ISNA(VLOOKUP(Combine!$A50,clinopyroxene2!$A:$A,1,0)),0,VLOOKUP(Combine!$A50,clinopyroxene2!$A:$AD,5,0))</f>
        <v>0</v>
      </c>
      <c r="N50" s="4">
        <f>IF(ISNA(VLOOKUP(Combine!$A50,feldspar!$A:$A,1,0)),0,VLOOKUP(Combine!$A50,feldspar!$A:$AD,5,0))</f>
        <v>44.748213151591003</v>
      </c>
      <c r="O50" s="4">
        <f>IF(ISNA(VLOOKUP(Combine!$A50,olivine!$A:$A,1,0)),0,VLOOKUP(Combine!$A50,olivine!$A:$AD,5,0))</f>
        <v>18.4579194268407</v>
      </c>
      <c r="P50" s="4">
        <f t="shared" si="1"/>
        <v>100.22999919990521</v>
      </c>
      <c r="R50" s="4">
        <f>liquid!F49</f>
        <v>2.3950077772597398</v>
      </c>
      <c r="T50" s="4">
        <f t="shared" si="2"/>
        <v>3.6997396087269623</v>
      </c>
      <c r="U50" s="4">
        <f>IF(ISNA(VLOOKUP(Combine!$A50,apatite!$A:$A,1,0)),0,VLOOKUP(Combine!$A50,apatite!$A:$AD,6,0))</f>
        <v>0</v>
      </c>
      <c r="V50" s="4">
        <f>IF(ISNA(VLOOKUP(Combine!$A50,orthopyroxene!$A:$A,1,0)),0,VLOOKUP(Combine!$A50,orthopyroxene!$A:$AD,6,0))</f>
        <v>3.3290884950502</v>
      </c>
      <c r="W50" s="4">
        <f>IF(ISNA(VLOOKUP(Combine!$A50,spinel!$A:$A,1,0)),0,VLOOKUP(Combine!$A50,spinel!$A:$AD,6,0))</f>
        <v>4.5640719182032203</v>
      </c>
      <c r="X50" s="4">
        <f>IF(ISNA(VLOOKUP(Combine!$A50,clinopyroxene1!$A:$A,1,0)),0,VLOOKUP(Combine!$A50,clinopyroxene1!$A:$AD,6,0))</f>
        <v>3.3197531912097</v>
      </c>
      <c r="Y50" s="4">
        <f>IF(ISNA(VLOOKUP(Combine!$A50,clinopyroxene2!$A:$A,1,0)),0,VLOOKUP(Combine!$A50,clinopyroxene2!$A:$AD,6,0))</f>
        <v>0</v>
      </c>
      <c r="Z50" s="4">
        <f>IF(ISNA(VLOOKUP(Combine!$A50,feldspar!$A:$A,1,0)),0,VLOOKUP(Combine!$A50,feldspar!$A:$AD,6,0))</f>
        <v>2.6587266223375199</v>
      </c>
      <c r="AA50" s="4">
        <f>IF(ISNA(VLOOKUP(Combine!$A50,olivine!$A:$A,1,0)),0,VLOOKUP(Combine!$A50,olivine!$A:$AD,6,0))</f>
        <v>3.4555923952584999</v>
      </c>
      <c r="AB50" s="4">
        <f t="shared" si="3"/>
        <v>3.4238863300429521</v>
      </c>
      <c r="AD50" s="4">
        <f t="shared" si="4"/>
        <v>6.1892108903994663</v>
      </c>
      <c r="AE50" s="4">
        <f t="shared" si="5"/>
        <v>0</v>
      </c>
      <c r="AF50" s="4">
        <f t="shared" si="6"/>
        <v>23.084541079820831</v>
      </c>
      <c r="AG50" s="4">
        <f t="shared" si="7"/>
        <v>0</v>
      </c>
      <c r="AH50" s="4">
        <f t="shared" si="8"/>
        <v>0.90287199490587156</v>
      </c>
      <c r="AI50" s="4">
        <f t="shared" si="9"/>
        <v>1.1500266499428244</v>
      </c>
      <c r="AJ50" s="4">
        <f t="shared" si="10"/>
        <v>4.2009488331422045</v>
      </c>
      <c r="AK50" s="4">
        <f t="shared" si="11"/>
        <v>0</v>
      </c>
      <c r="AL50" s="4">
        <f t="shared" si="12"/>
        <v>16.830693601829932</v>
      </c>
      <c r="AN50" s="4">
        <f t="shared" si="13"/>
        <v>29.273751970220296</v>
      </c>
    </row>
    <row r="51" spans="1:40" x14ac:dyDescent="0.3">
      <c r="A51" s="5">
        <f>system!A50</f>
        <v>49</v>
      </c>
      <c r="B51" s="5">
        <f>INDEX(system!A:Q,ROW()-1,MATCH($B$1&amp; "*",system!$1:$1,0))</f>
        <v>1020.22580645161</v>
      </c>
      <c r="C51" s="5">
        <f>INDEX(system!A:Q,ROW()-1,MATCH($C$1&amp; "*",system!$1:$1,0))</f>
        <v>300</v>
      </c>
      <c r="D51" s="4">
        <f>INDEX(system!A:Q,ROW()-1,MATCH($D$1&amp; "*",system!$1:$1,0))</f>
        <v>0</v>
      </c>
      <c r="F51" s="4">
        <f>liquid!E50</f>
        <v>14.2958456037299</v>
      </c>
      <c r="H51" s="4">
        <f>IF(ISNA(VLOOKUP($A51,tot_solids!$A:$A,1,0)),0,VLOOKUP($A51,tot_solids!$A:$AD,5,0))-IFERROR(G51,0)</f>
        <v>85.935811360692796</v>
      </c>
      <c r="I51" s="4">
        <f>IF(ISNA(VLOOKUP(Combine!$A51,apatite!$A:$A,1,0)),0,VLOOKUP(Combine!$A51,apatite!$A:$AD,5,0))</f>
        <v>0</v>
      </c>
      <c r="J51" s="4">
        <f>IF(ISNA(VLOOKUP(Combine!$A51,orthopyroxene!$A:$A,1,0)),0,VLOOKUP(Combine!$A51,orthopyroxene!$A:$AD,5,0))</f>
        <v>3.20230791979826</v>
      </c>
      <c r="K51" s="4">
        <f>IF(ISNA(VLOOKUP(Combine!$A51,spinel!$A:$A,1,0)),0,VLOOKUP(Combine!$A51,spinel!$A:$AD,5,0))</f>
        <v>5.2889433751438002</v>
      </c>
      <c r="L51" s="4">
        <f>IF(ISNA(VLOOKUP(Combine!$A51,clinopyroxene1!$A:$A,1,0)),0,VLOOKUP(Combine!$A51,clinopyroxene1!$A:$AD,5,0))</f>
        <v>13.976654894532899</v>
      </c>
      <c r="M51" s="4">
        <f>IF(ISNA(VLOOKUP(Combine!$A51,clinopyroxene2!$A:$A,1,0)),0,VLOOKUP(Combine!$A51,clinopyroxene2!$A:$AD,5,0))</f>
        <v>0</v>
      </c>
      <c r="N51" s="4">
        <f>IF(ISNA(VLOOKUP(Combine!$A51,feldspar!$A:$A,1,0)),0,VLOOKUP(Combine!$A51,feldspar!$A:$AD,5,0))</f>
        <v>45.053277135901098</v>
      </c>
      <c r="O51" s="4">
        <f>IF(ISNA(VLOOKUP(Combine!$A51,olivine!$A:$A,1,0)),0,VLOOKUP(Combine!$A51,olivine!$A:$AD,5,0))</f>
        <v>18.4146280353166</v>
      </c>
      <c r="P51" s="4">
        <f t="shared" si="1"/>
        <v>100.2316569644227</v>
      </c>
      <c r="R51" s="4">
        <f>liquid!F50</f>
        <v>2.38574156673883</v>
      </c>
      <c r="T51" s="4">
        <f t="shared" si="2"/>
        <v>3.6923422281005678</v>
      </c>
      <c r="U51" s="4">
        <f>IF(ISNA(VLOOKUP(Combine!$A51,apatite!$A:$A,1,0)),0,VLOOKUP(Combine!$A51,apatite!$A:$AD,6,0))</f>
        <v>0</v>
      </c>
      <c r="V51" s="4">
        <f>IF(ISNA(VLOOKUP(Combine!$A51,orthopyroxene!$A:$A,1,0)),0,VLOOKUP(Combine!$A51,orthopyroxene!$A:$AD,6,0))</f>
        <v>3.3300664321197599</v>
      </c>
      <c r="W51" s="4">
        <f>IF(ISNA(VLOOKUP(Combine!$A51,spinel!$A:$A,1,0)),0,VLOOKUP(Combine!$A51,spinel!$A:$AD,6,0))</f>
        <v>4.5686167269348301</v>
      </c>
      <c r="X51" s="4">
        <f>IF(ISNA(VLOOKUP(Combine!$A51,clinopyroxene1!$A:$A,1,0)),0,VLOOKUP(Combine!$A51,clinopyroxene1!$A:$AD,6,0))</f>
        <v>3.3209622281632298</v>
      </c>
      <c r="Y51" s="4">
        <f>IF(ISNA(VLOOKUP(Combine!$A51,clinopyroxene2!$A:$A,1,0)),0,VLOOKUP(Combine!$A51,clinopyroxene2!$A:$AD,6,0))</f>
        <v>0</v>
      </c>
      <c r="Z51" s="4">
        <f>IF(ISNA(VLOOKUP(Combine!$A51,feldspar!$A:$A,1,0)),0,VLOOKUP(Combine!$A51,feldspar!$A:$AD,6,0))</f>
        <v>2.6586150724945998</v>
      </c>
      <c r="AA51" s="4">
        <f>IF(ISNA(VLOOKUP(Combine!$A51,olivine!$A:$A,1,0)),0,VLOOKUP(Combine!$A51,olivine!$A:$AD,6,0))</f>
        <v>3.4570069850229901</v>
      </c>
      <c r="AB51" s="4">
        <f t="shared" si="3"/>
        <v>3.4248186894661927</v>
      </c>
      <c r="AD51" s="4">
        <f t="shared" si="4"/>
        <v>5.9922020905522846</v>
      </c>
      <c r="AE51" s="4">
        <f t="shared" si="5"/>
        <v>0</v>
      </c>
      <c r="AF51" s="4">
        <f t="shared" si="6"/>
        <v>23.274064550863777</v>
      </c>
      <c r="AG51" s="4">
        <f t="shared" si="7"/>
        <v>0</v>
      </c>
      <c r="AH51" s="4">
        <f t="shared" si="8"/>
        <v>0.9616348457528594</v>
      </c>
      <c r="AI51" s="4">
        <f t="shared" si="9"/>
        <v>1.1576684347282182</v>
      </c>
      <c r="AJ51" s="4">
        <f t="shared" si="10"/>
        <v>4.2086160378473076</v>
      </c>
      <c r="AK51" s="4">
        <f t="shared" si="11"/>
        <v>0</v>
      </c>
      <c r="AL51" s="4">
        <f t="shared" si="12"/>
        <v>16.946145232535393</v>
      </c>
      <c r="AN51" s="4">
        <f t="shared" si="13"/>
        <v>29.26626664141606</v>
      </c>
    </row>
    <row r="52" spans="1:40" x14ac:dyDescent="0.3">
      <c r="A52" s="5">
        <f>system!A51</f>
        <v>50</v>
      </c>
      <c r="B52" s="5">
        <f>INDEX(system!A:Q,ROW()-1,MATCH($B$1&amp; "*",system!$1:$1,0))</f>
        <v>1015.20967741934</v>
      </c>
      <c r="C52" s="5">
        <f>INDEX(system!A:Q,ROW()-1,MATCH($C$1&amp; "*",system!$1:$1,0))</f>
        <v>300</v>
      </c>
      <c r="D52" s="4">
        <f>INDEX(system!A:Q,ROW()-1,MATCH($D$1&amp; "*",system!$1:$1,0))</f>
        <v>0</v>
      </c>
      <c r="F52" s="4">
        <f>liquid!E51</f>
        <v>13.8023341659237</v>
      </c>
      <c r="H52" s="4">
        <f>IF(ISNA(VLOOKUP($A52,tot_solids!$A:$A,1,0)),0,VLOOKUP($A52,tot_solids!$A:$AD,5,0))-IFERROR(G52,0)</f>
        <v>86.430058342569296</v>
      </c>
      <c r="I52" s="4">
        <f>IF(ISNA(VLOOKUP(Combine!$A52,apatite!$A:$A,1,0)),0,VLOOKUP(Combine!$A52,apatite!$A:$AD,5,0))</f>
        <v>0</v>
      </c>
      <c r="J52" s="4">
        <f>IF(ISNA(VLOOKUP(Combine!$A52,orthopyroxene!$A:$A,1,0)),0,VLOOKUP(Combine!$A52,orthopyroxene!$A:$AD,5,0))</f>
        <v>3.3998506869687102</v>
      </c>
      <c r="K52" s="4">
        <f>IF(ISNA(VLOOKUP(Combine!$A52,spinel!$A:$A,1,0)),0,VLOOKUP(Combine!$A52,spinel!$A:$AD,5,0))</f>
        <v>5.2771626976346298</v>
      </c>
      <c r="L52" s="4">
        <f>IF(ISNA(VLOOKUP(Combine!$A52,clinopyroxene1!$A:$A,1,0)),0,VLOOKUP(Combine!$A52,clinopyroxene1!$A:$AD,5,0))</f>
        <v>13.820611208550201</v>
      </c>
      <c r="M52" s="4">
        <f>IF(ISNA(VLOOKUP(Combine!$A52,clinopyroxene2!$A:$A,1,0)),0,VLOOKUP(Combine!$A52,clinopyroxene2!$A:$AD,5,0))</f>
        <v>0.196237676635241</v>
      </c>
      <c r="N52" s="4">
        <f>IF(ISNA(VLOOKUP(Combine!$A52,feldspar!$A:$A,1,0)),0,VLOOKUP(Combine!$A52,feldspar!$A:$AD,5,0))</f>
        <v>45.321898989368499</v>
      </c>
      <c r="O52" s="4">
        <f>IF(ISNA(VLOOKUP(Combine!$A52,olivine!$A:$A,1,0)),0,VLOOKUP(Combine!$A52,olivine!$A:$AD,5,0))</f>
        <v>18.414297083411899</v>
      </c>
      <c r="P52" s="4">
        <f t="shared" si="1"/>
        <v>100.23239250849299</v>
      </c>
      <c r="R52" s="4">
        <f>liquid!F51</f>
        <v>2.3768294004163102</v>
      </c>
      <c r="T52" s="4">
        <f t="shared" si="2"/>
        <v>3.6873749804501212</v>
      </c>
      <c r="U52" s="4">
        <f>IF(ISNA(VLOOKUP(Combine!$A52,apatite!$A:$A,1,0)),0,VLOOKUP(Combine!$A52,apatite!$A:$AD,6,0))</f>
        <v>0</v>
      </c>
      <c r="V52" s="4">
        <f>IF(ISNA(VLOOKUP(Combine!$A52,orthopyroxene!$A:$A,1,0)),0,VLOOKUP(Combine!$A52,orthopyroxene!$A:$AD,6,0))</f>
        <v>3.3313589683662301</v>
      </c>
      <c r="W52" s="4">
        <f>IF(ISNA(VLOOKUP(Combine!$A52,spinel!$A:$A,1,0)),0,VLOOKUP(Combine!$A52,spinel!$A:$AD,6,0))</f>
        <v>4.5744387717209296</v>
      </c>
      <c r="X52" s="4">
        <f>IF(ISNA(VLOOKUP(Combine!$A52,clinopyroxene1!$A:$A,1,0)),0,VLOOKUP(Combine!$A52,clinopyroxene1!$A:$AD,6,0))</f>
        <v>3.3216631640971501</v>
      </c>
      <c r="Y52" s="4">
        <f>IF(ISNA(VLOOKUP(Combine!$A52,clinopyroxene2!$A:$A,1,0)),0,VLOOKUP(Combine!$A52,clinopyroxene2!$A:$AD,6,0))</f>
        <v>3.46839664268771</v>
      </c>
      <c r="Z52" s="4">
        <f>IF(ISNA(VLOOKUP(Combine!$A52,feldspar!$A:$A,1,0)),0,VLOOKUP(Combine!$A52,feldspar!$A:$AD,6,0))</f>
        <v>2.65849615654369</v>
      </c>
      <c r="AA52" s="4">
        <f>IF(ISNA(VLOOKUP(Combine!$A52,olivine!$A:$A,1,0)),0,VLOOKUP(Combine!$A52,olivine!$A:$AD,6,0))</f>
        <v>3.4591102424027</v>
      </c>
      <c r="AB52" s="4">
        <f t="shared" si="3"/>
        <v>3.4271596406162121</v>
      </c>
      <c r="AD52" s="4">
        <f t="shared" si="4"/>
        <v>5.80703611437412</v>
      </c>
      <c r="AE52" s="4">
        <f t="shared" si="5"/>
        <v>0</v>
      </c>
      <c r="AF52" s="4">
        <f t="shared" si="6"/>
        <v>23.439454571560471</v>
      </c>
      <c r="AG52" s="4">
        <f t="shared" si="7"/>
        <v>0</v>
      </c>
      <c r="AH52" s="4">
        <f t="shared" si="8"/>
        <v>1.0205596932821892</v>
      </c>
      <c r="AI52" s="4">
        <f t="shared" si="9"/>
        <v>1.1536197030896822</v>
      </c>
      <c r="AJ52" s="4">
        <f t="shared" si="10"/>
        <v>4.1607503608231555</v>
      </c>
      <c r="AK52" s="4">
        <f t="shared" si="11"/>
        <v>5.657878750660237E-2</v>
      </c>
      <c r="AL52" s="4">
        <f t="shared" si="12"/>
        <v>17.047946026858842</v>
      </c>
      <c r="AN52" s="4">
        <f t="shared" si="13"/>
        <v>29.246490685934592</v>
      </c>
    </row>
    <row r="53" spans="1:40" x14ac:dyDescent="0.3">
      <c r="A53" s="5">
        <f>system!A52</f>
        <v>51</v>
      </c>
      <c r="B53" s="5">
        <f>INDEX(system!A:Q,ROW()-1,MATCH($B$1&amp; "*",system!$1:$1,0))</f>
        <v>1010.19354838709</v>
      </c>
      <c r="C53" s="5">
        <f>INDEX(system!A:Q,ROW()-1,MATCH($C$1&amp; "*",system!$1:$1,0))</f>
        <v>300</v>
      </c>
      <c r="D53" s="4">
        <f>INDEX(system!A:Q,ROW()-1,MATCH($D$1&amp; "*",system!$1:$1,0))</f>
        <v>0</v>
      </c>
      <c r="F53" s="4">
        <f>liquid!E52</f>
        <v>13.328418813933499</v>
      </c>
      <c r="H53" s="4">
        <f>IF(ISNA(VLOOKUP($A53,tot_solids!$A:$A,1,0)),0,VLOOKUP($A53,tot_solids!$A:$AD,5,0))-IFERROR(G53,0)</f>
        <v>86.903657538708799</v>
      </c>
      <c r="I53" s="4">
        <f>IF(ISNA(VLOOKUP(Combine!$A53,apatite!$A:$A,1,0)),0,VLOOKUP(Combine!$A53,apatite!$A:$AD,5,0))</f>
        <v>7.3681977091691799E-3</v>
      </c>
      <c r="J53" s="4">
        <f>IF(ISNA(VLOOKUP(Combine!$A53,orthopyroxene!$A:$A,1,0)),0,VLOOKUP(Combine!$A53,orthopyroxene!$A:$AD,5,0))</f>
        <v>3.60283257868302</v>
      </c>
      <c r="K53" s="4">
        <f>IF(ISNA(VLOOKUP(Combine!$A53,spinel!$A:$A,1,0)),0,VLOOKUP(Combine!$A53,spinel!$A:$AD,5,0))</f>
        <v>5.2096332898539597</v>
      </c>
      <c r="L53" s="4">
        <f>IF(ISNA(VLOOKUP(Combine!$A53,clinopyroxene1!$A:$A,1,0)),0,VLOOKUP(Combine!$A53,clinopyroxene1!$A:$AD,5,0))</f>
        <v>13.4590006774455</v>
      </c>
      <c r="M53" s="4">
        <f>IF(ISNA(VLOOKUP(Combine!$A53,clinopyroxene2!$A:$A,1,0)),0,VLOOKUP(Combine!$A53,clinopyroxene2!$A:$AD,5,0))</f>
        <v>0.61010135065091797</v>
      </c>
      <c r="N53" s="4">
        <f>IF(ISNA(VLOOKUP(Combine!$A53,feldspar!$A:$A,1,0)),0,VLOOKUP(Combine!$A53,feldspar!$A:$AD,5,0))</f>
        <v>45.5542762465519</v>
      </c>
      <c r="O53" s="4">
        <f>IF(ISNA(VLOOKUP(Combine!$A53,olivine!$A:$A,1,0)),0,VLOOKUP(Combine!$A53,olivine!$A:$AD,5,0))</f>
        <v>18.460445197814298</v>
      </c>
      <c r="P53" s="4">
        <f t="shared" si="1"/>
        <v>100.2320763526423</v>
      </c>
      <c r="R53" s="4">
        <f>liquid!F52</f>
        <v>2.3679575987133901</v>
      </c>
      <c r="T53" s="4">
        <f t="shared" si="2"/>
        <v>3.6848141220425257</v>
      </c>
      <c r="U53" s="4">
        <f>IF(ISNA(VLOOKUP(Combine!$A53,apatite!$A:$A,1,0)),0,VLOOKUP(Combine!$A53,apatite!$A:$AD,6,0))</f>
        <v>3.0624684042066699</v>
      </c>
      <c r="V53" s="4">
        <f>IF(ISNA(VLOOKUP(Combine!$A53,orthopyroxene!$A:$A,1,0)),0,VLOOKUP(Combine!$A53,orthopyroxene!$A:$AD,6,0))</f>
        <v>3.3330113519951201</v>
      </c>
      <c r="W53" s="4">
        <f>IF(ISNA(VLOOKUP(Combine!$A53,spinel!$A:$A,1,0)),0,VLOOKUP(Combine!$A53,spinel!$A:$AD,6,0))</f>
        <v>4.5816824744993596</v>
      </c>
      <c r="X53" s="4">
        <f>IF(ISNA(VLOOKUP(Combine!$A53,clinopyroxene1!$A:$A,1,0)),0,VLOOKUP(Combine!$A53,clinopyroxene1!$A:$AD,6,0))</f>
        <v>3.3216977194667701</v>
      </c>
      <c r="Y53" s="4">
        <f>IF(ISNA(VLOOKUP(Combine!$A53,clinopyroxene2!$A:$A,1,0)),0,VLOOKUP(Combine!$A53,clinopyroxene2!$A:$AD,6,0))</f>
        <v>3.4701041164988702</v>
      </c>
      <c r="Z53" s="4">
        <f>IF(ISNA(VLOOKUP(Combine!$A53,feldspar!$A:$A,1,0)),0,VLOOKUP(Combine!$A53,feldspar!$A:$AD,6,0))</f>
        <v>2.6583659798452102</v>
      </c>
      <c r="AA53" s="4">
        <f>IF(ISNA(VLOOKUP(Combine!$A53,olivine!$A:$A,1,0)),0,VLOOKUP(Combine!$A53,olivine!$A:$AD,6,0))</f>
        <v>3.4620083715543499</v>
      </c>
      <c r="AB53" s="4">
        <f t="shared" si="3"/>
        <v>3.4310863043580353</v>
      </c>
      <c r="AD53" s="4">
        <f t="shared" si="4"/>
        <v>5.6286560287968772</v>
      </c>
      <c r="AE53" s="4">
        <f t="shared" si="5"/>
        <v>0</v>
      </c>
      <c r="AF53" s="4">
        <f t="shared" si="6"/>
        <v>23.584271732691178</v>
      </c>
      <c r="AG53" s="4">
        <f t="shared" si="7"/>
        <v>2.4059669314622383E-3</v>
      </c>
      <c r="AH53" s="4">
        <f t="shared" si="8"/>
        <v>1.0809541877276796</v>
      </c>
      <c r="AI53" s="4">
        <f t="shared" si="9"/>
        <v>1.1370568167588297</v>
      </c>
      <c r="AJ53" s="4">
        <f t="shared" si="10"/>
        <v>4.0518439105910167</v>
      </c>
      <c r="AK53" s="4">
        <f t="shared" si="11"/>
        <v>0.17581643955584658</v>
      </c>
      <c r="AL53" s="4">
        <f t="shared" si="12"/>
        <v>17.136194411126343</v>
      </c>
      <c r="AN53" s="4">
        <f t="shared" si="13"/>
        <v>29.212927761488054</v>
      </c>
    </row>
    <row r="54" spans="1:40" x14ac:dyDescent="0.3">
      <c r="A54" s="5">
        <f>system!A53</f>
        <v>52</v>
      </c>
      <c r="B54" s="5">
        <f>INDEX(system!A:Q,ROW()-1,MATCH($B$1&amp; "*",system!$1:$1,0))</f>
        <v>1005.17741935484</v>
      </c>
      <c r="C54" s="5">
        <f>INDEX(system!A:Q,ROW()-1,MATCH($C$1&amp; "*",system!$1:$1,0))</f>
        <v>300</v>
      </c>
      <c r="D54" s="4">
        <f>INDEX(system!A:Q,ROW()-1,MATCH($D$1&amp; "*",system!$1:$1,0))</f>
        <v>0</v>
      </c>
      <c r="F54" s="4">
        <f>liquid!E53</f>
        <v>12.875013497893599</v>
      </c>
      <c r="H54" s="4">
        <f>IF(ISNA(VLOOKUP($A54,tot_solids!$A:$A,1,0)),0,VLOOKUP($A54,tot_solids!$A:$AD,5,0))-IFERROR(G54,0)</f>
        <v>87.3566714710241</v>
      </c>
      <c r="I54" s="4">
        <f>IF(ISNA(VLOOKUP(Combine!$A54,apatite!$A:$A,1,0)),0,VLOOKUP(Combine!$A54,apatite!$A:$AD,5,0))</f>
        <v>1.7721488241084601E-2</v>
      </c>
      <c r="J54" s="4">
        <f>IF(ISNA(VLOOKUP(Combine!$A54,orthopyroxene!$A:$A,1,0)),0,VLOOKUP(Combine!$A54,orthopyroxene!$A:$AD,5,0))</f>
        <v>3.7986142982448401</v>
      </c>
      <c r="K54" s="4">
        <f>IF(ISNA(VLOOKUP(Combine!$A54,spinel!$A:$A,1,0)),0,VLOOKUP(Combine!$A54,spinel!$A:$AD,5,0))</f>
        <v>5.1411926620520498</v>
      </c>
      <c r="L54" s="4">
        <f>IF(ISNA(VLOOKUP(Combine!$A54,clinopyroxene1!$A:$A,1,0)),0,VLOOKUP(Combine!$A54,clinopyroxene1!$A:$AD,5,0))</f>
        <v>13.113115973189799</v>
      </c>
      <c r="M54" s="4">
        <f>IF(ISNA(VLOOKUP(Combine!$A54,clinopyroxene2!$A:$A,1,0)),0,VLOOKUP(Combine!$A54,clinopyroxene2!$A:$AD,5,0))</f>
        <v>1.0051842754050599</v>
      </c>
      <c r="N54" s="4">
        <f>IF(ISNA(VLOOKUP(Combine!$A54,feldspar!$A:$A,1,0)),0,VLOOKUP(Combine!$A54,feldspar!$A:$AD,5,0))</f>
        <v>45.775244486302299</v>
      </c>
      <c r="O54" s="4">
        <f>IF(ISNA(VLOOKUP(Combine!$A54,olivine!$A:$A,1,0)),0,VLOOKUP(Combine!$A54,olivine!$A:$AD,5,0))</f>
        <v>18.5055982875888</v>
      </c>
      <c r="P54" s="4">
        <f t="shared" si="1"/>
        <v>100.2316849689177</v>
      </c>
      <c r="R54" s="4">
        <f>liquid!F53</f>
        <v>2.3591121027623001</v>
      </c>
      <c r="T54" s="4">
        <f t="shared" si="2"/>
        <v>3.6824252435145475</v>
      </c>
      <c r="U54" s="4">
        <f>IF(ISNA(VLOOKUP(Combine!$A54,apatite!$A:$A,1,0)),0,VLOOKUP(Combine!$A54,apatite!$A:$AD,6,0))</f>
        <v>3.0624684042066699</v>
      </c>
      <c r="V54" s="4">
        <f>IF(ISNA(VLOOKUP(Combine!$A54,orthopyroxene!$A:$A,1,0)),0,VLOOKUP(Combine!$A54,orthopyroxene!$A:$AD,6,0))</f>
        <v>3.3346485047755401</v>
      </c>
      <c r="W54" s="4">
        <f>IF(ISNA(VLOOKUP(Combine!$A54,spinel!$A:$A,1,0)),0,VLOOKUP(Combine!$A54,spinel!$A:$AD,6,0))</f>
        <v>4.5888188666028302</v>
      </c>
      <c r="X54" s="4">
        <f>IF(ISNA(VLOOKUP(Combine!$A54,clinopyroxene1!$A:$A,1,0)),0,VLOOKUP(Combine!$A54,clinopyroxene1!$A:$AD,6,0))</f>
        <v>3.3217172571448201</v>
      </c>
      <c r="Y54" s="4">
        <f>IF(ISNA(VLOOKUP(Combine!$A54,clinopyroxene2!$A:$A,1,0)),0,VLOOKUP(Combine!$A54,clinopyroxene2!$A:$AD,6,0))</f>
        <v>3.47179258809969</v>
      </c>
      <c r="Z54" s="4">
        <f>IF(ISNA(VLOOKUP(Combine!$A54,feldspar!$A:$A,1,0)),0,VLOOKUP(Combine!$A54,feldspar!$A:$AD,6,0))</f>
        <v>2.6582487058984698</v>
      </c>
      <c r="AA54" s="4">
        <f>IF(ISNA(VLOOKUP(Combine!$A54,olivine!$A:$A,1,0)),0,VLOOKUP(Combine!$A54,olivine!$A:$AD,6,0))</f>
        <v>3.4648572777234499</v>
      </c>
      <c r="AB54" s="4">
        <f t="shared" si="3"/>
        <v>3.4349258842373018</v>
      </c>
      <c r="AD54" s="4">
        <f t="shared" si="4"/>
        <v>5.4575674817734008</v>
      </c>
      <c r="AE54" s="4">
        <f t="shared" si="5"/>
        <v>0</v>
      </c>
      <c r="AF54" s="4">
        <f t="shared" si="6"/>
        <v>23.722591958893354</v>
      </c>
      <c r="AG54" s="4">
        <f t="shared" si="7"/>
        <v>5.7866681062707448E-3</v>
      </c>
      <c r="AH54" s="4">
        <f t="shared" si="8"/>
        <v>1.1391348421894709</v>
      </c>
      <c r="AI54" s="4">
        <f t="shared" si="9"/>
        <v>1.1203738503320246</v>
      </c>
      <c r="AJ54" s="4">
        <f t="shared" si="10"/>
        <v>3.9476917985672175</v>
      </c>
      <c r="AK54" s="4">
        <f t="shared" si="11"/>
        <v>0.28952889606670157</v>
      </c>
      <c r="AL54" s="4">
        <f t="shared" si="12"/>
        <v>17.220075903631667</v>
      </c>
      <c r="AN54" s="4">
        <f t="shared" si="13"/>
        <v>29.180159440666756</v>
      </c>
    </row>
    <row r="55" spans="1:40" x14ac:dyDescent="0.3">
      <c r="A55" s="5">
        <f>system!A54</f>
        <v>53</v>
      </c>
      <c r="B55" s="5">
        <f>INDEX(system!A:Q,ROW()-1,MATCH($B$1&amp; "*",system!$1:$1,0))</f>
        <v>1000.16129032258</v>
      </c>
      <c r="C55" s="5">
        <f>INDEX(system!A:Q,ROW()-1,MATCH($C$1&amp; "*",system!$1:$1,0))</f>
        <v>300</v>
      </c>
      <c r="D55" s="4">
        <f>INDEX(system!A:Q,ROW()-1,MATCH($D$1&amp; "*",system!$1:$1,0))</f>
        <v>0</v>
      </c>
      <c r="F55" s="4">
        <f>liquid!E54</f>
        <v>12.446053902596001</v>
      </c>
      <c r="H55" s="4">
        <f>IF(ISNA(VLOOKUP($A55,tot_solids!$A:$A,1,0)),0,VLOOKUP($A55,tot_solids!$A:$AD,5,0))-IFERROR(G55,0)</f>
        <v>87.7851828048193</v>
      </c>
      <c r="I55" s="4">
        <f>IF(ISNA(VLOOKUP(Combine!$A55,apatite!$A:$A,1,0)),0,VLOOKUP(Combine!$A55,apatite!$A:$AD,5,0))</f>
        <v>2.71400455764093E-2</v>
      </c>
      <c r="J55" s="4">
        <f>IF(ISNA(VLOOKUP(Combine!$A55,orthopyroxene!$A:$A,1,0)),0,VLOOKUP(Combine!$A55,orthopyroxene!$A:$AD,5,0))</f>
        <v>3.9847421485192198</v>
      </c>
      <c r="K55" s="4">
        <f>IF(ISNA(VLOOKUP(Combine!$A55,spinel!$A:$A,1,0)),0,VLOOKUP(Combine!$A55,spinel!$A:$AD,5,0))</f>
        <v>5.07238938965647</v>
      </c>
      <c r="L55" s="4">
        <f>IF(ISNA(VLOOKUP(Combine!$A55,clinopyroxene1!$A:$A,1,0)),0,VLOOKUP(Combine!$A55,clinopyroxene1!$A:$AD,5,0))</f>
        <v>12.7838871653911</v>
      </c>
      <c r="M55" s="4">
        <f>IF(ISNA(VLOOKUP(Combine!$A55,clinopyroxene2!$A:$A,1,0)),0,VLOOKUP(Combine!$A55,clinopyroxene2!$A:$AD,5,0))</f>
        <v>1.38112138068452</v>
      </c>
      <c r="N55" s="4">
        <f>IF(ISNA(VLOOKUP(Combine!$A55,feldspar!$A:$A,1,0)),0,VLOOKUP(Combine!$A55,feldspar!$A:$AD,5,0))</f>
        <v>45.985393355396901</v>
      </c>
      <c r="O55" s="4">
        <f>IF(ISNA(VLOOKUP(Combine!$A55,olivine!$A:$A,1,0)),0,VLOOKUP(Combine!$A55,olivine!$A:$AD,5,0))</f>
        <v>18.550509319594699</v>
      </c>
      <c r="P55" s="4">
        <f t="shared" si="1"/>
        <v>100.23123670741531</v>
      </c>
      <c r="R55" s="4">
        <f>liquid!F54</f>
        <v>2.3504332262749501</v>
      </c>
      <c r="T55" s="4">
        <f t="shared" si="2"/>
        <v>3.6802681248354316</v>
      </c>
      <c r="U55" s="4">
        <f>IF(ISNA(VLOOKUP(Combine!$A55,apatite!$A:$A,1,0)),0,VLOOKUP(Combine!$A55,apatite!$A:$AD,6,0))</f>
        <v>3.0624684042066699</v>
      </c>
      <c r="V55" s="4">
        <f>IF(ISNA(VLOOKUP(Combine!$A55,orthopyroxene!$A:$A,1,0)),0,VLOOKUP(Combine!$A55,orthopyroxene!$A:$AD,6,0))</f>
        <v>3.33626873872754</v>
      </c>
      <c r="W55" s="4">
        <f>IF(ISNA(VLOOKUP(Combine!$A55,spinel!$A:$A,1,0)),0,VLOOKUP(Combine!$A55,spinel!$A:$AD,6,0))</f>
        <v>4.5958437864768502</v>
      </c>
      <c r="X55" s="4">
        <f>IF(ISNA(VLOOKUP(Combine!$A55,clinopyroxene1!$A:$A,1,0)),0,VLOOKUP(Combine!$A55,clinopyroxene1!$A:$AD,6,0))</f>
        <v>3.32172136144013</v>
      </c>
      <c r="Y55" s="4">
        <f>IF(ISNA(VLOOKUP(Combine!$A55,clinopyroxene2!$A:$A,1,0)),0,VLOOKUP(Combine!$A55,clinopyroxene2!$A:$AD,6,0))</f>
        <v>3.4734616484074001</v>
      </c>
      <c r="Z55" s="4">
        <f>IF(ISNA(VLOOKUP(Combine!$A55,feldspar!$A:$A,1,0)),0,VLOOKUP(Combine!$A55,feldspar!$A:$AD,6,0))</f>
        <v>2.6581438440742602</v>
      </c>
      <c r="AA55" s="4">
        <f>IF(ISNA(VLOOKUP(Combine!$A55,olivine!$A:$A,1,0)),0,VLOOKUP(Combine!$A55,olivine!$A:$AD,6,0))</f>
        <v>3.4676517693743598</v>
      </c>
      <c r="AB55" s="4">
        <f t="shared" si="3"/>
        <v>3.4386828189255656</v>
      </c>
      <c r="AD55" s="4">
        <f t="shared" si="4"/>
        <v>5.2952169682867138</v>
      </c>
      <c r="AE55" s="4">
        <f t="shared" si="5"/>
        <v>0</v>
      </c>
      <c r="AF55" s="4">
        <f t="shared" si="6"/>
        <v>23.852931315634709</v>
      </c>
      <c r="AG55" s="4">
        <f t="shared" si="7"/>
        <v>8.8621471291358209E-3</v>
      </c>
      <c r="AH55" s="4">
        <f t="shared" si="8"/>
        <v>1.1943708557599617</v>
      </c>
      <c r="AI55" s="4">
        <f t="shared" si="9"/>
        <v>1.1036905572338735</v>
      </c>
      <c r="AJ55" s="4">
        <f t="shared" si="10"/>
        <v>3.8485730060900276</v>
      </c>
      <c r="AK55" s="4">
        <f t="shared" si="11"/>
        <v>0.39762102492704104</v>
      </c>
      <c r="AL55" s="4">
        <f t="shared" si="12"/>
        <v>17.299813724494669</v>
      </c>
      <c r="AN55" s="4">
        <f t="shared" si="13"/>
        <v>29.148148283921422</v>
      </c>
    </row>
    <row r="56" spans="1:40" x14ac:dyDescent="0.3">
      <c r="A56" s="5">
        <f>system!A55</f>
        <v>54</v>
      </c>
      <c r="B56" s="5">
        <f>INDEX(system!A:Q,ROW()-1,MATCH($B$1&amp; "*",system!$1:$1,0))</f>
        <v>995.14516129032302</v>
      </c>
      <c r="C56" s="5">
        <f>INDEX(system!A:Q,ROW()-1,MATCH($C$1&amp; "*",system!$1:$1,0))</f>
        <v>300</v>
      </c>
      <c r="D56" s="4">
        <f>INDEX(system!A:Q,ROW()-1,MATCH($D$1&amp; "*",system!$1:$1,0))</f>
        <v>0</v>
      </c>
      <c r="F56" s="4">
        <f>liquid!E55</f>
        <v>12.0394879681379</v>
      </c>
      <c r="H56" s="4">
        <f>IF(ISNA(VLOOKUP($A56,tot_solids!$A:$A,1,0)),0,VLOOKUP($A56,tot_solids!$A:$AD,5,0))-IFERROR(G56,0)</f>
        <v>88.1912540907596</v>
      </c>
      <c r="I56" s="4">
        <f>IF(ISNA(VLOOKUP(Combine!$A56,apatite!$A:$A,1,0)),0,VLOOKUP(Combine!$A56,apatite!$A:$AD,5,0))</f>
        <v>3.5717727720744399E-2</v>
      </c>
      <c r="J56" s="4">
        <f>IF(ISNA(VLOOKUP(Combine!$A56,orthopyroxene!$A:$A,1,0)),0,VLOOKUP(Combine!$A56,orthopyroxene!$A:$AD,5,0))</f>
        <v>4.1620696673430801</v>
      </c>
      <c r="K56" s="4">
        <f>IF(ISNA(VLOOKUP(Combine!$A56,spinel!$A:$A,1,0)),0,VLOOKUP(Combine!$A56,spinel!$A:$AD,5,0))</f>
        <v>5.0036925763001303</v>
      </c>
      <c r="L56" s="4">
        <f>IF(ISNA(VLOOKUP(Combine!$A56,clinopyroxene1!$A:$A,1,0)),0,VLOOKUP(Combine!$A56,clinopyroxene1!$A:$AD,5,0))</f>
        <v>12.4711060517779</v>
      </c>
      <c r="M56" s="4">
        <f>IF(ISNA(VLOOKUP(Combine!$A56,clinopyroxene2!$A:$A,1,0)),0,VLOOKUP(Combine!$A56,clinopyroxene2!$A:$AD,5,0))</f>
        <v>1.7384352188605501</v>
      </c>
      <c r="N56" s="4">
        <f>IF(ISNA(VLOOKUP(Combine!$A56,feldspar!$A:$A,1,0)),0,VLOOKUP(Combine!$A56,feldspar!$A:$AD,5,0))</f>
        <v>46.185538278931702</v>
      </c>
      <c r="O56" s="4">
        <f>IF(ISNA(VLOOKUP(Combine!$A56,olivine!$A:$A,1,0)),0,VLOOKUP(Combine!$A56,olivine!$A:$AD,5,0))</f>
        <v>18.5946945698254</v>
      </c>
      <c r="P56" s="4">
        <f t="shared" si="1"/>
        <v>100.2307420588975</v>
      </c>
      <c r="R56" s="4">
        <f>liquid!F55</f>
        <v>2.3419087717304699</v>
      </c>
      <c r="T56" s="4">
        <f t="shared" si="2"/>
        <v>3.6783005441590113</v>
      </c>
      <c r="U56" s="4">
        <f>IF(ISNA(VLOOKUP(Combine!$A56,apatite!$A:$A,1,0)),0,VLOOKUP(Combine!$A56,apatite!$A:$AD,6,0))</f>
        <v>3.0624684042066699</v>
      </c>
      <c r="V56" s="4">
        <f>IF(ISNA(VLOOKUP(Combine!$A56,orthopyroxene!$A:$A,1,0)),0,VLOOKUP(Combine!$A56,orthopyroxene!$A:$AD,6,0))</f>
        <v>3.3378712509382198</v>
      </c>
      <c r="W56" s="4">
        <f>IF(ISNA(VLOOKUP(Combine!$A56,spinel!$A:$A,1,0)),0,VLOOKUP(Combine!$A56,spinel!$A:$AD,6,0))</f>
        <v>4.6027554845065399</v>
      </c>
      <c r="X56" s="4">
        <f>IF(ISNA(VLOOKUP(Combine!$A56,clinopyroxene1!$A:$A,1,0)),0,VLOOKUP(Combine!$A56,clinopyroxene1!$A:$AD,6,0))</f>
        <v>3.3217099012797799</v>
      </c>
      <c r="Y56" s="4">
        <f>IF(ISNA(VLOOKUP(Combine!$A56,clinopyroxene2!$A:$A,1,0)),0,VLOOKUP(Combine!$A56,clinopyroxene2!$A:$AD,6,0))</f>
        <v>3.47511120731405</v>
      </c>
      <c r="Z56" s="4">
        <f>IF(ISNA(VLOOKUP(Combine!$A56,feldspar!$A:$A,1,0)),0,VLOOKUP(Combine!$A56,feldspar!$A:$AD,6,0))</f>
        <v>2.6580509627609299</v>
      </c>
      <c r="AA56" s="4">
        <f>IF(ISNA(VLOOKUP(Combine!$A56,olivine!$A:$A,1,0)),0,VLOOKUP(Combine!$A56,olivine!$A:$AD,6,0))</f>
        <v>3.47039043764569</v>
      </c>
      <c r="AB56" s="4">
        <f t="shared" si="3"/>
        <v>3.4423474917956156</v>
      </c>
      <c r="AD56" s="4">
        <f t="shared" si="4"/>
        <v>5.1408868327700699</v>
      </c>
      <c r="AE56" s="4">
        <f t="shared" si="5"/>
        <v>0</v>
      </c>
      <c r="AF56" s="4">
        <f t="shared" si="6"/>
        <v>23.976087063033404</v>
      </c>
      <c r="AG56" s="4">
        <f t="shared" si="7"/>
        <v>1.1663051828283939E-2</v>
      </c>
      <c r="AH56" s="4">
        <f t="shared" si="8"/>
        <v>1.2469233695497368</v>
      </c>
      <c r="AI56" s="4">
        <f t="shared" si="9"/>
        <v>1.0871080580194181</v>
      </c>
      <c r="AJ56" s="4">
        <f t="shared" si="10"/>
        <v>3.7544236018241883</v>
      </c>
      <c r="AK56" s="4">
        <f t="shared" si="11"/>
        <v>0.50025311857694621</v>
      </c>
      <c r="AL56" s="4">
        <f t="shared" si="12"/>
        <v>17.375715863234831</v>
      </c>
      <c r="AN56" s="4">
        <f t="shared" si="13"/>
        <v>29.116973895803476</v>
      </c>
    </row>
    <row r="57" spans="1:40" x14ac:dyDescent="0.3">
      <c r="A57" s="5">
        <f>system!A56</f>
        <v>55</v>
      </c>
      <c r="B57" s="5">
        <f>INDEX(system!A:Q,ROW()-1,MATCH($B$1&amp; "*",system!$1:$1,0))</f>
        <v>990.12903225806394</v>
      </c>
      <c r="C57" s="5">
        <f>INDEX(system!A:Q,ROW()-1,MATCH($C$1&amp; "*",system!$1:$1,0))</f>
        <v>300</v>
      </c>
      <c r="D57" s="4">
        <f>INDEX(system!A:Q,ROW()-1,MATCH($D$1&amp; "*",system!$1:$1,0))</f>
        <v>0</v>
      </c>
      <c r="F57" s="4">
        <f>liquid!E56</f>
        <v>11.653493482222199</v>
      </c>
      <c r="H57" s="4">
        <f>IF(ISNA(VLOOKUP($A57,tot_solids!$A:$A,1,0)),0,VLOOKUP($A57,tot_solids!$A:$AD,5,0))-IFERROR(G57,0)</f>
        <v>88.576717509417804</v>
      </c>
      <c r="I57" s="4">
        <f>IF(ISNA(VLOOKUP(Combine!$A57,apatite!$A:$A,1,0)),0,VLOOKUP(Combine!$A57,apatite!$A:$AD,5,0))</f>
        <v>4.3535571704168899E-2</v>
      </c>
      <c r="J57" s="4">
        <f>IF(ISNA(VLOOKUP(Combine!$A57,orthopyroxene!$A:$A,1,0)),0,VLOOKUP(Combine!$A57,orthopyroxene!$A:$AD,5,0))</f>
        <v>4.33138289224748</v>
      </c>
      <c r="K57" s="4">
        <f>IF(ISNA(VLOOKUP(Combine!$A57,spinel!$A:$A,1,0)),0,VLOOKUP(Combine!$A57,spinel!$A:$AD,5,0))</f>
        <v>4.9355159248140597</v>
      </c>
      <c r="L57" s="4">
        <f>IF(ISNA(VLOOKUP(Combine!$A57,clinopyroxene1!$A:$A,1,0)),0,VLOOKUP(Combine!$A57,clinopyroxene1!$A:$AD,5,0))</f>
        <v>12.1744899403622</v>
      </c>
      <c r="M57" s="4">
        <f>IF(ISNA(VLOOKUP(Combine!$A57,clinopyroxene2!$A:$A,1,0)),0,VLOOKUP(Combine!$A57,clinopyroxene2!$A:$AD,5,0))</f>
        <v>2.0776722797159501</v>
      </c>
      <c r="N57" s="4">
        <f>IF(ISNA(VLOOKUP(Combine!$A57,feldspar!$A:$A,1,0)),0,VLOOKUP(Combine!$A57,feldspar!$A:$AD,5,0))</f>
        <v>46.376411952701403</v>
      </c>
      <c r="O57" s="4">
        <f>IF(ISNA(VLOOKUP(Combine!$A57,olivine!$A:$A,1,0)),0,VLOOKUP(Combine!$A57,olivine!$A:$AD,5,0))</f>
        <v>18.637708947872401</v>
      </c>
      <c r="P57" s="4">
        <f t="shared" si="1"/>
        <v>100.23021099164001</v>
      </c>
      <c r="R57" s="4">
        <f>liquid!F56</f>
        <v>2.3335276022662201</v>
      </c>
      <c r="T57" s="4">
        <f t="shared" si="2"/>
        <v>3.676485118999234</v>
      </c>
      <c r="U57" s="4">
        <f>IF(ISNA(VLOOKUP(Combine!$A57,apatite!$A:$A,1,0)),0,VLOOKUP(Combine!$A57,apatite!$A:$AD,6,0))</f>
        <v>3.0624684042066699</v>
      </c>
      <c r="V57" s="4">
        <f>IF(ISNA(VLOOKUP(Combine!$A57,orthopyroxene!$A:$A,1,0)),0,VLOOKUP(Combine!$A57,orthopyroxene!$A:$AD,6,0))</f>
        <v>3.33945525328292</v>
      </c>
      <c r="W57" s="4">
        <f>IF(ISNA(VLOOKUP(Combine!$A57,spinel!$A:$A,1,0)),0,VLOOKUP(Combine!$A57,spinel!$A:$AD,6,0))</f>
        <v>4.6095523092819199</v>
      </c>
      <c r="X57" s="4">
        <f>IF(ISNA(VLOOKUP(Combine!$A57,clinopyroxene1!$A:$A,1,0)),0,VLOOKUP(Combine!$A57,clinopyroxene1!$A:$AD,6,0))</f>
        <v>3.3216827611986601</v>
      </c>
      <c r="Y57" s="4">
        <f>IF(ISNA(VLOOKUP(Combine!$A57,clinopyroxene2!$A:$A,1,0)),0,VLOOKUP(Combine!$A57,clinopyroxene2!$A:$AD,6,0))</f>
        <v>3.47674118582548</v>
      </c>
      <c r="Z57" s="4">
        <f>IF(ISNA(VLOOKUP(Combine!$A57,feldspar!$A:$A,1,0)),0,VLOOKUP(Combine!$A57,feldspar!$A:$AD,6,0))</f>
        <v>2.6579696421188101</v>
      </c>
      <c r="AA57" s="4">
        <f>IF(ISNA(VLOOKUP(Combine!$A57,olivine!$A:$A,1,0)),0,VLOOKUP(Combine!$A57,olivine!$A:$AD,6,0))</f>
        <v>3.47307183435051</v>
      </c>
      <c r="AB57" s="4">
        <f t="shared" si="3"/>
        <v>3.4459108389858986</v>
      </c>
      <c r="AD57" s="4">
        <f t="shared" si="4"/>
        <v>4.9939385636170899</v>
      </c>
      <c r="AE57" s="4">
        <f t="shared" si="5"/>
        <v>0</v>
      </c>
      <c r="AF57" s="4">
        <f t="shared" si="6"/>
        <v>24.09277193906582</v>
      </c>
      <c r="AG57" s="4">
        <f t="shared" si="7"/>
        <v>1.4215843547762824E-2</v>
      </c>
      <c r="AH57" s="4">
        <f t="shared" si="8"/>
        <v>1.2970327684401295</v>
      </c>
      <c r="AI57" s="4">
        <f t="shared" si="9"/>
        <v>1.070714809955789</v>
      </c>
      <c r="AJ57" s="4">
        <f t="shared" si="10"/>
        <v>3.6651573360873639</v>
      </c>
      <c r="AK57" s="4">
        <f t="shared" si="11"/>
        <v>0.59759187373121936</v>
      </c>
      <c r="AL57" s="4">
        <f t="shared" si="12"/>
        <v>17.448059307303556</v>
      </c>
      <c r="AN57" s="4">
        <f t="shared" si="13"/>
        <v>29.086710502682909</v>
      </c>
    </row>
    <row r="58" spans="1:40" x14ac:dyDescent="0.3">
      <c r="A58" s="5">
        <f>system!A57</f>
        <v>56</v>
      </c>
      <c r="B58" s="5">
        <f>INDEX(system!A:Q,ROW()-1,MATCH($B$1&amp; "*",system!$1:$1,0))</f>
        <v>985.11290322580601</v>
      </c>
      <c r="C58" s="5">
        <f>INDEX(system!A:Q,ROW()-1,MATCH($C$1&amp; "*",system!$1:$1,0))</f>
        <v>300</v>
      </c>
      <c r="D58" s="4">
        <f>INDEX(system!A:Q,ROW()-1,MATCH($D$1&amp; "*",system!$1:$1,0))</f>
        <v>0</v>
      </c>
      <c r="F58" s="4">
        <f>liquid!E57</f>
        <v>11.2864459658479</v>
      </c>
      <c r="H58" s="4">
        <f>IF(ISNA(VLOOKUP($A58,tot_solids!$A:$A,1,0)),0,VLOOKUP($A58,tot_solids!$A:$AD,5,0))-IFERROR(G58,0)</f>
        <v>88.943207100107998</v>
      </c>
      <c r="I58" s="4">
        <f>IF(ISNA(VLOOKUP(Combine!$A58,apatite!$A:$A,1,0)),0,VLOOKUP(Combine!$A58,apatite!$A:$AD,5,0))</f>
        <v>5.06637821791497E-2</v>
      </c>
      <c r="J58" s="4">
        <f>IF(ISNA(VLOOKUP(Combine!$A58,orthopyroxene!$A:$A,1,0)),0,VLOOKUP(Combine!$A58,orthopyroxene!$A:$AD,5,0))</f>
        <v>4.4934111614050698</v>
      </c>
      <c r="K58" s="4">
        <f>IF(ISNA(VLOOKUP(Combine!$A58,spinel!$A:$A,1,0)),0,VLOOKUP(Combine!$A58,spinel!$A:$AD,5,0))</f>
        <v>4.8682254013930599</v>
      </c>
      <c r="L58" s="4">
        <f>IF(ISNA(VLOOKUP(Combine!$A58,clinopyroxene1!$A:$A,1,0)),0,VLOOKUP(Combine!$A58,clinopyroxene1!$A:$AD,5,0))</f>
        <v>11.893696234495501</v>
      </c>
      <c r="M58" s="4">
        <f>IF(ISNA(VLOOKUP(Combine!$A58,clinopyroxene2!$A:$A,1,0)),0,VLOOKUP(Combine!$A58,clinopyroxene2!$A:$AD,5,0))</f>
        <v>2.39939803820057</v>
      </c>
      <c r="N58" s="4">
        <f>IF(ISNA(VLOOKUP(Combine!$A58,feldspar!$A:$A,1,0)),0,VLOOKUP(Combine!$A58,feldspar!$A:$AD,5,0))</f>
        <v>46.5586730997478</v>
      </c>
      <c r="O58" s="4">
        <f>IF(ISNA(VLOOKUP(Combine!$A58,olivine!$A:$A,1,0)),0,VLOOKUP(Combine!$A58,olivine!$A:$AD,5,0))</f>
        <v>18.679139382686799</v>
      </c>
      <c r="P58" s="4">
        <f t="shared" si="1"/>
        <v>100.2296530659559</v>
      </c>
      <c r="R58" s="4">
        <f>liquid!F57</f>
        <v>2.3252795007053</v>
      </c>
      <c r="T58" s="4">
        <f t="shared" si="2"/>
        <v>3.6747885099204463</v>
      </c>
      <c r="U58" s="4">
        <f>IF(ISNA(VLOOKUP(Combine!$A58,apatite!$A:$A,1,0)),0,VLOOKUP(Combine!$A58,apatite!$A:$AD,6,0))</f>
        <v>3.0624684042066699</v>
      </c>
      <c r="V58" s="4">
        <f>IF(ISNA(VLOOKUP(Combine!$A58,orthopyroxene!$A:$A,1,0)),0,VLOOKUP(Combine!$A58,orthopyroxene!$A:$AD,6,0))</f>
        <v>3.3410199743933999</v>
      </c>
      <c r="W58" s="4">
        <f>IF(ISNA(VLOOKUP(Combine!$A58,spinel!$A:$A,1,0)),0,VLOOKUP(Combine!$A58,spinel!$A:$AD,6,0))</f>
        <v>4.61623273798455</v>
      </c>
      <c r="X58" s="4">
        <f>IF(ISNA(VLOOKUP(Combine!$A58,clinopyroxene1!$A:$A,1,0)),0,VLOOKUP(Combine!$A58,clinopyroxene1!$A:$AD,6,0))</f>
        <v>3.3216398428535099</v>
      </c>
      <c r="Y58" s="4">
        <f>IF(ISNA(VLOOKUP(Combine!$A58,clinopyroxene2!$A:$A,1,0)),0,VLOOKUP(Combine!$A58,clinopyroxene2!$A:$AD,6,0))</f>
        <v>3.47835151644041</v>
      </c>
      <c r="Z58" s="4">
        <f>IF(ISNA(VLOOKUP(Combine!$A58,feldspar!$A:$A,1,0)),0,VLOOKUP(Combine!$A58,feldspar!$A:$AD,6,0))</f>
        <v>2.65789947283093</v>
      </c>
      <c r="AA58" s="4">
        <f>IF(ISNA(VLOOKUP(Combine!$A58,olivine!$A:$A,1,0)),0,VLOOKUP(Combine!$A58,olivine!$A:$AD,6,0))</f>
        <v>3.4756944819372499</v>
      </c>
      <c r="AB58" s="4">
        <f t="shared" si="3"/>
        <v>3.4493642449923261</v>
      </c>
      <c r="AD58" s="4">
        <f t="shared" si="4"/>
        <v>4.8538018601310133</v>
      </c>
      <c r="AE58" s="4">
        <f t="shared" si="5"/>
        <v>0</v>
      </c>
      <c r="AF58" s="4">
        <f t="shared" si="6"/>
        <v>24.203626102562698</v>
      </c>
      <c r="AG58" s="4">
        <f t="shared" si="7"/>
        <v>1.6543446492233809E-2</v>
      </c>
      <c r="AH58" s="4">
        <f t="shared" si="8"/>
        <v>1.3449219686933778</v>
      </c>
      <c r="AI58" s="4">
        <f t="shared" si="9"/>
        <v>1.0545883792502477</v>
      </c>
      <c r="AJ58" s="4">
        <f t="shared" si="10"/>
        <v>3.5806700296194736</v>
      </c>
      <c r="AK58" s="4">
        <f t="shared" si="11"/>
        <v>0.68980895888751548</v>
      </c>
      <c r="AL58" s="4">
        <f t="shared" si="12"/>
        <v>17.51709331961985</v>
      </c>
      <c r="AN58" s="4">
        <f t="shared" si="13"/>
        <v>29.057427962693712</v>
      </c>
    </row>
    <row r="59" spans="1:40" x14ac:dyDescent="0.3">
      <c r="A59" s="5">
        <f>system!A58</f>
        <v>57</v>
      </c>
      <c r="B59" s="5">
        <f>INDEX(system!A:Q,ROW()-1,MATCH($B$1&amp; "*",system!$1:$1,0))</f>
        <v>980.09677419354796</v>
      </c>
      <c r="C59" s="5">
        <f>INDEX(system!A:Q,ROW()-1,MATCH($C$1&amp; "*",system!$1:$1,0))</f>
        <v>300</v>
      </c>
      <c r="D59" s="4">
        <f>INDEX(system!A:Q,ROW()-1,MATCH($D$1&amp; "*",system!$1:$1,0))</f>
        <v>0</v>
      </c>
      <c r="F59" s="4">
        <f>liquid!E58</f>
        <v>10.936891897942999</v>
      </c>
      <c r="H59" s="4">
        <f>IF(ISNA(VLOOKUP($A59,tot_solids!$A:$A,1,0)),0,VLOOKUP($A59,tot_solids!$A:$AD,5,0))-IFERROR(G59,0)</f>
        <v>89.292185623981794</v>
      </c>
      <c r="I59" s="4">
        <f>IF(ISNA(VLOOKUP(Combine!$A59,apatite!$A:$A,1,0)),0,VLOOKUP(Combine!$A59,apatite!$A:$AD,5,0))</f>
        <v>5.71633544919148E-2</v>
      </c>
      <c r="J59" s="4">
        <f>IF(ISNA(VLOOKUP(Combine!$A59,orthopyroxene!$A:$A,1,0)),0,VLOOKUP(Combine!$A59,orthopyroxene!$A:$AD,5,0))</f>
        <v>4.6488358271630297</v>
      </c>
      <c r="K59" s="4">
        <f>IF(ISNA(VLOOKUP(Combine!$A59,spinel!$A:$A,1,0)),0,VLOOKUP(Combine!$A59,spinel!$A:$AD,5,0))</f>
        <v>4.80214557987565</v>
      </c>
      <c r="L59" s="4">
        <f>IF(ISNA(VLOOKUP(Combine!$A59,clinopyroxene1!$A:$A,1,0)),0,VLOOKUP(Combine!$A59,clinopyroxene1!$A:$AD,5,0))</f>
        <v>11.6283345749621</v>
      </c>
      <c r="M59" s="4">
        <f>IF(ISNA(VLOOKUP(Combine!$A59,clinopyroxene2!$A:$A,1,0)),0,VLOOKUP(Combine!$A59,clinopyroxene2!$A:$AD,5,0))</f>
        <v>2.70419260654598</v>
      </c>
      <c r="N59" s="4">
        <f>IF(ISNA(VLOOKUP(Combine!$A59,feldspar!$A:$A,1,0)),0,VLOOKUP(Combine!$A59,feldspar!$A:$AD,5,0))</f>
        <v>46.732914126417597</v>
      </c>
      <c r="O59" s="4">
        <f>IF(ISNA(VLOOKUP(Combine!$A59,olivine!$A:$A,1,0)),0,VLOOKUP(Combine!$A59,olivine!$A:$AD,5,0))</f>
        <v>18.718599554525401</v>
      </c>
      <c r="P59" s="4">
        <f t="shared" si="1"/>
        <v>100.22907752192479</v>
      </c>
      <c r="R59" s="4">
        <f>liquid!F58</f>
        <v>2.3171550501396498</v>
      </c>
      <c r="T59" s="4">
        <f t="shared" si="2"/>
        <v>3.673180781922043</v>
      </c>
      <c r="U59" s="4">
        <f>IF(ISNA(VLOOKUP(Combine!$A59,apatite!$A:$A,1,0)),0,VLOOKUP(Combine!$A59,apatite!$A:$AD,6,0))</f>
        <v>3.0624684042066699</v>
      </c>
      <c r="V59" s="4">
        <f>IF(ISNA(VLOOKUP(Combine!$A59,orthopyroxene!$A:$A,1,0)),0,VLOOKUP(Combine!$A59,orthopyroxene!$A:$AD,6,0))</f>
        <v>3.3425646613994</v>
      </c>
      <c r="W59" s="4">
        <f>IF(ISNA(VLOOKUP(Combine!$A59,spinel!$A:$A,1,0)),0,VLOOKUP(Combine!$A59,spinel!$A:$AD,6,0))</f>
        <v>4.6227954026252798</v>
      </c>
      <c r="X59" s="4">
        <f>IF(ISNA(VLOOKUP(Combine!$A59,clinopyroxene1!$A:$A,1,0)),0,VLOOKUP(Combine!$A59,clinopyroxene1!$A:$AD,6,0))</f>
        <v>3.3215810663381502</v>
      </c>
      <c r="Y59" s="4">
        <f>IF(ISNA(VLOOKUP(Combine!$A59,clinopyroxene2!$A:$A,1,0)),0,VLOOKUP(Combine!$A59,clinopyroxene2!$A:$AD,6,0))</f>
        <v>3.4799421434534601</v>
      </c>
      <c r="Z59" s="4">
        <f>IF(ISNA(VLOOKUP(Combine!$A59,feldspar!$A:$A,1,0)),0,VLOOKUP(Combine!$A59,feldspar!$A:$AD,6,0))</f>
        <v>2.6578400549698999</v>
      </c>
      <c r="AA59" s="4">
        <f>IF(ISNA(VLOOKUP(Combine!$A59,olivine!$A:$A,1,0)),0,VLOOKUP(Combine!$A59,olivine!$A:$AD,6,0))</f>
        <v>3.4782568825667299</v>
      </c>
      <c r="AB59" s="4">
        <f t="shared" si="3"/>
        <v>3.4526994625879306</v>
      </c>
      <c r="AD59" s="4">
        <f t="shared" si="4"/>
        <v>4.7199655013521244</v>
      </c>
      <c r="AE59" s="4">
        <f t="shared" si="5"/>
        <v>0</v>
      </c>
      <c r="AF59" s="4">
        <f t="shared" si="6"/>
        <v>24.309227050147641</v>
      </c>
      <c r="AG59" s="4">
        <f t="shared" si="7"/>
        <v>1.8665777714928923E-2</v>
      </c>
      <c r="AH59" s="4">
        <f t="shared" si="8"/>
        <v>1.3907990713982914</v>
      </c>
      <c r="AI59" s="4">
        <f t="shared" si="9"/>
        <v>1.0387969100143428</v>
      </c>
      <c r="AJ59" s="4">
        <f t="shared" si="10"/>
        <v>3.5008432257779161</v>
      </c>
      <c r="AK59" s="4">
        <f t="shared" si="11"/>
        <v>0.77707976025784331</v>
      </c>
      <c r="AL59" s="4">
        <f t="shared" si="12"/>
        <v>17.583042304984318</v>
      </c>
      <c r="AN59" s="4">
        <f t="shared" si="13"/>
        <v>29.029192551499765</v>
      </c>
    </row>
    <row r="60" spans="1:40" x14ac:dyDescent="0.3">
      <c r="A60" s="5">
        <f>system!A59</f>
        <v>58</v>
      </c>
      <c r="B60" s="5">
        <f>INDEX(system!A:Q,ROW()-1,MATCH($B$1&amp; "*",system!$1:$1,0))</f>
        <v>975.080645161289</v>
      </c>
      <c r="C60" s="5">
        <f>INDEX(system!A:Q,ROW()-1,MATCH($C$1&amp; "*",system!$1:$1,0))</f>
        <v>300</v>
      </c>
      <c r="D60" s="4">
        <f>INDEX(system!A:Q,ROW()-1,MATCH($D$1&amp; "*",system!$1:$1,0))</f>
        <v>0</v>
      </c>
      <c r="F60" s="4">
        <f>liquid!E59</f>
        <v>10.6035262584622</v>
      </c>
      <c r="H60" s="4">
        <f>IF(ISNA(VLOOKUP($A60,tot_solids!$A:$A,1,0)),0,VLOOKUP($A60,tot_solids!$A:$AD,5,0))-IFERROR(G60,0)</f>
        <v>89.624967086760407</v>
      </c>
      <c r="I60" s="4">
        <f>IF(ISNA(VLOOKUP(Combine!$A60,apatite!$A:$A,1,0)),0,VLOOKUP(Combine!$A60,apatite!$A:$AD,5,0))</f>
        <v>6.3087406964320206E-2</v>
      </c>
      <c r="J60" s="4">
        <f>IF(ISNA(VLOOKUP(Combine!$A60,orthopyroxene!$A:$A,1,0)),0,VLOOKUP(Combine!$A60,orthopyroxene!$A:$AD,5,0))</f>
        <v>4.7982972674510096</v>
      </c>
      <c r="K60" s="4">
        <f>IF(ISNA(VLOOKUP(Combine!$A60,spinel!$A:$A,1,0)),0,VLOOKUP(Combine!$A60,spinel!$A:$AD,5,0))</f>
        <v>4.7375649298097402</v>
      </c>
      <c r="L60" s="4">
        <f>IF(ISNA(VLOOKUP(Combine!$A60,clinopyroxene1!$A:$A,1,0)),0,VLOOKUP(Combine!$A60,clinopyroxene1!$A:$AD,5,0))</f>
        <v>11.377977033615901</v>
      </c>
      <c r="M60" s="4">
        <f>IF(ISNA(VLOOKUP(Combine!$A60,clinopyroxene2!$A:$A,1,0)),0,VLOOKUP(Combine!$A60,clinopyroxene2!$A:$AD,5,0))</f>
        <v>2.9926468692099699</v>
      </c>
      <c r="N60" s="4">
        <f>IF(ISNA(VLOOKUP(Combine!$A60,feldspar!$A:$A,1,0)),0,VLOOKUP(Combine!$A60,feldspar!$A:$AD,5,0))</f>
        <v>46.899667858649202</v>
      </c>
      <c r="O60" s="4">
        <f>IF(ISNA(VLOOKUP(Combine!$A60,olivine!$A:$A,1,0)),0,VLOOKUP(Combine!$A60,olivine!$A:$AD,5,0))</f>
        <v>18.755725721060099</v>
      </c>
      <c r="P60" s="4">
        <f t="shared" si="1"/>
        <v>100.2284933452226</v>
      </c>
      <c r="R60" s="4">
        <f>liquid!F59</f>
        <v>2.3091455322304499</v>
      </c>
      <c r="T60" s="4">
        <f t="shared" si="2"/>
        <v>3.6716348901754863</v>
      </c>
      <c r="U60" s="4">
        <f>IF(ISNA(VLOOKUP(Combine!$A60,apatite!$A:$A,1,0)),0,VLOOKUP(Combine!$A60,apatite!$A:$AD,6,0))</f>
        <v>3.0624684042066699</v>
      </c>
      <c r="V60" s="4">
        <f>IF(ISNA(VLOOKUP(Combine!$A60,orthopyroxene!$A:$A,1,0)),0,VLOOKUP(Combine!$A60,orthopyroxene!$A:$AD,6,0))</f>
        <v>3.3440885814509702</v>
      </c>
      <c r="W60" s="4">
        <f>IF(ISNA(VLOOKUP(Combine!$A60,spinel!$A:$A,1,0)),0,VLOOKUP(Combine!$A60,spinel!$A:$AD,6,0))</f>
        <v>4.6292391119801097</v>
      </c>
      <c r="X60" s="4">
        <f>IF(ISNA(VLOOKUP(Combine!$A60,clinopyroxene1!$A:$A,1,0)),0,VLOOKUP(Combine!$A60,clinopyroxene1!$A:$AD,6,0))</f>
        <v>3.3215063713067998</v>
      </c>
      <c r="Y60" s="4">
        <f>IF(ISNA(VLOOKUP(Combine!$A60,clinopyroxene2!$A:$A,1,0)),0,VLOOKUP(Combine!$A60,clinopyroxene2!$A:$AD,6,0))</f>
        <v>3.4815130231698199</v>
      </c>
      <c r="Z60" s="4">
        <f>IF(ISNA(VLOOKUP(Combine!$A60,feldspar!$A:$A,1,0)),0,VLOOKUP(Combine!$A60,feldspar!$A:$AD,6,0))</f>
        <v>2.6577909970036102</v>
      </c>
      <c r="AA60" s="4">
        <f>IF(ISNA(VLOOKUP(Combine!$A60,olivine!$A:$A,1,0)),0,VLOOKUP(Combine!$A60,olivine!$A:$AD,6,0))</f>
        <v>3.48075752635825</v>
      </c>
      <c r="AB60" s="4">
        <f t="shared" si="3"/>
        <v>3.4559085527428044</v>
      </c>
      <c r="AD60" s="4">
        <f t="shared" si="4"/>
        <v>4.5919696746960943</v>
      </c>
      <c r="AE60" s="4">
        <f t="shared" si="5"/>
        <v>0</v>
      </c>
      <c r="AF60" s="4">
        <f t="shared" si="6"/>
        <v>24.410097890337013</v>
      </c>
      <c r="AG60" s="4">
        <f t="shared" si="7"/>
        <v>2.0600182152952839E-2</v>
      </c>
      <c r="AH60" s="4">
        <f t="shared" si="8"/>
        <v>1.4348594992567665</v>
      </c>
      <c r="AI60" s="4">
        <f t="shared" si="9"/>
        <v>1.0234003505131744</v>
      </c>
      <c r="AJ60" s="4">
        <f t="shared" si="10"/>
        <v>3.4255472552772481</v>
      </c>
      <c r="AK60" s="4">
        <f t="shared" si="11"/>
        <v>0.85958227049377767</v>
      </c>
      <c r="AL60" s="4">
        <f t="shared" si="12"/>
        <v>17.646108332643095</v>
      </c>
      <c r="AN60" s="4">
        <f t="shared" si="13"/>
        <v>29.002067565033109</v>
      </c>
    </row>
    <row r="61" spans="1:40" x14ac:dyDescent="0.3">
      <c r="A61" s="5">
        <f>system!A60</f>
        <v>59</v>
      </c>
      <c r="B61" s="5">
        <f>INDEX(system!A:Q,ROW()-1,MATCH($B$1&amp; "*",system!$1:$1,0))</f>
        <v>970.06451612903095</v>
      </c>
      <c r="C61" s="5">
        <f>INDEX(system!A:Q,ROW()-1,MATCH($C$1&amp; "*",system!$1:$1,0))</f>
        <v>300</v>
      </c>
      <c r="D61" s="4">
        <f>INDEX(system!A:Q,ROW()-1,MATCH($D$1&amp; "*",system!$1:$1,0))</f>
        <v>0</v>
      </c>
      <c r="F61" s="4">
        <f>liquid!E60</f>
        <v>10.285173588696299</v>
      </c>
      <c r="H61" s="4">
        <f>IF(ISNA(VLOOKUP($A61,tot_solids!$A:$A,1,0)),0,VLOOKUP($A61,tot_solids!$A:$AD,5,0))-IFERROR(G61,0)</f>
        <v>89.942735726190705</v>
      </c>
      <c r="I61" s="4">
        <f>IF(ISNA(VLOOKUP(Combine!$A61,apatite!$A:$A,1,0)),0,VLOOKUP(Combine!$A61,apatite!$A:$AD,5,0))</f>
        <v>6.8482280085828101E-2</v>
      </c>
      <c r="J61" s="4">
        <f>IF(ISNA(VLOOKUP(Combine!$A61,orthopyroxene!$A:$A,1,0)),0,VLOOKUP(Combine!$A61,orthopyroxene!$A:$AD,5,0))</f>
        <v>4.9424005023152802</v>
      </c>
      <c r="K61" s="4">
        <f>IF(ISNA(VLOOKUP(Combine!$A61,spinel!$A:$A,1,0)),0,VLOOKUP(Combine!$A61,spinel!$A:$AD,5,0))</f>
        <v>4.67474025000097</v>
      </c>
      <c r="L61" s="4">
        <f>IF(ISNA(VLOOKUP(Combine!$A61,clinopyroxene1!$A:$A,1,0)),0,VLOOKUP(Combine!$A61,clinopyroxene1!$A:$AD,5,0))</f>
        <v>11.142166731638</v>
      </c>
      <c r="M61" s="4">
        <f>IF(ISNA(VLOOKUP(Combine!$A61,clinopyroxene2!$A:$A,1,0)),0,VLOOKUP(Combine!$A61,clinopyroxene2!$A:$AD,5,0))</f>
        <v>3.2653590164011899</v>
      </c>
      <c r="N61" s="4">
        <f>IF(ISNA(VLOOKUP(Combine!$A61,feldspar!$A:$A,1,0)),0,VLOOKUP(Combine!$A61,feldspar!$A:$AD,5,0))</f>
        <v>47.059413504675398</v>
      </c>
      <c r="O61" s="4">
        <f>IF(ISNA(VLOOKUP(Combine!$A61,olivine!$A:$A,1,0)),0,VLOOKUP(Combine!$A61,olivine!$A:$AD,5,0))</f>
        <v>18.7901734410739</v>
      </c>
      <c r="P61" s="4">
        <f t="shared" si="1"/>
        <v>100.227909314887</v>
      </c>
      <c r="R61" s="4">
        <f>liquid!F60</f>
        <v>2.3012428402163598</v>
      </c>
      <c r="T61" s="4">
        <f t="shared" si="2"/>
        <v>3.6701262647424571</v>
      </c>
      <c r="U61" s="4">
        <f>IF(ISNA(VLOOKUP(Combine!$A61,apatite!$A:$A,1,0)),0,VLOOKUP(Combine!$A61,apatite!$A:$AD,6,0))</f>
        <v>3.0624684042066699</v>
      </c>
      <c r="V61" s="4">
        <f>IF(ISNA(VLOOKUP(Combine!$A61,orthopyroxene!$A:$A,1,0)),0,VLOOKUP(Combine!$A61,orthopyroxene!$A:$AD,6,0))</f>
        <v>3.34559102304436</v>
      </c>
      <c r="W61" s="4">
        <f>IF(ISNA(VLOOKUP(Combine!$A61,spinel!$A:$A,1,0)),0,VLOOKUP(Combine!$A61,spinel!$A:$AD,6,0))</f>
        <v>4.6355628691951001</v>
      </c>
      <c r="X61" s="4">
        <f>IF(ISNA(VLOOKUP(Combine!$A61,clinopyroxene1!$A:$A,1,0)),0,VLOOKUP(Combine!$A61,clinopyroxene1!$A:$AD,6,0))</f>
        <v>3.3214157179182</v>
      </c>
      <c r="Y61" s="4">
        <f>IF(ISNA(VLOOKUP(Combine!$A61,clinopyroxene2!$A:$A,1,0)),0,VLOOKUP(Combine!$A61,clinopyroxene2!$A:$AD,6,0))</f>
        <v>3.48306412403215</v>
      </c>
      <c r="Z61" s="4">
        <f>IF(ISNA(VLOOKUP(Combine!$A61,feldspar!$A:$A,1,0)),0,VLOOKUP(Combine!$A61,feldspar!$A:$AD,6,0))</f>
        <v>2.6577519149488702</v>
      </c>
      <c r="AA61" s="4">
        <f>IF(ISNA(VLOOKUP(Combine!$A61,olivine!$A:$A,1,0)),0,VLOOKUP(Combine!$A61,olivine!$A:$AD,6,0))</f>
        <v>3.48319489889314</v>
      </c>
      <c r="AB61" s="4">
        <f t="shared" si="3"/>
        <v>3.4589838411909315</v>
      </c>
      <c r="AD61" s="4">
        <f t="shared" si="4"/>
        <v>4.4693994953306628</v>
      </c>
      <c r="AE61" s="4">
        <f t="shared" si="5"/>
        <v>0</v>
      </c>
      <c r="AF61" s="4">
        <f t="shared" si="6"/>
        <v>24.50671427581041</v>
      </c>
      <c r="AG61" s="4">
        <f t="shared" si="7"/>
        <v>2.2361791550815489E-2</v>
      </c>
      <c r="AH61" s="4">
        <f t="shared" si="8"/>
        <v>1.4772877103842432</v>
      </c>
      <c r="AI61" s="4">
        <f t="shared" si="9"/>
        <v>1.0084514830046243</v>
      </c>
      <c r="AJ61" s="4">
        <f t="shared" si="10"/>
        <v>3.3546438259832456</v>
      </c>
      <c r="AK61" s="4">
        <f t="shared" si="11"/>
        <v>0.93749609542676604</v>
      </c>
      <c r="AL61" s="4">
        <f t="shared" si="12"/>
        <v>17.706473369460717</v>
      </c>
      <c r="AN61" s="4">
        <f t="shared" si="13"/>
        <v>28.976113771141073</v>
      </c>
    </row>
    <row r="62" spans="1:40" x14ac:dyDescent="0.3">
      <c r="A62" s="5">
        <f>system!A61</f>
        <v>60</v>
      </c>
      <c r="B62" s="5">
        <f>INDEX(system!A:Q,ROW()-1,MATCH($B$1&amp; "*",system!$1:$1,0))</f>
        <v>965.04838709677404</v>
      </c>
      <c r="C62" s="5">
        <f>INDEX(system!A:Q,ROW()-1,MATCH($C$1&amp; "*",system!$1:$1,0))</f>
        <v>300</v>
      </c>
      <c r="D62" s="4">
        <f>INDEX(system!A:Q,ROW()-1,MATCH($D$1&amp; "*",system!$1:$1,0))</f>
        <v>0</v>
      </c>
      <c r="F62" s="4">
        <f>liquid!E61</f>
        <v>9.9807719363004406</v>
      </c>
      <c r="H62" s="4">
        <f>IF(ISNA(VLOOKUP($A62,tot_solids!$A:$A,1,0)),0,VLOOKUP($A62,tot_solids!$A:$AD,5,0))-IFERROR(G62,0)</f>
        <v>90.246562099925995</v>
      </c>
      <c r="I62" s="4">
        <f>IF(ISNA(VLOOKUP(Combine!$A62,apatite!$A:$A,1,0)),0,VLOOKUP(Combine!$A62,apatite!$A:$AD,5,0))</f>
        <v>7.3388447386255606E-2</v>
      </c>
      <c r="J62" s="4">
        <f>IF(ISNA(VLOOKUP(Combine!$A62,orthopyroxene!$A:$A,1,0)),0,VLOOKUP(Combine!$A62,orthopyroxene!$A:$AD,5,0))</f>
        <v>5.0817196656965899</v>
      </c>
      <c r="K62" s="4">
        <f>IF(ISNA(VLOOKUP(Combine!$A62,spinel!$A:$A,1,0)),0,VLOOKUP(Combine!$A62,spinel!$A:$AD,5,0))</f>
        <v>4.6139004070319496</v>
      </c>
      <c r="L62" s="4">
        <f>IF(ISNA(VLOOKUP(Combine!$A62,clinopyroxene1!$A:$A,1,0)),0,VLOOKUP(Combine!$A62,clinopyroxene1!$A:$AD,5,0))</f>
        <v>10.920425172366301</v>
      </c>
      <c r="M62" s="4">
        <f>IF(ISNA(VLOOKUP(Combine!$A62,clinopyroxene2!$A:$A,1,0)),0,VLOOKUP(Combine!$A62,clinopyroxene2!$A:$AD,5,0))</f>
        <v>3.5229314125232101</v>
      </c>
      <c r="N62" s="4">
        <f>IF(ISNA(VLOOKUP(Combine!$A62,feldspar!$A:$A,1,0)),0,VLOOKUP(Combine!$A62,feldspar!$A:$AD,5,0))</f>
        <v>47.212581960273297</v>
      </c>
      <c r="O62" s="4">
        <f>IF(ISNA(VLOOKUP(Combine!$A62,olivine!$A:$A,1,0)),0,VLOOKUP(Combine!$A62,olivine!$A:$AD,5,0))</f>
        <v>18.8216150346483</v>
      </c>
      <c r="P62" s="4">
        <f t="shared" si="1"/>
        <v>100.22733403622644</v>
      </c>
      <c r="R62" s="4">
        <f>liquid!F61</f>
        <v>2.29343940421913</v>
      </c>
      <c r="T62" s="4">
        <f t="shared" si="2"/>
        <v>3.6686324745681551</v>
      </c>
      <c r="U62" s="4">
        <f>IF(ISNA(VLOOKUP(Combine!$A62,apatite!$A:$A,1,0)),0,VLOOKUP(Combine!$A62,apatite!$A:$AD,6,0))</f>
        <v>3.0624684042066699</v>
      </c>
      <c r="V62" s="4">
        <f>IF(ISNA(VLOOKUP(Combine!$A62,orthopyroxene!$A:$A,1,0)),0,VLOOKUP(Combine!$A62,orthopyroxene!$A:$AD,6,0))</f>
        <v>3.3470712971522198</v>
      </c>
      <c r="W62" s="4">
        <f>IF(ISNA(VLOOKUP(Combine!$A62,spinel!$A:$A,1,0)),0,VLOOKUP(Combine!$A62,spinel!$A:$AD,6,0))</f>
        <v>4.6417658851157304</v>
      </c>
      <c r="X62" s="4">
        <f>IF(ISNA(VLOOKUP(Combine!$A62,clinopyroxene1!$A:$A,1,0)),0,VLOOKUP(Combine!$A62,clinopyroxene1!$A:$AD,6,0))</f>
        <v>3.3213090876157301</v>
      </c>
      <c r="Y62" s="4">
        <f>IF(ISNA(VLOOKUP(Combine!$A62,clinopyroxene2!$A:$A,1,0)),0,VLOOKUP(Combine!$A62,clinopyroxene2!$A:$AD,6,0))</f>
        <v>3.4845954267030099</v>
      </c>
      <c r="Z62" s="4">
        <f>IF(ISNA(VLOOKUP(Combine!$A62,feldspar!$A:$A,1,0)),0,VLOOKUP(Combine!$A62,feldspar!$A:$AD,6,0))</f>
        <v>2.6577224316755399</v>
      </c>
      <c r="AA62" s="4">
        <f>IF(ISNA(VLOOKUP(Combine!$A62,olivine!$A:$A,1,0)),0,VLOOKUP(Combine!$A62,olivine!$A:$AD,6,0))</f>
        <v>3.4855674880124101</v>
      </c>
      <c r="AB62" s="4">
        <f t="shared" si="3"/>
        <v>3.461917888811687</v>
      </c>
      <c r="AD62" s="4">
        <f t="shared" si="4"/>
        <v>4.351879503744156</v>
      </c>
      <c r="AE62" s="4">
        <f t="shared" si="5"/>
        <v>0</v>
      </c>
      <c r="AF62" s="4">
        <f t="shared" si="6"/>
        <v>24.59951023318278</v>
      </c>
      <c r="AG62" s="4">
        <f t="shared" si="7"/>
        <v>2.3963821891336976E-2</v>
      </c>
      <c r="AH62" s="4">
        <f t="shared" si="8"/>
        <v>1.5182585653374807</v>
      </c>
      <c r="AI62" s="4">
        <f t="shared" si="9"/>
        <v>0.99399679372603988</v>
      </c>
      <c r="AJ62" s="4">
        <f t="shared" si="10"/>
        <v>3.2879882252108468</v>
      </c>
      <c r="AK62" s="4">
        <f t="shared" si="11"/>
        <v>1.011001560045228</v>
      </c>
      <c r="AL62" s="4">
        <f t="shared" si="12"/>
        <v>17.764301266971849</v>
      </c>
      <c r="AN62" s="4">
        <f t="shared" si="13"/>
        <v>28.951389736926934</v>
      </c>
    </row>
    <row r="63" spans="1:40" x14ac:dyDescent="0.3">
      <c r="A63" s="5">
        <f>system!A62</f>
        <v>61</v>
      </c>
      <c r="B63" s="5">
        <f>INDEX(system!A:Q,ROW()-1,MATCH($B$1&amp; "*",system!$1:$1,0))</f>
        <v>960.03225806451496</v>
      </c>
      <c r="C63" s="5">
        <f>INDEX(system!A:Q,ROW()-1,MATCH($C$1&amp; "*",system!$1:$1,0))</f>
        <v>300</v>
      </c>
      <c r="D63" s="4">
        <f>INDEX(system!A:Q,ROW()-1,MATCH($D$1&amp; "*",system!$1:$1,0))</f>
        <v>0</v>
      </c>
      <c r="F63" s="4">
        <f>liquid!E62</f>
        <v>9.6893591801814996</v>
      </c>
      <c r="H63" s="4">
        <f>IF(ISNA(VLOOKUP($A63,tot_solids!$A:$A,1,0)),0,VLOOKUP($A63,tot_solids!$A:$AD,5,0))-IFERROR(G63,0)</f>
        <v>90.537416781229894</v>
      </c>
      <c r="I63" s="4">
        <f>IF(ISNA(VLOOKUP(Combine!$A63,apatite!$A:$A,1,0)),0,VLOOKUP(Combine!$A63,apatite!$A:$AD,5,0))</f>
        <v>7.7841273094506502E-2</v>
      </c>
      <c r="J63" s="4">
        <f>IF(ISNA(VLOOKUP(Combine!$A63,orthopyroxene!$A:$A,1,0)),0,VLOOKUP(Combine!$A63,orthopyroxene!$A:$AD,5,0))</f>
        <v>5.2168015339381899</v>
      </c>
      <c r="K63" s="4">
        <f>IF(ISNA(VLOOKUP(Combine!$A63,spinel!$A:$A,1,0)),0,VLOOKUP(Combine!$A63,spinel!$A:$AD,5,0))</f>
        <v>4.5552495014806196</v>
      </c>
      <c r="L63" s="4">
        <f>IF(ISNA(VLOOKUP(Combine!$A63,clinopyroxene1!$A:$A,1,0)),0,VLOOKUP(Combine!$A63,clinopyroxene1!$A:$AD,5,0))</f>
        <v>10.7122585065205</v>
      </c>
      <c r="M63" s="4">
        <f>IF(ISNA(VLOOKUP(Combine!$A63,clinopyroxene2!$A:$A,1,0)),0,VLOOKUP(Combine!$A63,clinopyroxene2!$A:$AD,5,0))</f>
        <v>3.76596775949116</v>
      </c>
      <c r="N63" s="4">
        <f>IF(ISNA(VLOOKUP(Combine!$A63,feldspar!$A:$A,1,0)),0,VLOOKUP(Combine!$A63,feldspar!$A:$AD,5,0))</f>
        <v>47.3595605526518</v>
      </c>
      <c r="O63" s="4">
        <f>IF(ISNA(VLOOKUP(Combine!$A63,olivine!$A:$A,1,0)),0,VLOOKUP(Combine!$A63,olivine!$A:$AD,5,0))</f>
        <v>18.849737654053001</v>
      </c>
      <c r="P63" s="4">
        <f t="shared" si="1"/>
        <v>100.22677596141139</v>
      </c>
      <c r="R63" s="4">
        <f>liquid!F62</f>
        <v>2.2857281269256799</v>
      </c>
      <c r="T63" s="4">
        <f t="shared" si="2"/>
        <v>3.6671329555345609</v>
      </c>
      <c r="U63" s="4">
        <f>IF(ISNA(VLOOKUP(Combine!$A63,apatite!$A:$A,1,0)),0,VLOOKUP(Combine!$A63,apatite!$A:$AD,6,0))</f>
        <v>3.0624684042066699</v>
      </c>
      <c r="V63" s="4">
        <f>IF(ISNA(VLOOKUP(Combine!$A63,orthopyroxene!$A:$A,1,0)),0,VLOOKUP(Combine!$A63,orthopyroxene!$A:$AD,6,0))</f>
        <v>3.34852873818435</v>
      </c>
      <c r="W63" s="4">
        <f>IF(ISNA(VLOOKUP(Combine!$A63,spinel!$A:$A,1,0)),0,VLOOKUP(Combine!$A63,spinel!$A:$AD,6,0))</f>
        <v>4.6478475875197898</v>
      </c>
      <c r="X63" s="4">
        <f>IF(ISNA(VLOOKUP(Combine!$A63,clinopyroxene1!$A:$A,1,0)),0,VLOOKUP(Combine!$A63,clinopyroxene1!$A:$AD,6,0))</f>
        <v>3.3211864837539</v>
      </c>
      <c r="Y63" s="4">
        <f>IF(ISNA(VLOOKUP(Combine!$A63,clinopyroxene2!$A:$A,1,0)),0,VLOOKUP(Combine!$A63,clinopyroxene2!$A:$AD,6,0))</f>
        <v>3.48610692406778</v>
      </c>
      <c r="Z63" s="4">
        <f>IF(ISNA(VLOOKUP(Combine!$A63,feldspar!$A:$A,1,0)),0,VLOOKUP(Combine!$A63,feldspar!$A:$AD,6,0))</f>
        <v>2.65770217635637</v>
      </c>
      <c r="AA63" s="4">
        <f>IF(ISNA(VLOOKUP(Combine!$A63,olivine!$A:$A,1,0)),0,VLOOKUP(Combine!$A63,olivine!$A:$AD,6,0))</f>
        <v>3.4878737899894898</v>
      </c>
      <c r="AB63" s="4">
        <f t="shared" si="3"/>
        <v>3.4647034736460074</v>
      </c>
      <c r="AD63" s="4">
        <f t="shared" si="4"/>
        <v>4.2390689715201404</v>
      </c>
      <c r="AE63" s="4">
        <f t="shared" si="5"/>
        <v>0</v>
      </c>
      <c r="AF63" s="4">
        <f t="shared" si="6"/>
        <v>24.688883080878693</v>
      </c>
      <c r="AG63" s="4">
        <f t="shared" si="7"/>
        <v>2.5417820796969567E-2</v>
      </c>
      <c r="AH63" s="4">
        <f t="shared" si="8"/>
        <v>1.5579384087253976</v>
      </c>
      <c r="AI63" s="4">
        <f t="shared" si="9"/>
        <v>0.98007721116161151</v>
      </c>
      <c r="AJ63" s="4">
        <f t="shared" si="10"/>
        <v>3.2254312002415939</v>
      </c>
      <c r="AK63" s="4">
        <f t="shared" si="11"/>
        <v>1.0802789018005285</v>
      </c>
      <c r="AL63" s="4">
        <f t="shared" si="12"/>
        <v>17.819739538152593</v>
      </c>
      <c r="AN63" s="4">
        <f t="shared" si="13"/>
        <v>28.927952052398833</v>
      </c>
    </row>
    <row r="64" spans="1:40" x14ac:dyDescent="0.3">
      <c r="A64" s="5">
        <f>system!A63</f>
        <v>62</v>
      </c>
      <c r="B64" s="5">
        <f>INDEX(system!A:Q,ROW()-1,MATCH($B$1&amp; "*",system!$1:$1,0))</f>
        <v>955.01612903225805</v>
      </c>
      <c r="C64" s="5">
        <f>INDEX(system!A:Q,ROW()-1,MATCH($C$1&amp; "*",system!$1:$1,0))</f>
        <v>300</v>
      </c>
      <c r="D64" s="4">
        <f>INDEX(system!A:Q,ROW()-1,MATCH($D$1&amp; "*",system!$1:$1,0))</f>
        <v>0</v>
      </c>
      <c r="F64" s="4">
        <f>liquid!E63</f>
        <v>9.4100613310342602</v>
      </c>
      <c r="H64" s="4">
        <f>IF(ISNA(VLOOKUP($A64,tot_solids!$A:$A,1,0)),0,VLOOKUP($A64,tot_solids!$A:$AD,5,0))-IFERROR(G64,0)</f>
        <v>90.816182068873005</v>
      </c>
      <c r="I64" s="4">
        <f>IF(ISNA(VLOOKUP(Combine!$A64,apatite!$A:$A,1,0)),0,VLOOKUP(Combine!$A64,apatite!$A:$AD,5,0))</f>
        <v>8.1871644257214105E-2</v>
      </c>
      <c r="J64" s="4">
        <f>IF(ISNA(VLOOKUP(Combine!$A64,orthopyroxene!$A:$A,1,0)),0,VLOOKUP(Combine!$A64,orthopyroxene!$A:$AD,5,0))</f>
        <v>5.3481682783046498</v>
      </c>
      <c r="K64" s="4">
        <f>IF(ISNA(VLOOKUP(Combine!$A64,spinel!$A:$A,1,0)),0,VLOOKUP(Combine!$A64,spinel!$A:$AD,5,0))</f>
        <v>4.4989695593275503</v>
      </c>
      <c r="L64" s="4">
        <f>IF(ISNA(VLOOKUP(Combine!$A64,clinopyroxene1!$A:$A,1,0)),0,VLOOKUP(Combine!$A64,clinopyroxene1!$A:$AD,5,0))</f>
        <v>10.517162901161299</v>
      </c>
      <c r="M64" s="4">
        <f>IF(ISNA(VLOOKUP(Combine!$A64,clinopyroxene2!$A:$A,1,0)),0,VLOOKUP(Combine!$A64,clinopyroxene2!$A:$AD,5,0))</f>
        <v>3.99507052545234</v>
      </c>
      <c r="N64" s="4">
        <f>IF(ISNA(VLOOKUP(Combine!$A64,feldspar!$A:$A,1,0)),0,VLOOKUP(Combine!$A64,feldspar!$A:$AD,5,0))</f>
        <v>47.500697299527999</v>
      </c>
      <c r="O64" s="4">
        <f>IF(ISNA(VLOOKUP(Combine!$A64,olivine!$A:$A,1,0)),0,VLOOKUP(Combine!$A64,olivine!$A:$AD,5,0))</f>
        <v>18.874241860841799</v>
      </c>
      <c r="P64" s="4">
        <f t="shared" si="1"/>
        <v>100.22624339990726</v>
      </c>
      <c r="R64" s="4">
        <f>liquid!F63</f>
        <v>2.2781023281068502</v>
      </c>
      <c r="T64" s="4">
        <f t="shared" si="2"/>
        <v>3.6656087905430406</v>
      </c>
      <c r="U64" s="4">
        <f>IF(ISNA(VLOOKUP(Combine!$A64,apatite!$A:$A,1,0)),0,VLOOKUP(Combine!$A64,apatite!$A:$AD,6,0))</f>
        <v>3.0624684042066699</v>
      </c>
      <c r="V64" s="4">
        <f>IF(ISNA(VLOOKUP(Combine!$A64,orthopyroxene!$A:$A,1,0)),0,VLOOKUP(Combine!$A64,orthopyroxene!$A:$AD,6,0))</f>
        <v>3.3499627047908098</v>
      </c>
      <c r="W64" s="4">
        <f>IF(ISNA(VLOOKUP(Combine!$A64,spinel!$A:$A,1,0)),0,VLOOKUP(Combine!$A64,spinel!$A:$AD,6,0))</f>
        <v>4.6538076265180601</v>
      </c>
      <c r="X64" s="4">
        <f>IF(ISNA(VLOOKUP(Combine!$A64,clinopyroxene1!$A:$A,1,0)),0,VLOOKUP(Combine!$A64,clinopyroxene1!$A:$AD,6,0))</f>
        <v>3.3210479320907198</v>
      </c>
      <c r="Y64" s="4">
        <f>IF(ISNA(VLOOKUP(Combine!$A64,clinopyroxene2!$A:$A,1,0)),0,VLOOKUP(Combine!$A64,clinopyroxene2!$A:$AD,6,0))</f>
        <v>3.4875986211917902</v>
      </c>
      <c r="Z64" s="4">
        <f>IF(ISNA(VLOOKUP(Combine!$A64,feldspar!$A:$A,1,0)),0,VLOOKUP(Combine!$A64,feldspar!$A:$AD,6,0))</f>
        <v>2.6576907840544401</v>
      </c>
      <c r="AA64" s="4">
        <f>IF(ISNA(VLOOKUP(Combine!$A64,olivine!$A:$A,1,0)),0,VLOOKUP(Combine!$A64,olivine!$A:$AD,6,0))</f>
        <v>3.4901123151460398</v>
      </c>
      <c r="AB64" s="4">
        <f t="shared" si="3"/>
        <v>3.4673335826788212</v>
      </c>
      <c r="AD64" s="4">
        <f t="shared" si="4"/>
        <v>4.130657879119159</v>
      </c>
      <c r="AE64" s="4">
        <f t="shared" si="5"/>
        <v>0</v>
      </c>
      <c r="AF64" s="4">
        <f t="shared" si="6"/>
        <v>24.775197588780081</v>
      </c>
      <c r="AG64" s="4">
        <f t="shared" si="7"/>
        <v>2.6733873938014682E-2</v>
      </c>
      <c r="AH64" s="4">
        <f t="shared" si="8"/>
        <v>1.5964859162927962</v>
      </c>
      <c r="AI64" s="4">
        <f t="shared" si="9"/>
        <v>0.9667287349162822</v>
      </c>
      <c r="AJ64" s="4">
        <f t="shared" si="10"/>
        <v>3.1668205687535393</v>
      </c>
      <c r="AK64" s="4">
        <f t="shared" si="11"/>
        <v>1.1455075424038146</v>
      </c>
      <c r="AL64" s="4">
        <f t="shared" si="12"/>
        <v>17.872920952475635</v>
      </c>
      <c r="AN64" s="4">
        <f t="shared" si="13"/>
        <v>28.90585546789924</v>
      </c>
    </row>
    <row r="65" spans="1:40" x14ac:dyDescent="0.3">
      <c r="A65" s="5">
        <f>system!A64</f>
        <v>63</v>
      </c>
      <c r="B65" s="5">
        <f>INDEX(system!A:Q,ROW()-1,MATCH($B$1&amp; "*",system!$1:$1,0))</f>
        <v>950</v>
      </c>
      <c r="C65" s="5">
        <f>INDEX(system!A:Q,ROW()-1,MATCH($C$1&amp; "*",system!$1:$1,0))</f>
        <v>300</v>
      </c>
      <c r="D65" s="4">
        <f>INDEX(system!A:Q,ROW()-1,MATCH($D$1&amp; "*",system!$1:$1,0))</f>
        <v>0</v>
      </c>
      <c r="F65" s="4">
        <f>liquid!E64</f>
        <v>9.1420824809296697</v>
      </c>
      <c r="H65" s="4">
        <f>IF(ISNA(VLOOKUP($A65,tot_solids!$A:$A,1,0)),0,VLOOKUP($A65,tot_solids!$A:$AD,5,0))-IFERROR(G65,0)</f>
        <v>91.083662039613998</v>
      </c>
      <c r="I65" s="4">
        <f>IF(ISNA(VLOOKUP(Combine!$A65,apatite!$A:$A,1,0)),0,VLOOKUP(Combine!$A65,apatite!$A:$AD,5,0))</f>
        <v>8.5506499183221396E-2</v>
      </c>
      <c r="J65" s="4">
        <f>IF(ISNA(VLOOKUP(Combine!$A65,orthopyroxene!$A:$A,1,0)),0,VLOOKUP(Combine!$A65,orthopyroxene!$A:$AD,5,0))</f>
        <v>5.4763195771555804</v>
      </c>
      <c r="K65" s="4">
        <f>IF(ISNA(VLOOKUP(Combine!$A65,spinel!$A:$A,1,0)),0,VLOOKUP(Combine!$A65,spinel!$A:$AD,5,0))</f>
        <v>4.4452228263637901</v>
      </c>
      <c r="L65" s="4">
        <f>IF(ISNA(VLOOKUP(Combine!$A65,clinopyroxene1!$A:$A,1,0)),0,VLOOKUP(Combine!$A65,clinopyroxene1!$A:$AD,5,0))</f>
        <v>10.3346291465586</v>
      </c>
      <c r="M65" s="4">
        <f>IF(ISNA(VLOOKUP(Combine!$A65,clinopyroxene2!$A:$A,1,0)),0,VLOOKUP(Combine!$A65,clinopyroxene2!$A:$AD,5,0))</f>
        <v>4.2108386177402997</v>
      </c>
      <c r="N65" s="4">
        <f>IF(ISNA(VLOOKUP(Combine!$A65,feldspar!$A:$A,1,0)),0,VLOOKUP(Combine!$A65,feldspar!$A:$AD,5,0))</f>
        <v>47.636304747868401</v>
      </c>
      <c r="O65" s="4">
        <f>IF(ISNA(VLOOKUP(Combine!$A65,olivine!$A:$A,1,0)),0,VLOOKUP(Combine!$A65,olivine!$A:$AD,5,0))</f>
        <v>18.894840624743999</v>
      </c>
      <c r="P65" s="4">
        <f t="shared" si="1"/>
        <v>100.22574452054367</v>
      </c>
      <c r="R65" s="4">
        <f>liquid!F64</f>
        <v>2.2705556967367402</v>
      </c>
      <c r="T65" s="4">
        <f t="shared" si="2"/>
        <v>3.6640425321171493</v>
      </c>
      <c r="U65" s="4">
        <f>IF(ISNA(VLOOKUP(Combine!$A65,apatite!$A:$A,1,0)),0,VLOOKUP(Combine!$A65,apatite!$A:$AD,6,0))</f>
        <v>3.0624684042066699</v>
      </c>
      <c r="V65" s="4">
        <f>IF(ISNA(VLOOKUP(Combine!$A65,orthopyroxene!$A:$A,1,0)),0,VLOOKUP(Combine!$A65,orthopyroxene!$A:$AD,6,0))</f>
        <v>3.3513725805259802</v>
      </c>
      <c r="W65" s="4">
        <f>IF(ISNA(VLOOKUP(Combine!$A65,spinel!$A:$A,1,0)),0,VLOOKUP(Combine!$A65,spinel!$A:$AD,6,0))</f>
        <v>4.6596458764534798</v>
      </c>
      <c r="X65" s="4">
        <f>IF(ISNA(VLOOKUP(Combine!$A65,clinopyroxene1!$A:$A,1,0)),0,VLOOKUP(Combine!$A65,clinopyroxene1!$A:$AD,6,0))</f>
        <v>3.3208934811565798</v>
      </c>
      <c r="Y65" s="4">
        <f>IF(ISNA(VLOOKUP(Combine!$A65,clinopyroxene2!$A:$A,1,0)),0,VLOOKUP(Combine!$A65,clinopyroxene2!$A:$AD,6,0))</f>
        <v>3.4890705352257498</v>
      </c>
      <c r="Z65" s="4">
        <f>IF(ISNA(VLOOKUP(Combine!$A65,feldspar!$A:$A,1,0)),0,VLOOKUP(Combine!$A65,feldspar!$A:$AD,6,0))</f>
        <v>2.6576878954366201</v>
      </c>
      <c r="AA65" s="4">
        <f>IF(ISNA(VLOOKUP(Combine!$A65,olivine!$A:$A,1,0)),0,VLOOKUP(Combine!$A65,olivine!$A:$AD,6,0))</f>
        <v>3.4922815929687299</v>
      </c>
      <c r="AB65" s="4">
        <f t="shared" si="3"/>
        <v>3.4698014118601268</v>
      </c>
      <c r="AD65" s="4">
        <f t="shared" si="4"/>
        <v>4.0263634554610306</v>
      </c>
      <c r="AE65" s="4">
        <f t="shared" si="5"/>
        <v>0</v>
      </c>
      <c r="AF65" s="4">
        <f t="shared" si="6"/>
        <v>24.8587895040029</v>
      </c>
      <c r="AG65" s="4">
        <f t="shared" si="7"/>
        <v>2.7920777587702752E-2</v>
      </c>
      <c r="AH65" s="4">
        <f t="shared" si="8"/>
        <v>1.6340527487087397</v>
      </c>
      <c r="AI65" s="4">
        <f t="shared" si="9"/>
        <v>0.95398297300375756</v>
      </c>
      <c r="AJ65" s="4">
        <f t="shared" si="10"/>
        <v>3.112002599661619</v>
      </c>
      <c r="AK65" s="4">
        <f t="shared" si="11"/>
        <v>1.206865431703819</v>
      </c>
      <c r="AL65" s="4">
        <f t="shared" si="12"/>
        <v>17.923964973337263</v>
      </c>
      <c r="AN65" s="4">
        <f t="shared" si="13"/>
        <v>28.88515295946393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D18C-649F-4CE6-A108-E7C7C1E6654F}">
  <dimension ref="A1:AP59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122</v>
      </c>
      <c r="AK1" t="s">
        <v>123</v>
      </c>
      <c r="AL1" t="s">
        <v>124</v>
      </c>
      <c r="AM1" t="s">
        <v>125</v>
      </c>
      <c r="AN1" t="s">
        <v>126</v>
      </c>
      <c r="AO1" t="s">
        <v>127</v>
      </c>
      <c r="AP1" t="s">
        <v>128</v>
      </c>
    </row>
    <row r="2" spans="1:42" x14ac:dyDescent="0.3">
      <c r="A2">
        <v>20</v>
      </c>
      <c r="B2">
        <v>1165.69354838709</v>
      </c>
      <c r="C2">
        <v>300</v>
      </c>
      <c r="D2">
        <v>0</v>
      </c>
      <c r="E2">
        <v>0.46283121313091602</v>
      </c>
      <c r="F2">
        <v>3.2628838809993201</v>
      </c>
      <c r="G2">
        <v>-7.4059643333864136</v>
      </c>
      <c r="H2">
        <v>-5.8539293114708686</v>
      </c>
      <c r="I2">
        <v>1.0786683678397999</v>
      </c>
      <c r="J2">
        <v>0.54729638733459796</v>
      </c>
      <c r="K2">
        <v>0.14184728295913601</v>
      </c>
      <c r="L2">
        <v>4.2054029132217656E-5</v>
      </c>
      <c r="M2">
        <v>8.3031426415398126E-7</v>
      </c>
      <c r="N2" s="1">
        <v>2.0509523431643301E-9</v>
      </c>
      <c r="O2" s="1">
        <v>4.0826172033385201E-13</v>
      </c>
      <c r="P2" s="1">
        <v>-1.92585230091821E-14</v>
      </c>
      <c r="Q2">
        <v>49.032254689185201</v>
      </c>
      <c r="R2">
        <v>1.0423907755528601</v>
      </c>
      <c r="S2">
        <v>6.6255604431426098</v>
      </c>
      <c r="T2">
        <v>2.19143372567946</v>
      </c>
      <c r="V2">
        <v>6.2442336828172396</v>
      </c>
      <c r="X2">
        <v>15.3303106682812</v>
      </c>
      <c r="AA2">
        <v>19.244652581858102</v>
      </c>
      <c r="AB2">
        <v>0.28916343348323298</v>
      </c>
      <c r="AJ2">
        <v>0.37463008995217101</v>
      </c>
      <c r="AK2">
        <v>0.21939462548041799</v>
      </c>
      <c r="AL2">
        <v>0.19246325266019301</v>
      </c>
      <c r="AM2">
        <v>0.132070310535567</v>
      </c>
      <c r="AN2">
        <v>-7.4288122413331895E-2</v>
      </c>
      <c r="AO2">
        <v>0.13506639017727901</v>
      </c>
      <c r="AP2">
        <v>2.0663453607700999E-2</v>
      </c>
    </row>
    <row r="3" spans="1:42" x14ac:dyDescent="0.3">
      <c r="A3">
        <v>21</v>
      </c>
      <c r="B3">
        <v>1160.6774193548299</v>
      </c>
      <c r="C3">
        <v>300</v>
      </c>
      <c r="D3">
        <v>0</v>
      </c>
      <c r="E3">
        <v>1.5089054058860101</v>
      </c>
      <c r="F3">
        <v>3.26761878795983</v>
      </c>
      <c r="G3">
        <v>-24.091851489800064</v>
      </c>
      <c r="H3">
        <v>-19.060203844859853</v>
      </c>
      <c r="I3">
        <v>3.50924217030542</v>
      </c>
      <c r="J3">
        <v>1.78148223557327</v>
      </c>
      <c r="K3">
        <v>0.46177522648782099</v>
      </c>
      <c r="L3">
        <v>4.1931625515903643E-5</v>
      </c>
      <c r="M3">
        <v>8.311112696982194E-7</v>
      </c>
      <c r="N3" s="1">
        <v>6.6592594583935301E-9</v>
      </c>
      <c r="O3" s="1">
        <v>1.33325484967805E-12</v>
      </c>
      <c r="P3" s="1">
        <v>-6.2903579743124499E-14</v>
      </c>
      <c r="Q3">
        <v>48.805460918446201</v>
      </c>
      <c r="R3">
        <v>1.1513982216494401</v>
      </c>
      <c r="S3">
        <v>6.7348675736913499</v>
      </c>
      <c r="T3">
        <v>2.26157273981701</v>
      </c>
      <c r="V3">
        <v>6.3540579413700096</v>
      </c>
      <c r="X3">
        <v>15.14723248924</v>
      </c>
      <c r="AA3">
        <v>19.247751648628402</v>
      </c>
      <c r="AB3">
        <v>0.29765846715743599</v>
      </c>
      <c r="AJ3">
        <v>0.36572254328670301</v>
      </c>
      <c r="AK3">
        <v>0.21776782735229899</v>
      </c>
      <c r="AL3">
        <v>0.19607325085993799</v>
      </c>
      <c r="AM3">
        <v>0.136345870066018</v>
      </c>
      <c r="AN3">
        <v>-7.2447837866598697E-2</v>
      </c>
      <c r="AO3">
        <v>0.13524341306875001</v>
      </c>
      <c r="AP3">
        <v>2.1294933232887898E-2</v>
      </c>
    </row>
    <row r="4" spans="1:42" x14ac:dyDescent="0.3">
      <c r="A4">
        <v>22</v>
      </c>
      <c r="B4">
        <v>1155.66129032258</v>
      </c>
      <c r="C4">
        <v>300</v>
      </c>
      <c r="D4">
        <v>0</v>
      </c>
      <c r="E4">
        <v>2.47846175784455</v>
      </c>
      <c r="F4">
        <v>3.2725514172669801</v>
      </c>
      <c r="G4">
        <v>-39.48598851403559</v>
      </c>
      <c r="H4">
        <v>-31.267959564758289</v>
      </c>
      <c r="I4">
        <v>5.7516545431425898</v>
      </c>
      <c r="J4">
        <v>2.9213683590064399</v>
      </c>
      <c r="K4">
        <v>0.75734845441004395</v>
      </c>
      <c r="L4">
        <v>4.1802780050296658E-5</v>
      </c>
      <c r="M4">
        <v>8.3193738992886875E-7</v>
      </c>
      <c r="N4" s="1">
        <v>1.08902021036875E-8</v>
      </c>
      <c r="O4" s="1">
        <v>2.1954146951019899E-12</v>
      </c>
      <c r="P4" s="1">
        <v>-1.02515542244639E-13</v>
      </c>
      <c r="Q4">
        <v>48.5557163166051</v>
      </c>
      <c r="R4">
        <v>1.2750533002148601</v>
      </c>
      <c r="S4">
        <v>6.8577737906568297</v>
      </c>
      <c r="T4">
        <v>2.3356823566393201</v>
      </c>
      <c r="V4">
        <v>6.4514742546444603</v>
      </c>
      <c r="X4">
        <v>14.950895796030499</v>
      </c>
      <c r="AA4">
        <v>19.267024404571799</v>
      </c>
      <c r="AB4">
        <v>0.30637978063693999</v>
      </c>
      <c r="AJ4">
        <v>0.35708540929911903</v>
      </c>
      <c r="AK4">
        <v>0.21544257385792701</v>
      </c>
      <c r="AL4">
        <v>0.19931797322718101</v>
      </c>
      <c r="AM4">
        <v>0.14127782578203901</v>
      </c>
      <c r="AN4">
        <v>-7.0432600707623999E-2</v>
      </c>
      <c r="AO4">
        <v>0.135363673382945</v>
      </c>
      <c r="AP4">
        <v>2.1945145158411301E-2</v>
      </c>
    </row>
    <row r="5" spans="1:42" x14ac:dyDescent="0.3">
      <c r="A5">
        <v>23</v>
      </c>
      <c r="B5">
        <v>1150.6451612903099</v>
      </c>
      <c r="C5">
        <v>300</v>
      </c>
      <c r="D5">
        <v>0</v>
      </c>
      <c r="E5">
        <v>3.3821005277803602</v>
      </c>
      <c r="F5">
        <v>3.2777313005873201</v>
      </c>
      <c r="G5">
        <v>-53.765213748420216</v>
      </c>
      <c r="H5">
        <v>-42.615223621042183</v>
      </c>
      <c r="I5">
        <v>7.8311757410899601</v>
      </c>
      <c r="J5">
        <v>3.97956908942467</v>
      </c>
      <c r="K5">
        <v>1.03184191064543</v>
      </c>
      <c r="L5">
        <v>4.1665909387870578E-5</v>
      </c>
      <c r="M5">
        <v>8.3279358700809374E-7</v>
      </c>
      <c r="N5" s="1">
        <v>1.47896395011441E-8</v>
      </c>
      <c r="O5" s="1">
        <v>3.0059029461711498E-12</v>
      </c>
      <c r="P5" s="1">
        <v>-1.3731437294896099E-13</v>
      </c>
      <c r="Q5">
        <v>48.278649926872298</v>
      </c>
      <c r="R5">
        <v>1.41651198476671</v>
      </c>
      <c r="S5">
        <v>6.9964254256602603</v>
      </c>
      <c r="T5">
        <v>2.4143925050314801</v>
      </c>
      <c r="V5">
        <v>6.5356320512488004</v>
      </c>
      <c r="X5">
        <v>14.739997214382599</v>
      </c>
      <c r="AA5">
        <v>19.3030557847597</v>
      </c>
      <c r="AB5">
        <v>0.31533510727802799</v>
      </c>
      <c r="AJ5">
        <v>0.34862807099547999</v>
      </c>
      <c r="AK5">
        <v>0.21238494059469301</v>
      </c>
      <c r="AL5">
        <v>0.20217215188071</v>
      </c>
      <c r="AM5">
        <v>0.14699616035323401</v>
      </c>
      <c r="AN5">
        <v>-6.8192072969940301E-2</v>
      </c>
      <c r="AO5">
        <v>0.13539573166851901</v>
      </c>
      <c r="AP5">
        <v>2.26150174773023E-2</v>
      </c>
    </row>
    <row r="6" spans="1:42" x14ac:dyDescent="0.3">
      <c r="A6">
        <v>24</v>
      </c>
      <c r="B6">
        <v>1145.6290322580501</v>
      </c>
      <c r="C6">
        <v>300</v>
      </c>
      <c r="D6">
        <v>0</v>
      </c>
      <c r="E6">
        <v>4.2292693030152897</v>
      </c>
      <c r="F6">
        <v>3.2832237768580401</v>
      </c>
      <c r="G6">
        <v>-67.086144904503541</v>
      </c>
      <c r="H6">
        <v>-53.224412413388912</v>
      </c>
      <c r="I6">
        <v>9.7701842048320593</v>
      </c>
      <c r="J6">
        <v>4.9672446553479102</v>
      </c>
      <c r="K6">
        <v>1.2881453079212799</v>
      </c>
      <c r="L6">
        <v>4.1518987979783947E-5</v>
      </c>
      <c r="M6">
        <v>8.336814244693775E-7</v>
      </c>
      <c r="N6" s="1">
        <v>1.8396725969569499E-8</v>
      </c>
      <c r="O6" s="1">
        <v>3.7749106845170196E-12</v>
      </c>
      <c r="P6" s="1">
        <v>-1.6649018707108801E-13</v>
      </c>
      <c r="Q6">
        <v>47.968592020991501</v>
      </c>
      <c r="R6">
        <v>1.5798647743699901</v>
      </c>
      <c r="S6">
        <v>7.1535989105267399</v>
      </c>
      <c r="T6">
        <v>2.4984549703183401</v>
      </c>
      <c r="V6">
        <v>6.6055729121496096</v>
      </c>
      <c r="X6">
        <v>14.5128196043073</v>
      </c>
      <c r="AA6">
        <v>19.356576190331701</v>
      </c>
      <c r="AB6">
        <v>0.32452061700461698</v>
      </c>
      <c r="AJ6">
        <v>0.34022748154160698</v>
      </c>
      <c r="AK6">
        <v>0.20855307944648199</v>
      </c>
      <c r="AL6">
        <v>0.20460766564785199</v>
      </c>
      <c r="AM6">
        <v>0.153670949163489</v>
      </c>
      <c r="AN6">
        <v>-6.5662153777947402E-2</v>
      </c>
      <c r="AO6">
        <v>0.135298221666486</v>
      </c>
      <c r="AP6">
        <v>2.3304756312029402E-2</v>
      </c>
    </row>
    <row r="7" spans="1:42" x14ac:dyDescent="0.3">
      <c r="A7">
        <v>25</v>
      </c>
      <c r="B7">
        <v>1140.6129032258</v>
      </c>
      <c r="C7">
        <v>300</v>
      </c>
      <c r="D7">
        <v>0</v>
      </c>
      <c r="E7">
        <v>5.0285079810811899</v>
      </c>
      <c r="F7">
        <v>3.28911593536102</v>
      </c>
      <c r="G7">
        <v>-79.589138467589038</v>
      </c>
      <c r="H7">
        <v>-63.205434334175926</v>
      </c>
      <c r="I7">
        <v>11.5887212035554</v>
      </c>
      <c r="J7">
        <v>5.8943756925214501</v>
      </c>
      <c r="K7">
        <v>1.5288326954425899</v>
      </c>
      <c r="L7">
        <v>4.135938576314845E-5</v>
      </c>
      <c r="M7">
        <v>8.3460345368138861E-7</v>
      </c>
      <c r="N7" s="1">
        <v>2.17445868929978E-8</v>
      </c>
      <c r="O7" s="1">
        <v>4.5119903708164697E-12</v>
      </c>
      <c r="P7" s="1">
        <v>-1.8918168551562599E-13</v>
      </c>
      <c r="Q7">
        <v>47.618070026732298</v>
      </c>
      <c r="R7">
        <v>1.7705024331688</v>
      </c>
      <c r="S7">
        <v>7.3329450221433401</v>
      </c>
      <c r="T7">
        <v>2.5887774506687902</v>
      </c>
      <c r="V7">
        <v>6.6601581219393404</v>
      </c>
      <c r="X7">
        <v>14.267045136294101</v>
      </c>
      <c r="AA7">
        <v>19.428587206712798</v>
      </c>
      <c r="AB7">
        <v>0.33391460234032</v>
      </c>
      <c r="AJ7">
        <v>0.33171916745268398</v>
      </c>
      <c r="AK7">
        <v>0.20389148017469</v>
      </c>
      <c r="AL7">
        <v>0.20659150351955599</v>
      </c>
      <c r="AM7">
        <v>0.16152841574438101</v>
      </c>
      <c r="AN7">
        <v>-6.27597481664149E-2</v>
      </c>
      <c r="AO7">
        <v>0.135015751651994</v>
      </c>
      <c r="AP7">
        <v>2.4013429623108699E-2</v>
      </c>
    </row>
    <row r="8" spans="1:42" x14ac:dyDescent="0.3">
      <c r="A8">
        <v>26</v>
      </c>
      <c r="B8">
        <v>1135.5967741935401</v>
      </c>
      <c r="C8">
        <v>300</v>
      </c>
      <c r="D8">
        <v>0</v>
      </c>
      <c r="E8">
        <v>5.7875664982552104</v>
      </c>
      <c r="F8">
        <v>3.2955250097084599</v>
      </c>
      <c r="G8">
        <v>-91.400133586240358</v>
      </c>
      <c r="H8">
        <v>-72.657138569648254</v>
      </c>
      <c r="I8">
        <v>13.3047296788464</v>
      </c>
      <c r="J8">
        <v>6.7698785641651096</v>
      </c>
      <c r="K8">
        <v>1.7561895240379899</v>
      </c>
      <c r="L8">
        <v>4.1183637015599119E-5</v>
      </c>
      <c r="M8">
        <v>8.3556370920459716E-7</v>
      </c>
      <c r="N8" s="1">
        <v>2.4860214445284E-8</v>
      </c>
      <c r="O8" s="1">
        <v>5.2263127758233696E-12</v>
      </c>
      <c r="P8" s="1">
        <v>-2.0445169589920599E-13</v>
      </c>
      <c r="Q8">
        <v>47.217102712332697</v>
      </c>
      <c r="R8">
        <v>1.9956367716793799</v>
      </c>
      <c r="S8">
        <v>7.5393299674026597</v>
      </c>
      <c r="T8">
        <v>2.6864554729305801</v>
      </c>
      <c r="V8">
        <v>6.6979782953219198</v>
      </c>
      <c r="X8">
        <v>13.9995099458399</v>
      </c>
      <c r="AA8">
        <v>19.520520459417099</v>
      </c>
      <c r="AB8">
        <v>0.34346637507549499</v>
      </c>
      <c r="AJ8">
        <v>0.32288343933531799</v>
      </c>
      <c r="AK8">
        <v>0.19832374558084601</v>
      </c>
      <c r="AL8">
        <v>0.208083226295072</v>
      </c>
      <c r="AM8">
        <v>0.17087407614071001</v>
      </c>
      <c r="AN8">
        <v>-5.9375432187946602E-2</v>
      </c>
      <c r="AO8">
        <v>0.13447272601504601</v>
      </c>
      <c r="AP8">
        <v>2.47382188209531E-2</v>
      </c>
    </row>
    <row r="9" spans="1:42" x14ac:dyDescent="0.3">
      <c r="A9">
        <v>27</v>
      </c>
      <c r="B9">
        <v>1130.58064516128</v>
      </c>
      <c r="C9">
        <v>300</v>
      </c>
      <c r="D9">
        <v>0</v>
      </c>
      <c r="E9">
        <v>6.5133173342886499</v>
      </c>
      <c r="F9">
        <v>3.30260950265943</v>
      </c>
      <c r="G9">
        <v>-102.62917094396462</v>
      </c>
      <c r="H9">
        <v>-81.666144041042728</v>
      </c>
      <c r="I9">
        <v>14.933795864029999</v>
      </c>
      <c r="J9">
        <v>7.6014716599363501</v>
      </c>
      <c r="K9">
        <v>1.9721730132017701</v>
      </c>
      <c r="L9">
        <v>4.0987132673363627E-5</v>
      </c>
      <c r="M9">
        <v>8.3656827181729929E-7</v>
      </c>
      <c r="N9" s="1">
        <v>2.7763204515501099E-8</v>
      </c>
      <c r="O9" s="1">
        <v>5.9267776979894004E-12</v>
      </c>
      <c r="P9" s="1">
        <v>-2.1127423529790199E-13</v>
      </c>
      <c r="Q9">
        <v>46.752281969602002</v>
      </c>
      <c r="R9">
        <v>2.2649968104335598</v>
      </c>
      <c r="S9">
        <v>7.7792775990076102</v>
      </c>
      <c r="T9">
        <v>2.7927759619213202</v>
      </c>
      <c r="V9">
        <v>6.7172654470464703</v>
      </c>
      <c r="X9">
        <v>13.7059182749208</v>
      </c>
      <c r="AA9">
        <v>19.634407550729499</v>
      </c>
      <c r="AB9">
        <v>0.35307638633858301</v>
      </c>
      <c r="AJ9">
        <v>0.31342468974515197</v>
      </c>
      <c r="AK9">
        <v>0.19174497559944001</v>
      </c>
      <c r="AL9">
        <v>0.209032528447434</v>
      </c>
      <c r="AM9">
        <v>0.18212439690955001</v>
      </c>
      <c r="AN9">
        <v>-5.5363965463692898E-2</v>
      </c>
      <c r="AO9">
        <v>0.13356432762587001</v>
      </c>
      <c r="AP9">
        <v>2.5473047136244199E-2</v>
      </c>
    </row>
    <row r="10" spans="1:42" x14ac:dyDescent="0.3">
      <c r="A10">
        <v>28</v>
      </c>
      <c r="B10">
        <v>1125.5645161290199</v>
      </c>
      <c r="C10">
        <v>300</v>
      </c>
      <c r="D10">
        <v>0</v>
      </c>
      <c r="E10">
        <v>7.4612485409788096</v>
      </c>
      <c r="F10">
        <v>3.3074530924344798</v>
      </c>
      <c r="G10">
        <v>-117.33699558854921</v>
      </c>
      <c r="H10">
        <v>-93.463949230434011</v>
      </c>
      <c r="I10">
        <v>17.067847715046401</v>
      </c>
      <c r="J10">
        <v>8.6940180663368203</v>
      </c>
      <c r="K10">
        <v>2.2558894510237399</v>
      </c>
      <c r="L10">
        <v>4.0852747760534957E-5</v>
      </c>
      <c r="M10">
        <v>8.3732266057834356E-7</v>
      </c>
      <c r="N10" s="1">
        <v>3.1659367198341599E-8</v>
      </c>
      <c r="O10" s="1">
        <v>6.8109424538440099E-12</v>
      </c>
      <c r="P10" s="1">
        <v>-2.33910853564243E-13</v>
      </c>
      <c r="Q10">
        <v>46.490846076435801</v>
      </c>
      <c r="R10">
        <v>2.4215230950535598</v>
      </c>
      <c r="S10">
        <v>7.89546015372441</v>
      </c>
      <c r="T10">
        <v>2.8516436664659901</v>
      </c>
      <c r="V10">
        <v>6.7791808550651798</v>
      </c>
      <c r="X10">
        <v>13.5295267223057</v>
      </c>
      <c r="AA10">
        <v>19.671634136275301</v>
      </c>
      <c r="AB10">
        <v>0.36018529467389498</v>
      </c>
      <c r="AJ10">
        <v>0.30582820462944799</v>
      </c>
      <c r="AK10">
        <v>0.188842365647715</v>
      </c>
      <c r="AL10">
        <v>0.21119503574863499</v>
      </c>
      <c r="AM10">
        <v>0.18818146702454</v>
      </c>
      <c r="AN10">
        <v>-5.2509584300116902E-2</v>
      </c>
      <c r="AO10">
        <v>0.13244754142659901</v>
      </c>
      <c r="AP10">
        <v>2.6014969823176699E-2</v>
      </c>
    </row>
    <row r="11" spans="1:42" x14ac:dyDescent="0.3">
      <c r="A11">
        <v>29</v>
      </c>
      <c r="B11">
        <v>1120.5483870967701</v>
      </c>
      <c r="C11">
        <v>300</v>
      </c>
      <c r="D11">
        <v>0</v>
      </c>
      <c r="E11">
        <v>8.6804306750473508</v>
      </c>
      <c r="F11">
        <v>3.3070170375954802</v>
      </c>
      <c r="G11">
        <v>-136.34727969242493</v>
      </c>
      <c r="H11">
        <v>-108.71519221910583</v>
      </c>
      <c r="I11">
        <v>19.826447191978001</v>
      </c>
      <c r="J11">
        <v>10.1143116426604</v>
      </c>
      <c r="K11">
        <v>2.62485211789499</v>
      </c>
      <c r="L11">
        <v>4.086262180696003E-5</v>
      </c>
      <c r="M11">
        <v>8.3754183319344141E-7</v>
      </c>
      <c r="N11" s="1">
        <v>3.6935224972360099E-8</v>
      </c>
      <c r="O11" s="1">
        <v>7.8740337732795393E-12</v>
      </c>
      <c r="P11" s="1">
        <v>-2.9759989871932499E-13</v>
      </c>
      <c r="Q11">
        <v>46.697066000598603</v>
      </c>
      <c r="R11">
        <v>2.3047247997728402</v>
      </c>
      <c r="S11">
        <v>7.7410209033207797</v>
      </c>
      <c r="T11">
        <v>2.80951264916941</v>
      </c>
      <c r="V11">
        <v>6.93041879384075</v>
      </c>
      <c r="X11">
        <v>13.605259483321801</v>
      </c>
      <c r="AA11">
        <v>19.5491794157032</v>
      </c>
      <c r="AB11">
        <v>0.36281795427248797</v>
      </c>
      <c r="AJ11">
        <v>0.30352622932647999</v>
      </c>
      <c r="AK11">
        <v>0.19367446311205799</v>
      </c>
      <c r="AL11">
        <v>0.21587053936165501</v>
      </c>
      <c r="AM11">
        <v>0.181984261757966</v>
      </c>
      <c r="AN11">
        <v>-5.2877876041781902E-2</v>
      </c>
      <c r="AO11">
        <v>0.13162164408734101</v>
      </c>
      <c r="AP11">
        <v>2.6200738396278699E-2</v>
      </c>
    </row>
    <row r="12" spans="1:42" x14ac:dyDescent="0.3">
      <c r="A12">
        <v>30</v>
      </c>
      <c r="B12">
        <v>1115.53225806451</v>
      </c>
      <c r="C12">
        <v>300</v>
      </c>
      <c r="D12">
        <v>0</v>
      </c>
      <c r="E12">
        <v>9.6607261432238101</v>
      </c>
      <c r="F12">
        <v>3.3069022028362798</v>
      </c>
      <c r="G12">
        <v>-151.57706830966174</v>
      </c>
      <c r="H12">
        <v>-120.98514138630212</v>
      </c>
      <c r="I12">
        <v>22.029464800678898</v>
      </c>
      <c r="J12">
        <v>11.254880639822099</v>
      </c>
      <c r="K12">
        <v>2.9213824753988602</v>
      </c>
      <c r="L12">
        <v>4.0856628367720497E-5</v>
      </c>
      <c r="M12">
        <v>8.3778409851264919E-7</v>
      </c>
      <c r="N12" s="1">
        <v>4.1193148263916399E-8</v>
      </c>
      <c r="O12" s="1">
        <v>8.7212313898442803E-12</v>
      </c>
      <c r="P12" s="1">
        <v>-3.5491626767386002E-13</v>
      </c>
      <c r="Q12">
        <v>46.856062848116501</v>
      </c>
      <c r="R12">
        <v>2.21882161049678</v>
      </c>
      <c r="S12">
        <v>7.6189040782511404</v>
      </c>
      <c r="T12">
        <v>2.7723724132994398</v>
      </c>
      <c r="V12">
        <v>7.0517666456296704</v>
      </c>
      <c r="X12">
        <v>13.659508092944399</v>
      </c>
      <c r="AA12">
        <v>19.456944267180599</v>
      </c>
      <c r="AB12">
        <v>0.36562004408128101</v>
      </c>
      <c r="AJ12">
        <v>0.30174144991798502</v>
      </c>
      <c r="AK12">
        <v>0.197238712350155</v>
      </c>
      <c r="AL12">
        <v>0.21962681682871099</v>
      </c>
      <c r="AM12">
        <v>0.17729824986720299</v>
      </c>
      <c r="AN12">
        <v>-5.3017297464889701E-2</v>
      </c>
      <c r="AO12">
        <v>0.130711802993252</v>
      </c>
      <c r="AP12">
        <v>2.6400265507580501E-2</v>
      </c>
    </row>
    <row r="13" spans="1:42" x14ac:dyDescent="0.3">
      <c r="A13">
        <v>31</v>
      </c>
      <c r="B13">
        <v>1110.5161290322501</v>
      </c>
      <c r="C13">
        <v>300</v>
      </c>
      <c r="D13">
        <v>0</v>
      </c>
      <c r="E13">
        <v>10.454287165466701</v>
      </c>
      <c r="F13">
        <v>3.30699499031171</v>
      </c>
      <c r="G13">
        <v>-163.85918171399936</v>
      </c>
      <c r="H13">
        <v>-130.93047752518049</v>
      </c>
      <c r="I13">
        <v>23.798157299585899</v>
      </c>
      <c r="J13">
        <v>12.1765657121435</v>
      </c>
      <c r="K13">
        <v>3.1612648933832701</v>
      </c>
      <c r="L13">
        <v>4.0839265802850562E-5</v>
      </c>
      <c r="M13">
        <v>8.3804401433467548E-7</v>
      </c>
      <c r="N13" s="1">
        <v>4.4649783936269198E-8</v>
      </c>
      <c r="O13" s="1">
        <v>9.4038262878485195E-12</v>
      </c>
      <c r="P13" s="1">
        <v>-4.0547981677693301E-13</v>
      </c>
      <c r="Q13">
        <v>46.980745582354601</v>
      </c>
      <c r="R13">
        <v>2.1553398845172098</v>
      </c>
      <c r="S13">
        <v>7.5207266853802599</v>
      </c>
      <c r="T13">
        <v>2.73892820751129</v>
      </c>
      <c r="V13">
        <v>7.1484317211307999</v>
      </c>
      <c r="X13">
        <v>13.697521452067299</v>
      </c>
      <c r="AA13">
        <v>19.389735145926799</v>
      </c>
      <c r="AB13">
        <v>0.36857132111156499</v>
      </c>
      <c r="AJ13">
        <v>0.30053634344111502</v>
      </c>
      <c r="AK13">
        <v>0.19976167143140999</v>
      </c>
      <c r="AL13">
        <v>0.22262233349728999</v>
      </c>
      <c r="AM13">
        <v>0.17371605321754699</v>
      </c>
      <c r="AN13">
        <v>-5.2999042172433702E-2</v>
      </c>
      <c r="AO13">
        <v>0.12975107901405999</v>
      </c>
      <c r="AP13">
        <v>2.6611561571008701E-2</v>
      </c>
    </row>
    <row r="14" spans="1:42" x14ac:dyDescent="0.3">
      <c r="A14">
        <v>32</v>
      </c>
      <c r="B14">
        <v>1105.5</v>
      </c>
      <c r="C14">
        <v>300</v>
      </c>
      <c r="D14">
        <v>0</v>
      </c>
      <c r="E14">
        <v>11.1014440675477</v>
      </c>
      <c r="F14">
        <v>3.3072269159894598</v>
      </c>
      <c r="G14">
        <v>-173.83569921593434</v>
      </c>
      <c r="H14">
        <v>-139.05740576668538</v>
      </c>
      <c r="I14">
        <v>25.2263398609139</v>
      </c>
      <c r="J14">
        <v>12.926506214154699</v>
      </c>
      <c r="K14">
        <v>3.3567228223366099</v>
      </c>
      <c r="L14">
        <v>4.0813459714652668E-5</v>
      </c>
      <c r="M14">
        <v>8.383176767922522E-7</v>
      </c>
      <c r="N14" s="1">
        <v>4.7474871264806503E-8</v>
      </c>
      <c r="O14" s="1">
        <v>9.9601772197682701E-12</v>
      </c>
      <c r="P14" s="1">
        <v>-4.4949179810648302E-13</v>
      </c>
      <c r="Q14">
        <v>47.079622167177703</v>
      </c>
      <c r="R14">
        <v>2.1086823365963201</v>
      </c>
      <c r="S14">
        <v>7.44086185369859</v>
      </c>
      <c r="T14">
        <v>2.70830848687419</v>
      </c>
      <c r="V14">
        <v>7.2246145310233603</v>
      </c>
      <c r="X14">
        <v>13.722937199113799</v>
      </c>
      <c r="AA14">
        <v>19.343331202972699</v>
      </c>
      <c r="AB14">
        <v>0.37164222254316598</v>
      </c>
      <c r="AJ14">
        <v>0.299898981695984</v>
      </c>
      <c r="AK14">
        <v>0.20142455015452901</v>
      </c>
      <c r="AL14">
        <v>0.224985543639518</v>
      </c>
      <c r="AM14">
        <v>0.17096791019428401</v>
      </c>
      <c r="AN14">
        <v>-5.2869012424921501E-2</v>
      </c>
      <c r="AO14">
        <v>0.128759853760508</v>
      </c>
      <c r="AP14">
        <v>2.6832172980095399E-2</v>
      </c>
    </row>
    <row r="15" spans="1:42" x14ac:dyDescent="0.3">
      <c r="A15">
        <v>33</v>
      </c>
      <c r="B15">
        <v>1100.4838709677299</v>
      </c>
      <c r="C15">
        <v>300</v>
      </c>
      <c r="D15">
        <v>0</v>
      </c>
      <c r="E15">
        <v>11.6329797076353</v>
      </c>
      <c r="F15">
        <v>3.3075555474912299</v>
      </c>
      <c r="G15">
        <v>-181.99541204214361</v>
      </c>
      <c r="H15">
        <v>-145.75119309974255</v>
      </c>
      <c r="I15">
        <v>26.385647375502302</v>
      </c>
      <c r="J15">
        <v>13.5407311978023</v>
      </c>
      <c r="K15">
        <v>3.5170927715662601</v>
      </c>
      <c r="L15">
        <v>4.078117625245017E-5</v>
      </c>
      <c r="M15">
        <v>8.3860212067876082E-7</v>
      </c>
      <c r="N15" s="1">
        <v>4.9799064850099301E-8</v>
      </c>
      <c r="O15" s="1">
        <v>1.04187620253984E-11</v>
      </c>
      <c r="P15" s="1">
        <v>-4.8741234199554001E-13</v>
      </c>
      <c r="Q15">
        <v>47.158503251780701</v>
      </c>
      <c r="R15">
        <v>2.0750227611876899</v>
      </c>
      <c r="S15">
        <v>7.3754008130216802</v>
      </c>
      <c r="T15">
        <v>2.67990411976167</v>
      </c>
      <c r="V15">
        <v>7.2837078464693104</v>
      </c>
      <c r="X15">
        <v>13.7383742666121</v>
      </c>
      <c r="AA15">
        <v>19.3142832611111</v>
      </c>
      <c r="AB15">
        <v>0.37480368005554598</v>
      </c>
      <c r="AJ15">
        <v>0.29978398491268898</v>
      </c>
      <c r="AK15">
        <v>0.20237366596791001</v>
      </c>
      <c r="AL15">
        <v>0.22682055596902601</v>
      </c>
      <c r="AM15">
        <v>0.16886881935662301</v>
      </c>
      <c r="AN15">
        <v>-5.2657747011645002E-2</v>
      </c>
      <c r="AO15">
        <v>0.12775091955376899</v>
      </c>
      <c r="AP15">
        <v>2.7059801251625399E-2</v>
      </c>
    </row>
    <row r="16" spans="1:42" x14ac:dyDescent="0.3">
      <c r="A16">
        <v>34</v>
      </c>
      <c r="B16">
        <v>1095.46774193547</v>
      </c>
      <c r="C16">
        <v>300</v>
      </c>
      <c r="D16">
        <v>0</v>
      </c>
      <c r="E16">
        <v>12.0723931456836</v>
      </c>
      <c r="F16">
        <v>3.3079540320065299</v>
      </c>
      <c r="G16">
        <v>-188.71056467463251</v>
      </c>
      <c r="H16">
        <v>-151.3051707381039</v>
      </c>
      <c r="I16">
        <v>27.330782577486101</v>
      </c>
      <c r="J16">
        <v>14.046773378008499</v>
      </c>
      <c r="K16">
        <v>3.6495045060710298</v>
      </c>
      <c r="L16">
        <v>4.0743775251673193E-5</v>
      </c>
      <c r="M16">
        <v>8.3889500432633862E-7</v>
      </c>
      <c r="N16" s="1">
        <v>5.1722690119228E-8</v>
      </c>
      <c r="O16" s="1">
        <v>1.0800796816841399E-11</v>
      </c>
      <c r="P16" s="1">
        <v>-5.1979383294981702E-13</v>
      </c>
      <c r="Q16">
        <v>47.221481649515802</v>
      </c>
      <c r="R16">
        <v>2.0516678317967099</v>
      </c>
      <c r="S16">
        <v>7.3215448942093602</v>
      </c>
      <c r="T16">
        <v>2.6532749232317001</v>
      </c>
      <c r="V16">
        <v>7.3284677703932202</v>
      </c>
      <c r="X16">
        <v>13.745778942049</v>
      </c>
      <c r="AA16">
        <v>19.299753753363799</v>
      </c>
      <c r="AB16">
        <v>0.37803023544022002</v>
      </c>
      <c r="AJ16">
        <v>0.30013280537631598</v>
      </c>
      <c r="AK16">
        <v>0.20272828200634299</v>
      </c>
      <c r="AL16">
        <v>0.22821215709979101</v>
      </c>
      <c r="AM16">
        <v>0.16728801192107301</v>
      </c>
      <c r="AN16">
        <v>-5.2386063335290098E-2</v>
      </c>
      <c r="AO16">
        <v>0.12673232737420601</v>
      </c>
      <c r="AP16">
        <v>2.7292479557558098E-2</v>
      </c>
    </row>
    <row r="17" spans="1:42" x14ac:dyDescent="0.3">
      <c r="A17">
        <v>35</v>
      </c>
      <c r="B17">
        <v>1090.4516129032199</v>
      </c>
      <c r="C17">
        <v>300</v>
      </c>
      <c r="D17">
        <v>0</v>
      </c>
      <c r="E17">
        <v>12.437736248881301</v>
      </c>
      <c r="F17">
        <v>3.3084051292183201</v>
      </c>
      <c r="G17">
        <v>-194.26647770547493</v>
      </c>
      <c r="H17">
        <v>-155.94412055386155</v>
      </c>
      <c r="I17">
        <v>28.1037781042379</v>
      </c>
      <c r="J17">
        <v>14.4658008608616</v>
      </c>
      <c r="K17">
        <v>3.75943566857545</v>
      </c>
      <c r="L17">
        <v>4.0702221088416649E-5</v>
      </c>
      <c r="M17">
        <v>8.3919443569863021E-7</v>
      </c>
      <c r="N17" s="1">
        <v>5.3323145198690798E-8</v>
      </c>
      <c r="O17" s="1">
        <v>1.1122223662237301E-11</v>
      </c>
      <c r="P17" s="1">
        <v>-5.4719819068277299E-13</v>
      </c>
      <c r="Q17">
        <v>47.271516880878401</v>
      </c>
      <c r="R17">
        <v>2.0366739289821498</v>
      </c>
      <c r="S17">
        <v>7.2772371834263403</v>
      </c>
      <c r="T17">
        <v>2.6280938508304899</v>
      </c>
      <c r="V17">
        <v>7.3611492255103403</v>
      </c>
      <c r="X17">
        <v>13.7466344504376</v>
      </c>
      <c r="AA17">
        <v>19.297393845213801</v>
      </c>
      <c r="AB17">
        <v>0.381300634720732</v>
      </c>
      <c r="AJ17">
        <v>0.30088386270884798</v>
      </c>
      <c r="AK17">
        <v>0.20258639555858701</v>
      </c>
      <c r="AL17">
        <v>0.22922985251800401</v>
      </c>
      <c r="AM17">
        <v>0.166130631430319</v>
      </c>
      <c r="AN17">
        <v>-5.2068414567061801E-2</v>
      </c>
      <c r="AO17">
        <v>0.125709083819593</v>
      </c>
      <c r="AP17">
        <v>2.75285885317085E-2</v>
      </c>
    </row>
    <row r="18" spans="1:42" x14ac:dyDescent="0.3">
      <c r="A18">
        <v>36</v>
      </c>
      <c r="B18">
        <v>1085.4354838709701</v>
      </c>
      <c r="C18">
        <v>300</v>
      </c>
      <c r="D18">
        <v>0</v>
      </c>
      <c r="E18">
        <v>12.7430000524158</v>
      </c>
      <c r="F18">
        <v>3.3088976982153602</v>
      </c>
      <c r="G18">
        <v>-198.88382237545486</v>
      </c>
      <c r="H18">
        <v>-159.84185802101939</v>
      </c>
      <c r="I18">
        <v>28.737215889569502</v>
      </c>
      <c r="J18">
        <v>14.814230787581099</v>
      </c>
      <c r="K18">
        <v>3.8511314687331302</v>
      </c>
      <c r="L18">
        <v>4.0657212645527794E-5</v>
      </c>
      <c r="M18">
        <v>8.3949886953498113E-7</v>
      </c>
      <c r="N18" s="1">
        <v>5.4660607605112899E-8</v>
      </c>
      <c r="O18" s="1">
        <v>1.13951506505936E-11</v>
      </c>
      <c r="P18" s="1">
        <v>-5.7015790765066595E-13</v>
      </c>
      <c r="Q18">
        <v>47.310796056498504</v>
      </c>
      <c r="R18">
        <v>2.02860921215267</v>
      </c>
      <c r="S18">
        <v>7.2409321814360901</v>
      </c>
      <c r="T18">
        <v>2.6041125551511701</v>
      </c>
      <c r="V18">
        <v>7.3836100016684396</v>
      </c>
      <c r="X18">
        <v>13.742092738888299</v>
      </c>
      <c r="AA18">
        <v>19.3052497079752</v>
      </c>
      <c r="AB18">
        <v>0.38459754622949599</v>
      </c>
      <c r="AJ18">
        <v>0.30197754594008003</v>
      </c>
      <c r="AK18">
        <v>0.202029031322913</v>
      </c>
      <c r="AL18">
        <v>0.229930998855992</v>
      </c>
      <c r="AM18">
        <v>0.16532636220291999</v>
      </c>
      <c r="AN18">
        <v>-5.1714959806779301E-2</v>
      </c>
      <c r="AO18">
        <v>0.12468420124255</v>
      </c>
      <c r="AP18">
        <v>2.7766820242320901E-2</v>
      </c>
    </row>
    <row r="19" spans="1:42" x14ac:dyDescent="0.3">
      <c r="A19">
        <v>37</v>
      </c>
      <c r="B19">
        <v>1080.4193548387</v>
      </c>
      <c r="C19">
        <v>300</v>
      </c>
      <c r="D19">
        <v>0</v>
      </c>
      <c r="E19">
        <v>12.994669911994199</v>
      </c>
      <c r="F19">
        <v>3.3094497698667098</v>
      </c>
      <c r="G19">
        <v>-202.66879309960876</v>
      </c>
      <c r="H19">
        <v>-163.08245575302016</v>
      </c>
      <c r="I19">
        <v>29.2458877006015</v>
      </c>
      <c r="J19">
        <v>15.0993083910413</v>
      </c>
      <c r="K19">
        <v>3.9265348670083098</v>
      </c>
      <c r="L19">
        <v>4.0607835430154756E-5</v>
      </c>
      <c r="M19">
        <v>8.3982156186389299E-7</v>
      </c>
      <c r="N19" s="1">
        <v>5.5759048351597598E-8</v>
      </c>
      <c r="O19" s="1">
        <v>1.1629543791599699E-11</v>
      </c>
      <c r="P19" s="1">
        <v>-5.87046416915908E-13</v>
      </c>
      <c r="Q19">
        <v>47.334585251556803</v>
      </c>
      <c r="R19">
        <v>2.0293270253068401</v>
      </c>
      <c r="S19">
        <v>7.2164415548298004</v>
      </c>
      <c r="T19">
        <v>2.58314173284657</v>
      </c>
      <c r="V19">
        <v>7.39068221908654</v>
      </c>
      <c r="X19">
        <v>13.726987436224301</v>
      </c>
      <c r="AA19">
        <v>19.3307182554409</v>
      </c>
      <c r="AB19">
        <v>0.38811652470797597</v>
      </c>
      <c r="AJ19">
        <v>0.30371949050746</v>
      </c>
      <c r="AK19">
        <v>0.200737972793956</v>
      </c>
      <c r="AL19">
        <v>0.23015725209919799</v>
      </c>
      <c r="AM19">
        <v>0.164980155688595</v>
      </c>
      <c r="AN19">
        <v>-5.1325580094396098E-2</v>
      </c>
      <c r="AO19">
        <v>0.123709095947016</v>
      </c>
      <c r="AP19">
        <v>2.8021613058168301E-2</v>
      </c>
    </row>
    <row r="20" spans="1:42" x14ac:dyDescent="0.3">
      <c r="A20">
        <v>38</v>
      </c>
      <c r="B20">
        <v>1075.4032258064401</v>
      </c>
      <c r="C20">
        <v>300</v>
      </c>
      <c r="D20">
        <v>0</v>
      </c>
      <c r="E20">
        <v>13.1720569265831</v>
      </c>
      <c r="F20">
        <v>3.3102282246151198</v>
      </c>
      <c r="G20">
        <v>-205.32336536108866</v>
      </c>
      <c r="H20">
        <v>-165.43353720864411</v>
      </c>
      <c r="I20">
        <v>29.579720984753799</v>
      </c>
      <c r="J20">
        <v>15.2943157269265</v>
      </c>
      <c r="K20">
        <v>3.9791990258057299</v>
      </c>
      <c r="L20">
        <v>4.0544706499173492E-5</v>
      </c>
      <c r="M20">
        <v>8.402544922309968E-7</v>
      </c>
      <c r="N20" s="1">
        <v>5.6501697201925903E-8</v>
      </c>
      <c r="O20" s="1">
        <v>1.18374175300568E-11</v>
      </c>
      <c r="P20" s="1">
        <v>-5.8387187458113398E-13</v>
      </c>
      <c r="Q20">
        <v>47.301661576694102</v>
      </c>
      <c r="R20">
        <v>2.0575197114666599</v>
      </c>
      <c r="S20">
        <v>7.2362892790021398</v>
      </c>
      <c r="T20">
        <v>2.5783648106317001</v>
      </c>
      <c r="V20">
        <v>7.3395576852890496</v>
      </c>
      <c r="X20">
        <v>13.662250147681499</v>
      </c>
      <c r="AA20">
        <v>19.4310796381545</v>
      </c>
      <c r="AB20">
        <v>0.39327715108021899</v>
      </c>
      <c r="AJ20">
        <v>0.30838312917569599</v>
      </c>
      <c r="AK20">
        <v>0.196259086276727</v>
      </c>
      <c r="AL20">
        <v>0.22859421145932299</v>
      </c>
      <c r="AM20">
        <v>0.16610691450474699</v>
      </c>
      <c r="AN20">
        <v>-5.0858729113857901E-2</v>
      </c>
      <c r="AO20">
        <v>0.123117573131987</v>
      </c>
      <c r="AP20">
        <v>2.8397814565375101E-2</v>
      </c>
    </row>
    <row r="21" spans="1:42" x14ac:dyDescent="0.3">
      <c r="A21">
        <v>39</v>
      </c>
      <c r="B21">
        <v>1070.38709677419</v>
      </c>
      <c r="C21">
        <v>300</v>
      </c>
      <c r="D21">
        <v>0</v>
      </c>
      <c r="E21">
        <v>13.3194713166799</v>
      </c>
      <c r="F21">
        <v>3.3110289371667601</v>
      </c>
      <c r="G21">
        <v>-207.51087616058135</v>
      </c>
      <c r="H21">
        <v>-167.41360917321259</v>
      </c>
      <c r="I21">
        <v>29.844555154927601</v>
      </c>
      <c r="J21">
        <v>15.454320069159699</v>
      </c>
      <c r="K21">
        <v>4.02275895784752</v>
      </c>
      <c r="L21">
        <v>4.0479597496487288E-5</v>
      </c>
      <c r="M21">
        <v>8.4067534356744926E-7</v>
      </c>
      <c r="N21" s="1">
        <v>5.7111610378030702E-8</v>
      </c>
      <c r="O21" s="1">
        <v>1.2019525845658501E-11</v>
      </c>
      <c r="P21" s="1">
        <v>-5.7825012344486001E-13</v>
      </c>
      <c r="Q21">
        <v>47.265046891078804</v>
      </c>
      <c r="R21">
        <v>2.08873629669012</v>
      </c>
      <c r="S21">
        <v>7.25909042302942</v>
      </c>
      <c r="T21">
        <v>2.57327068059254</v>
      </c>
      <c r="V21">
        <v>7.2867003697086004</v>
      </c>
      <c r="X21">
        <v>13.5986065595027</v>
      </c>
      <c r="AA21">
        <v>19.530172778545602</v>
      </c>
      <c r="AB21">
        <v>0.39837600085203001</v>
      </c>
      <c r="AJ21">
        <v>0.31290246835142599</v>
      </c>
      <c r="AK21">
        <v>0.19183810658755099</v>
      </c>
      <c r="AL21">
        <v>0.226975682516248</v>
      </c>
      <c r="AM21">
        <v>0.16738933848651399</v>
      </c>
      <c r="AN21">
        <v>-5.0378313521877001E-2</v>
      </c>
      <c r="AO21">
        <v>0.122503208595272</v>
      </c>
      <c r="AP21">
        <v>2.8769508984862899E-2</v>
      </c>
    </row>
    <row r="22" spans="1:42" x14ac:dyDescent="0.3">
      <c r="A22">
        <v>40</v>
      </c>
      <c r="B22">
        <v>1065.3709677419299</v>
      </c>
      <c r="C22">
        <v>300</v>
      </c>
      <c r="D22">
        <v>0</v>
      </c>
      <c r="E22">
        <v>13.442660457956899</v>
      </c>
      <c r="F22">
        <v>3.31185469706754</v>
      </c>
      <c r="G22">
        <v>-209.32107007258108</v>
      </c>
      <c r="H22">
        <v>-169.0935924131764</v>
      </c>
      <c r="I22">
        <v>30.053677625437299</v>
      </c>
      <c r="J22">
        <v>15.5860483264332</v>
      </c>
      <c r="K22">
        <v>4.0589523658328499</v>
      </c>
      <c r="L22">
        <v>4.0412587670024174E-5</v>
      </c>
      <c r="M22">
        <v>8.410850485300791E-7</v>
      </c>
      <c r="N22" s="1">
        <v>5.7613478747312898E-8</v>
      </c>
      <c r="O22" s="1">
        <v>1.2180641625973599E-11</v>
      </c>
      <c r="P22" s="1">
        <v>-5.7060103550107403E-13</v>
      </c>
      <c r="Q22">
        <v>47.224808512659301</v>
      </c>
      <c r="R22">
        <v>2.1228465278541102</v>
      </c>
      <c r="S22">
        <v>7.2847392040979102</v>
      </c>
      <c r="T22">
        <v>2.5679201491332302</v>
      </c>
      <c r="V22">
        <v>7.2324988984574397</v>
      </c>
      <c r="X22">
        <v>13.5359286855604</v>
      </c>
      <c r="AA22">
        <v>19.627845377275499</v>
      </c>
      <c r="AB22">
        <v>0.40341264496186702</v>
      </c>
      <c r="AJ22">
        <v>0.31726471799281802</v>
      </c>
      <c r="AK22">
        <v>0.18748017524004401</v>
      </c>
      <c r="AL22">
        <v>0.22531406804602799</v>
      </c>
      <c r="AM22">
        <v>0.16882087719613401</v>
      </c>
      <c r="AN22">
        <v>-4.9884890106478001E-2</v>
      </c>
      <c r="AO22">
        <v>0.121868355626229</v>
      </c>
      <c r="AP22">
        <v>2.9136696005222999E-2</v>
      </c>
    </row>
    <row r="23" spans="1:42" x14ac:dyDescent="0.3">
      <c r="A23">
        <v>41</v>
      </c>
      <c r="B23">
        <v>1060.35483870967</v>
      </c>
      <c r="C23">
        <v>300</v>
      </c>
      <c r="D23">
        <v>0</v>
      </c>
      <c r="E23">
        <v>13.5461360622787</v>
      </c>
      <c r="F23">
        <v>3.3127084175475701</v>
      </c>
      <c r="G23">
        <v>-210.82431014246538</v>
      </c>
      <c r="H23">
        <v>-170.52912573338546</v>
      </c>
      <c r="I23">
        <v>30.217501458839902</v>
      </c>
      <c r="J23">
        <v>15.6947739375106</v>
      </c>
      <c r="K23">
        <v>4.0891422832520403</v>
      </c>
      <c r="L23">
        <v>4.0343731123205282E-5</v>
      </c>
      <c r="M23">
        <v>8.4148451580201903E-7</v>
      </c>
      <c r="N23" s="1">
        <v>5.8026649030311297E-8</v>
      </c>
      <c r="O23" s="1">
        <v>1.23245381852999E-11</v>
      </c>
      <c r="P23" s="1">
        <v>-5.6126139569147799E-13</v>
      </c>
      <c r="Q23">
        <v>47.180945967648803</v>
      </c>
      <c r="R23">
        <v>2.15977875734088</v>
      </c>
      <c r="S23">
        <v>7.3131753430236897</v>
      </c>
      <c r="T23">
        <v>2.5623735640682299</v>
      </c>
      <c r="V23">
        <v>7.1772562942176901</v>
      </c>
      <c r="X23">
        <v>13.4740673088661</v>
      </c>
      <c r="AA23">
        <v>19.7240148721908</v>
      </c>
      <c r="AB23">
        <v>0.40838789264360498</v>
      </c>
      <c r="AJ23">
        <v>0.321459959019612</v>
      </c>
      <c r="AK23">
        <v>0.183187565166262</v>
      </c>
      <c r="AL23">
        <v>0.223619094967728</v>
      </c>
      <c r="AM23">
        <v>0.17039757799871699</v>
      </c>
      <c r="AN23">
        <v>-4.9378330876764E-2</v>
      </c>
      <c r="AO23">
        <v>0.12121466789275399</v>
      </c>
      <c r="AP23">
        <v>2.94994658316888E-2</v>
      </c>
    </row>
    <row r="24" spans="1:42" x14ac:dyDescent="0.3">
      <c r="A24">
        <v>42</v>
      </c>
      <c r="B24">
        <v>1055.33870967741</v>
      </c>
      <c r="C24">
        <v>300</v>
      </c>
      <c r="D24">
        <v>0</v>
      </c>
      <c r="E24">
        <v>13.633474329621899</v>
      </c>
      <c r="F24">
        <v>3.3135931581444802</v>
      </c>
      <c r="G24">
        <v>-212.07629640709939</v>
      </c>
      <c r="H24">
        <v>-171.76428293259772</v>
      </c>
      <c r="I24">
        <v>30.344265013957202</v>
      </c>
      <c r="J24">
        <v>15.7846703643498</v>
      </c>
      <c r="K24">
        <v>4.1144080395362499</v>
      </c>
      <c r="L24">
        <v>4.0273060300506808E-5</v>
      </c>
      <c r="M24">
        <v>8.4187462058847454E-7</v>
      </c>
      <c r="N24" s="1">
        <v>5.8366413007560402E-8</v>
      </c>
      <c r="O24" s="1">
        <v>1.2454231924029101E-11</v>
      </c>
      <c r="P24" s="1">
        <v>-5.5050269551291895E-13</v>
      </c>
      <c r="Q24">
        <v>47.133401947850999</v>
      </c>
      <c r="R24">
        <v>2.1995102626667302</v>
      </c>
      <c r="S24">
        <v>7.3443766191381403</v>
      </c>
      <c r="T24">
        <v>2.5566905112082301</v>
      </c>
      <c r="V24">
        <v>7.1212100998877403</v>
      </c>
      <c r="X24">
        <v>13.412858760962401</v>
      </c>
      <c r="AA24">
        <v>19.818648494126801</v>
      </c>
      <c r="AB24">
        <v>0.41330330415869698</v>
      </c>
      <c r="AJ24">
        <v>0.325480142828041</v>
      </c>
      <c r="AK24">
        <v>0.17896050645904299</v>
      </c>
      <c r="AL24">
        <v>0.22189844073967399</v>
      </c>
      <c r="AM24">
        <v>0.172117677639368</v>
      </c>
      <c r="AN24">
        <v>-4.8857952514850603E-2</v>
      </c>
      <c r="AO24">
        <v>0.120543220732232</v>
      </c>
      <c r="AP24">
        <v>2.9857964116490301E-2</v>
      </c>
    </row>
    <row r="25" spans="1:42" x14ac:dyDescent="0.3">
      <c r="A25">
        <v>43</v>
      </c>
      <c r="B25">
        <v>1050.3225806451601</v>
      </c>
      <c r="C25">
        <v>300</v>
      </c>
      <c r="D25">
        <v>0</v>
      </c>
      <c r="E25">
        <v>13.707535542973799</v>
      </c>
      <c r="F25">
        <v>3.3145121591142699</v>
      </c>
      <c r="G25">
        <v>-213.12151428982042</v>
      </c>
      <c r="H25">
        <v>-172.83428968428478</v>
      </c>
      <c r="I25">
        <v>30.4405434571954</v>
      </c>
      <c r="J25">
        <v>15.8590695636034</v>
      </c>
      <c r="K25">
        <v>4.1356117838580602</v>
      </c>
      <c r="L25">
        <v>4.0200588348404258E-5</v>
      </c>
      <c r="M25">
        <v>8.4225620152653009E-7</v>
      </c>
      <c r="N25" s="1">
        <v>5.8644950488613699E-8</v>
      </c>
      <c r="O25" s="1">
        <v>1.25721597206786E-11</v>
      </c>
      <c r="P25" s="1">
        <v>-5.3854473589268301E-13</v>
      </c>
      <c r="Q25">
        <v>47.082069141129203</v>
      </c>
      <c r="R25">
        <v>2.24206076869454</v>
      </c>
      <c r="S25">
        <v>7.3783539679376702</v>
      </c>
      <c r="T25">
        <v>2.5509298556694699</v>
      </c>
      <c r="V25">
        <v>7.0645473268237797</v>
      </c>
      <c r="X25">
        <v>13.3521288459877</v>
      </c>
      <c r="AA25">
        <v>19.911749260015</v>
      </c>
      <c r="AB25">
        <v>0.41816083374242102</v>
      </c>
      <c r="AJ25">
        <v>0.32931834398238902</v>
      </c>
      <c r="AK25">
        <v>0.17479776282474399</v>
      </c>
      <c r="AL25">
        <v>0.220158200045321</v>
      </c>
      <c r="AM25">
        <v>0.173981330130481</v>
      </c>
      <c r="AN25">
        <v>-4.8322602664492502E-2</v>
      </c>
      <c r="AO25">
        <v>0.119854599270422</v>
      </c>
      <c r="AP25">
        <v>3.0212366411132799E-2</v>
      </c>
    </row>
    <row r="26" spans="1:42" x14ac:dyDescent="0.3">
      <c r="A26">
        <v>44</v>
      </c>
      <c r="B26">
        <v>1045.30645161289</v>
      </c>
      <c r="C26">
        <v>300</v>
      </c>
      <c r="D26">
        <v>0</v>
      </c>
      <c r="E26">
        <v>13.770626677067501</v>
      </c>
      <c r="F26">
        <v>3.3154688846067999</v>
      </c>
      <c r="G26">
        <v>-213.99578531029974</v>
      </c>
      <c r="H26">
        <v>-173.76753354269923</v>
      </c>
      <c r="I26">
        <v>30.511627227723999</v>
      </c>
      <c r="J26">
        <v>15.9206532496985</v>
      </c>
      <c r="K26">
        <v>4.1534477192660004</v>
      </c>
      <c r="L26">
        <v>4.0126310632669769E-5</v>
      </c>
      <c r="M26">
        <v>8.4263006167399712E-7</v>
      </c>
      <c r="N26" s="1">
        <v>5.8872026984463197E-8</v>
      </c>
      <c r="O26" s="1">
        <v>1.2680310354696E-11</v>
      </c>
      <c r="P26" s="1">
        <v>-5.2556609502679197E-13</v>
      </c>
      <c r="Q26">
        <v>47.0267940654903</v>
      </c>
      <c r="R26">
        <v>2.2874883209213599</v>
      </c>
      <c r="S26">
        <v>7.41514842671004</v>
      </c>
      <c r="T26">
        <v>2.5451500088807699</v>
      </c>
      <c r="V26">
        <v>7.0074156999946204</v>
      </c>
      <c r="X26">
        <v>13.291694816538801</v>
      </c>
      <c r="AA26">
        <v>20.0033461004389</v>
      </c>
      <c r="AB26">
        <v>0.42296256102505098</v>
      </c>
      <c r="AJ26">
        <v>0.33296818740621498</v>
      </c>
      <c r="AK26">
        <v>0.170697034519151</v>
      </c>
      <c r="AL26">
        <v>0.21840323705735801</v>
      </c>
      <c r="AM26">
        <v>0.175990435043168</v>
      </c>
      <c r="AN26">
        <v>-4.7770714692859699E-2</v>
      </c>
      <c r="AO26">
        <v>0.119148961565981</v>
      </c>
      <c r="AP26">
        <v>3.0562859100983799E-2</v>
      </c>
    </row>
    <row r="27" spans="1:42" x14ac:dyDescent="0.3">
      <c r="A27">
        <v>45</v>
      </c>
      <c r="B27">
        <v>1040.2903225806399</v>
      </c>
      <c r="C27">
        <v>300</v>
      </c>
      <c r="D27">
        <v>0</v>
      </c>
      <c r="E27">
        <v>13.824623162790401</v>
      </c>
      <c r="F27">
        <v>3.3164670733711898</v>
      </c>
      <c r="G27">
        <v>-214.72817488279705</v>
      </c>
      <c r="H27">
        <v>-174.58706763567656</v>
      </c>
      <c r="I27">
        <v>30.561805174559499</v>
      </c>
      <c r="J27">
        <v>15.9715959945704</v>
      </c>
      <c r="K27">
        <v>4.1684789436904097</v>
      </c>
      <c r="L27">
        <v>4.0050205593395638E-5</v>
      </c>
      <c r="M27">
        <v>8.4299697210693044E-7</v>
      </c>
      <c r="N27" s="1">
        <v>5.9055515257445001E-8</v>
      </c>
      <c r="O27" s="1">
        <v>1.2780323091494901E-11</v>
      </c>
      <c r="P27" s="1">
        <v>-5.1171223935138099E-13</v>
      </c>
      <c r="Q27">
        <v>46.967378628713902</v>
      </c>
      <c r="R27">
        <v>2.3358869533753901</v>
      </c>
      <c r="S27">
        <v>7.45482947892559</v>
      </c>
      <c r="T27">
        <v>2.5394093478820601</v>
      </c>
      <c r="V27">
        <v>6.9499322280957303</v>
      </c>
      <c r="X27">
        <v>13.231365986277901</v>
      </c>
      <c r="AA27">
        <v>20.093486895296401</v>
      </c>
      <c r="AB27">
        <v>0.42771048143280699</v>
      </c>
      <c r="AJ27">
        <v>0.33642339444463598</v>
      </c>
      <c r="AK27">
        <v>0.16665523922807499</v>
      </c>
      <c r="AL27">
        <v>0.21663745496682099</v>
      </c>
      <c r="AM27">
        <v>0.178148542936896</v>
      </c>
      <c r="AN27">
        <v>-4.7200338657659401E-2</v>
      </c>
      <c r="AO27">
        <v>0.118426082401708</v>
      </c>
      <c r="AP27">
        <v>3.0909624679520901E-2</v>
      </c>
    </row>
    <row r="28" spans="1:42" x14ac:dyDescent="0.3">
      <c r="A28">
        <v>46</v>
      </c>
      <c r="B28">
        <v>1035.27419354839</v>
      </c>
      <c r="C28">
        <v>300</v>
      </c>
      <c r="D28">
        <v>0</v>
      </c>
      <c r="E28">
        <v>13.8710610154005</v>
      </c>
      <c r="F28">
        <v>3.3175107968350601</v>
      </c>
      <c r="G28">
        <v>-215.34243391801314</v>
      </c>
      <c r="H28">
        <v>-175.31174715608799</v>
      </c>
      <c r="I28">
        <v>30.594578546704799</v>
      </c>
      <c r="J28">
        <v>16.013673385360701</v>
      </c>
      <c r="K28">
        <v>4.1811652967741999</v>
      </c>
      <c r="L28">
        <v>3.9972235054355912E-5</v>
      </c>
      <c r="M28">
        <v>8.433576772124286E-7</v>
      </c>
      <c r="N28" s="1">
        <v>5.9201788794412E-8</v>
      </c>
      <c r="O28" s="1">
        <v>1.2873562502556901E-11</v>
      </c>
      <c r="P28" s="1">
        <v>-4.9710185409595497E-13</v>
      </c>
      <c r="Q28">
        <v>46.9035798698959</v>
      </c>
      <c r="R28">
        <v>2.387385788375</v>
      </c>
      <c r="S28">
        <v>7.49749450802023</v>
      </c>
      <c r="T28">
        <v>2.5337667423820802</v>
      </c>
      <c r="V28">
        <v>6.8921898272500499</v>
      </c>
      <c r="X28">
        <v>13.1709433550644</v>
      </c>
      <c r="AA28">
        <v>20.182233574867901</v>
      </c>
      <c r="AB28">
        <v>0.43240633414426599</v>
      </c>
      <c r="AJ28">
        <v>0.339677407788396</v>
      </c>
      <c r="AK28">
        <v>0.162668706193735</v>
      </c>
      <c r="AL28">
        <v>0.21486400528515801</v>
      </c>
      <c r="AM28">
        <v>0.18046082294934501</v>
      </c>
      <c r="AN28">
        <v>-4.6609153627033197E-2</v>
      </c>
      <c r="AO28">
        <v>0.117685381599653</v>
      </c>
      <c r="AP28">
        <v>3.1252829810743503E-2</v>
      </c>
    </row>
    <row r="29" spans="1:42" x14ac:dyDescent="0.3">
      <c r="A29">
        <v>47</v>
      </c>
      <c r="B29">
        <v>1030.2580645161199</v>
      </c>
      <c r="C29">
        <v>300</v>
      </c>
      <c r="D29">
        <v>0</v>
      </c>
      <c r="E29">
        <v>13.911207210363999</v>
      </c>
      <c r="F29">
        <v>3.3186045250738698</v>
      </c>
      <c r="G29">
        <v>-215.85809840059574</v>
      </c>
      <c r="H29">
        <v>-175.95709640249817</v>
      </c>
      <c r="I29">
        <v>30.612824244654401</v>
      </c>
      <c r="J29">
        <v>16.048344537223201</v>
      </c>
      <c r="K29">
        <v>4.19188460247591</v>
      </c>
      <c r="L29">
        <v>3.9892344060029474E-5</v>
      </c>
      <c r="M29">
        <v>8.4371290112371103E-7</v>
      </c>
      <c r="N29" s="1">
        <v>5.9316020994117697E-8</v>
      </c>
      <c r="O29" s="1">
        <v>1.2961175878626399E-11</v>
      </c>
      <c r="P29" s="1">
        <v>-4.81831823687286E-13</v>
      </c>
      <c r="Q29">
        <v>46.8351081630274</v>
      </c>
      <c r="R29">
        <v>2.4421493353118402</v>
      </c>
      <c r="S29">
        <v>7.5432691776217302</v>
      </c>
      <c r="T29">
        <v>2.5282821631504202</v>
      </c>
      <c r="V29">
        <v>6.8342625229836598</v>
      </c>
      <c r="X29">
        <v>13.1102184852012</v>
      </c>
      <c r="AA29">
        <v>20.2696587012517</v>
      </c>
      <c r="AB29">
        <v>0.43705145145179197</v>
      </c>
      <c r="AJ29">
        <v>0.34272306586089502</v>
      </c>
      <c r="AK29">
        <v>0.158733308049439</v>
      </c>
      <c r="AL29">
        <v>0.21308545316732</v>
      </c>
      <c r="AM29">
        <v>0.182934083141643</v>
      </c>
      <c r="AN29">
        <v>-4.5994464767524598E-2</v>
      </c>
      <c r="AO29">
        <v>0.116925939533627</v>
      </c>
      <c r="AP29">
        <v>3.1592615014597501E-2</v>
      </c>
    </row>
    <row r="30" spans="1:42" x14ac:dyDescent="0.3">
      <c r="A30">
        <v>48</v>
      </c>
      <c r="B30">
        <v>1025.2419354838601</v>
      </c>
      <c r="C30">
        <v>300</v>
      </c>
      <c r="D30">
        <v>0</v>
      </c>
      <c r="E30">
        <v>13.9461132949325</v>
      </c>
      <c r="F30">
        <v>3.3197531912097</v>
      </c>
      <c r="G30">
        <v>-216.29132563840653</v>
      </c>
      <c r="H30">
        <v>-176.535968106388</v>
      </c>
      <c r="I30">
        <v>30.618919022477598</v>
      </c>
      <c r="J30">
        <v>16.076814871440401</v>
      </c>
      <c r="K30">
        <v>4.2009488331422</v>
      </c>
      <c r="L30">
        <v>3.9810460871323831E-5</v>
      </c>
      <c r="M30">
        <v>8.4406335524398185E-7</v>
      </c>
      <c r="N30" s="1">
        <v>5.94024131815229E-8</v>
      </c>
      <c r="O30" s="1">
        <v>1.30441369688645E-11</v>
      </c>
      <c r="P30" s="1">
        <v>-4.65981271439299E-13</v>
      </c>
      <c r="Q30">
        <v>46.761624859645302</v>
      </c>
      <c r="R30">
        <v>2.5003784927175601</v>
      </c>
      <c r="S30">
        <v>7.5923074507664303</v>
      </c>
      <c r="T30">
        <v>2.5230170834616699</v>
      </c>
      <c r="V30">
        <v>6.7762098175381702</v>
      </c>
      <c r="X30">
        <v>13.0489724569986</v>
      </c>
      <c r="AA30">
        <v>20.3558434864471</v>
      </c>
      <c r="AB30">
        <v>0.44164635242491601</v>
      </c>
      <c r="AJ30">
        <v>0.34555234274787</v>
      </c>
      <c r="AK30">
        <v>0.15484455213943399</v>
      </c>
      <c r="AL30">
        <v>0.21130391696587</v>
      </c>
      <c r="AM30">
        <v>0.185576815657295</v>
      </c>
      <c r="AN30">
        <v>-4.5353184821320301E-2</v>
      </c>
      <c r="AO30">
        <v>0.116146491369942</v>
      </c>
      <c r="AP30">
        <v>3.1929065940907199E-2</v>
      </c>
    </row>
    <row r="31" spans="1:42" x14ac:dyDescent="0.3">
      <c r="A31">
        <v>49</v>
      </c>
      <c r="B31">
        <v>1020.22580645161</v>
      </c>
      <c r="C31">
        <v>300</v>
      </c>
      <c r="D31">
        <v>0</v>
      </c>
      <c r="E31">
        <v>13.976654894532899</v>
      </c>
      <c r="F31">
        <v>3.3209622281632298</v>
      </c>
      <c r="G31">
        <v>-216.65550963801752</v>
      </c>
      <c r="H31">
        <v>-177.05902796213093</v>
      </c>
      <c r="I31">
        <v>30.614830955064701</v>
      </c>
      <c r="J31">
        <v>16.100082365260899</v>
      </c>
      <c r="K31">
        <v>4.2086160378472997</v>
      </c>
      <c r="L31">
        <v>3.9726498650040325E-5</v>
      </c>
      <c r="M31">
        <v>8.4440974728565923E-7</v>
      </c>
      <c r="N31" s="1">
        <v>5.9464367443639598E-8</v>
      </c>
      <c r="O31" s="1">
        <v>1.3123277492569701E-11</v>
      </c>
      <c r="P31" s="1">
        <v>-4.4961510687446801E-13</v>
      </c>
      <c r="Q31">
        <v>46.682741433723798</v>
      </c>
      <c r="R31">
        <v>2.5623112532261501</v>
      </c>
      <c r="S31">
        <v>7.6447882907439801</v>
      </c>
      <c r="T31">
        <v>2.5180339576249899</v>
      </c>
      <c r="V31">
        <v>6.7180809496403198</v>
      </c>
      <c r="X31">
        <v>12.9869767413863</v>
      </c>
      <c r="AA31">
        <v>20.4408780360273</v>
      </c>
      <c r="AB31">
        <v>0.44618933762708002</v>
      </c>
      <c r="AJ31">
        <v>0.34815623854454097</v>
      </c>
      <c r="AK31">
        <v>0.150997653775723</v>
      </c>
      <c r="AL31">
        <v>0.209521204569908</v>
      </c>
      <c r="AM31">
        <v>0.18839921070158699</v>
      </c>
      <c r="AN31">
        <v>-4.4681799883429602E-2</v>
      </c>
      <c r="AO31">
        <v>0.11534537983136001</v>
      </c>
      <c r="AP31">
        <v>3.2262112460308703E-2</v>
      </c>
    </row>
    <row r="32" spans="1:42" x14ac:dyDescent="0.3">
      <c r="A32">
        <v>50</v>
      </c>
      <c r="B32">
        <v>1015.20967741934</v>
      </c>
      <c r="C32">
        <v>300</v>
      </c>
      <c r="D32">
        <v>0</v>
      </c>
      <c r="E32">
        <v>13.820611208550201</v>
      </c>
      <c r="F32">
        <v>3.3216631640971501</v>
      </c>
      <c r="G32">
        <v>-214.11470373841919</v>
      </c>
      <c r="H32">
        <v>-175.19933269161848</v>
      </c>
      <c r="I32">
        <v>30.205362468926499</v>
      </c>
      <c r="J32">
        <v>15.9104234069983</v>
      </c>
      <c r="K32">
        <v>4.16075036082316</v>
      </c>
      <c r="L32">
        <v>3.9663284304873537E-5</v>
      </c>
      <c r="M32">
        <v>8.4474699564884963E-7</v>
      </c>
      <c r="N32" s="1">
        <v>5.8787056318126702E-8</v>
      </c>
      <c r="O32" s="1">
        <v>1.30084812671144E-11</v>
      </c>
      <c r="P32" s="1">
        <v>-4.37012897956691E-13</v>
      </c>
      <c r="Q32">
        <v>46.664665735209503</v>
      </c>
      <c r="R32">
        <v>2.5795944023510602</v>
      </c>
      <c r="S32">
        <v>7.6609108474153098</v>
      </c>
      <c r="T32">
        <v>2.5087225469981398</v>
      </c>
      <c r="V32">
        <v>6.68889931417017</v>
      </c>
      <c r="X32">
        <v>12.945551598520501</v>
      </c>
      <c r="AA32">
        <v>20.501232933599901</v>
      </c>
      <c r="AB32">
        <v>0.45042262173529901</v>
      </c>
      <c r="AJ32">
        <v>0.35094343168105602</v>
      </c>
      <c r="AK32">
        <v>0.148229419898502</v>
      </c>
      <c r="AL32">
        <v>0.20862348843995601</v>
      </c>
      <c r="AM32">
        <v>0.18922706627614899</v>
      </c>
      <c r="AN32">
        <v>-4.4531667497635298E-2</v>
      </c>
      <c r="AO32">
        <v>0.114938122983341</v>
      </c>
      <c r="AP32">
        <v>3.2570138218629197E-2</v>
      </c>
    </row>
    <row r="33" spans="1:42" x14ac:dyDescent="0.3">
      <c r="A33">
        <v>50</v>
      </c>
      <c r="B33">
        <v>1015.20967741934</v>
      </c>
      <c r="C33">
        <v>300</v>
      </c>
      <c r="D33">
        <v>0</v>
      </c>
      <c r="E33">
        <v>0.196237676635241</v>
      </c>
      <c r="F33">
        <v>3.46839664268771</v>
      </c>
      <c r="G33">
        <v>-3.0134908392241146</v>
      </c>
      <c r="H33">
        <v>-2.4742308061490923</v>
      </c>
      <c r="I33">
        <v>0.418563265000024</v>
      </c>
      <c r="J33">
        <v>0.22010562498290101</v>
      </c>
      <c r="K33">
        <v>5.6578787506602501E-2</v>
      </c>
      <c r="L33">
        <v>3.5123113034953355E-5</v>
      </c>
      <c r="M33">
        <v>8.4954490654478039E-7</v>
      </c>
      <c r="N33" s="1">
        <v>6.60568620511785E-10</v>
      </c>
      <c r="O33" s="1">
        <v>2.13786389080566E-13</v>
      </c>
      <c r="P33" s="1">
        <v>-1.8900318218355899E-17</v>
      </c>
      <c r="Q33">
        <v>33.638116744058202</v>
      </c>
      <c r="R33">
        <v>11.5819369917808</v>
      </c>
      <c r="S33">
        <v>15.567845603548401</v>
      </c>
      <c r="T33">
        <v>2.9028477386731799</v>
      </c>
      <c r="V33">
        <v>4.9934477224012399</v>
      </c>
      <c r="X33">
        <v>8.5779719097234803</v>
      </c>
      <c r="AA33">
        <v>22.3734909187521</v>
      </c>
      <c r="AB33">
        <v>0.36434237106239098</v>
      </c>
      <c r="AJ33">
        <v>4.4880932230481903E-2</v>
      </c>
      <c r="AK33">
        <v>5.5592303718321703E-2</v>
      </c>
      <c r="AL33">
        <v>0.15981272385949899</v>
      </c>
      <c r="AM33">
        <v>0.62908379796498404</v>
      </c>
      <c r="AN33">
        <v>3.7549181277356999E-2</v>
      </c>
      <c r="AO33">
        <v>4.6046993710658901E-2</v>
      </c>
      <c r="AP33">
        <v>2.7034067238696401E-2</v>
      </c>
    </row>
    <row r="34" spans="1:42" x14ac:dyDescent="0.3">
      <c r="A34">
        <v>51</v>
      </c>
      <c r="B34">
        <v>1010.19354838709</v>
      </c>
      <c r="C34">
        <v>300</v>
      </c>
      <c r="D34">
        <v>0</v>
      </c>
      <c r="E34">
        <v>13.4590006774455</v>
      </c>
      <c r="F34">
        <v>3.3216977194667701</v>
      </c>
      <c r="G34">
        <v>-208.3810519513307</v>
      </c>
      <c r="H34">
        <v>-170.71189135627012</v>
      </c>
      <c r="I34">
        <v>29.3523590330921</v>
      </c>
      <c r="J34">
        <v>15.486816929050899</v>
      </c>
      <c r="K34">
        <v>4.0518439105910202</v>
      </c>
      <c r="L34">
        <v>3.9626115026239852E-5</v>
      </c>
      <c r="M34">
        <v>8.4507279863328097E-7</v>
      </c>
      <c r="N34" s="1">
        <v>5.7302672479722002E-8</v>
      </c>
      <c r="O34" s="1">
        <v>1.2678079166570801E-11</v>
      </c>
      <c r="P34" s="1">
        <v>-4.2924918421149602E-13</v>
      </c>
      <c r="Q34">
        <v>46.723236670691598</v>
      </c>
      <c r="R34">
        <v>2.5410370940170899</v>
      </c>
      <c r="S34">
        <v>7.6314636065044601</v>
      </c>
      <c r="T34">
        <v>2.4937090586749502</v>
      </c>
      <c r="V34">
        <v>6.69289477761928</v>
      </c>
      <c r="X34">
        <v>12.9297583821897</v>
      </c>
      <c r="AA34">
        <v>20.533577665038901</v>
      </c>
      <c r="AB34">
        <v>0.45432274526383998</v>
      </c>
      <c r="AJ34">
        <v>0.354173062764436</v>
      </c>
      <c r="AK34">
        <v>0.146699394751995</v>
      </c>
      <c r="AL34">
        <v>0.20873723307931</v>
      </c>
      <c r="AM34">
        <v>0.18755840150908501</v>
      </c>
      <c r="AN34">
        <v>-4.5033194378480301E-2</v>
      </c>
      <c r="AO34">
        <v>0.115014656431701</v>
      </c>
      <c r="AP34">
        <v>3.28504458419525E-2</v>
      </c>
    </row>
    <row r="35" spans="1:42" x14ac:dyDescent="0.3">
      <c r="A35">
        <v>51</v>
      </c>
      <c r="B35">
        <v>1010.19354838709</v>
      </c>
      <c r="C35">
        <v>300</v>
      </c>
      <c r="D35">
        <v>0</v>
      </c>
      <c r="E35">
        <v>0.61010135065091797</v>
      </c>
      <c r="F35">
        <v>3.4701041164988702</v>
      </c>
      <c r="G35">
        <v>-9.3619552230592369</v>
      </c>
      <c r="H35">
        <v>-7.6958677644813687</v>
      </c>
      <c r="I35">
        <v>1.29823963401833</v>
      </c>
      <c r="J35">
        <v>0.68387346271115301</v>
      </c>
      <c r="K35">
        <v>0.175816439555846</v>
      </c>
      <c r="L35">
        <v>3.5042409147860815E-5</v>
      </c>
      <c r="M35">
        <v>8.4984719399554724E-7</v>
      </c>
      <c r="N35" s="1">
        <v>2.0501259098015102E-9</v>
      </c>
      <c r="O35" s="1">
        <v>6.6545320637300999E-13</v>
      </c>
      <c r="P35" s="1">
        <v>-4.7684027506993999E-17</v>
      </c>
      <c r="Q35">
        <v>33.551589501176998</v>
      </c>
      <c r="R35">
        <v>11.644597863566601</v>
      </c>
      <c r="S35">
        <v>15.631039223981</v>
      </c>
      <c r="T35">
        <v>2.8826745651765</v>
      </c>
      <c r="V35">
        <v>4.9978679394801802</v>
      </c>
      <c r="X35">
        <v>8.5297884158434503</v>
      </c>
      <c r="AA35">
        <v>22.397258811661199</v>
      </c>
      <c r="AB35">
        <v>0.365183679113879</v>
      </c>
      <c r="AJ35">
        <v>4.2815916378604497E-2</v>
      </c>
      <c r="AK35">
        <v>5.4364023642147201E-2</v>
      </c>
      <c r="AL35">
        <v>0.15998655680797899</v>
      </c>
      <c r="AM35">
        <v>0.63269950229046201</v>
      </c>
      <c r="AN35">
        <v>3.7675731261372497E-2</v>
      </c>
      <c r="AO35">
        <v>4.5356294757687897E-2</v>
      </c>
      <c r="AP35">
        <v>2.7101974861745402E-2</v>
      </c>
    </row>
    <row r="36" spans="1:42" x14ac:dyDescent="0.3">
      <c r="A36">
        <v>52</v>
      </c>
      <c r="B36">
        <v>1005.17741935484</v>
      </c>
      <c r="C36">
        <v>300</v>
      </c>
      <c r="D36">
        <v>0</v>
      </c>
      <c r="E36">
        <v>13.113115973189799</v>
      </c>
      <c r="F36">
        <v>3.3217172571448201</v>
      </c>
      <c r="G36">
        <v>-202.90054542279319</v>
      </c>
      <c r="H36">
        <v>-166.42118632567312</v>
      </c>
      <c r="I36">
        <v>28.536788419613799</v>
      </c>
      <c r="J36">
        <v>15.0817484917069</v>
      </c>
      <c r="K36">
        <v>3.9476917985672202</v>
      </c>
      <c r="L36">
        <v>3.9588539964833792E-5</v>
      </c>
      <c r="M36">
        <v>8.4539310112270072E-7</v>
      </c>
      <c r="N36" s="1">
        <v>5.58823517890009E-8</v>
      </c>
      <c r="O36" s="1">
        <v>1.2362066637656299E-11</v>
      </c>
      <c r="P36" s="1">
        <v>-4.2155095419520501E-13</v>
      </c>
      <c r="Q36">
        <v>46.7818319598938</v>
      </c>
      <c r="R36">
        <v>2.5026973273678199</v>
      </c>
      <c r="S36">
        <v>7.6025977293533797</v>
      </c>
      <c r="T36">
        <v>2.4782698516405302</v>
      </c>
      <c r="V36">
        <v>6.6956430914687601</v>
      </c>
      <c r="X36">
        <v>12.9148200512247</v>
      </c>
      <c r="AA36">
        <v>20.565930609708001</v>
      </c>
      <c r="AB36">
        <v>0.45820937934282902</v>
      </c>
      <c r="AJ36">
        <v>0.357425633545986</v>
      </c>
      <c r="AK36">
        <v>0.14517628761428999</v>
      </c>
      <c r="AL36">
        <v>0.20881057906807099</v>
      </c>
      <c r="AM36">
        <v>0.185913918401134</v>
      </c>
      <c r="AN36">
        <v>-4.5547479268859901E-2</v>
      </c>
      <c r="AO36">
        <v>0.115091548549247</v>
      </c>
      <c r="AP36">
        <v>3.31295120901288E-2</v>
      </c>
    </row>
    <row r="37" spans="1:42" x14ac:dyDescent="0.3">
      <c r="A37">
        <v>52</v>
      </c>
      <c r="B37">
        <v>1005.17741935484</v>
      </c>
      <c r="C37">
        <v>300</v>
      </c>
      <c r="D37">
        <v>0</v>
      </c>
      <c r="E37">
        <v>1.0051842754050599</v>
      </c>
      <c r="F37">
        <v>3.47179258809969</v>
      </c>
      <c r="G37">
        <v>-15.413175354915133</v>
      </c>
      <c r="H37">
        <v>-12.685387512614717</v>
      </c>
      <c r="I37">
        <v>2.13387259085555</v>
      </c>
      <c r="J37">
        <v>1.1260205940403201</v>
      </c>
      <c r="K37">
        <v>0.28952889606670301</v>
      </c>
      <c r="L37">
        <v>3.4961840998007372E-5</v>
      </c>
      <c r="M37">
        <v>8.5014445433150574E-7</v>
      </c>
      <c r="N37" s="1">
        <v>3.3718772160023802E-9</v>
      </c>
      <c r="O37" s="1">
        <v>1.09767369363522E-12</v>
      </c>
      <c r="P37" s="1">
        <v>-5.9979391605190405E-17</v>
      </c>
      <c r="Q37">
        <v>33.465621342603001</v>
      </c>
      <c r="R37">
        <v>11.7070289915424</v>
      </c>
      <c r="S37">
        <v>15.6944765460798</v>
      </c>
      <c r="T37">
        <v>2.8618714784361301</v>
      </c>
      <c r="V37">
        <v>5.0017437143566301</v>
      </c>
      <c r="X37">
        <v>8.4825774520814807</v>
      </c>
      <c r="AA37">
        <v>22.420730482360799</v>
      </c>
      <c r="AB37">
        <v>0.365949992539576</v>
      </c>
      <c r="AJ37">
        <v>4.0762466902365603E-2</v>
      </c>
      <c r="AK37">
        <v>5.31595909402727E-2</v>
      </c>
      <c r="AL37">
        <v>0.160141907647466</v>
      </c>
      <c r="AM37">
        <v>0.63632295742096501</v>
      </c>
      <c r="AN37">
        <v>3.7778098261326103E-2</v>
      </c>
      <c r="AO37">
        <v>4.46708258018121E-2</v>
      </c>
      <c r="AP37">
        <v>2.7164153025791799E-2</v>
      </c>
    </row>
    <row r="38" spans="1:42" x14ac:dyDescent="0.3">
      <c r="A38">
        <v>53</v>
      </c>
      <c r="B38">
        <v>1000.16129032258</v>
      </c>
      <c r="C38">
        <v>300</v>
      </c>
      <c r="D38">
        <v>0</v>
      </c>
      <c r="E38">
        <v>12.7838871653911</v>
      </c>
      <c r="F38">
        <v>3.32172136144013</v>
      </c>
      <c r="G38">
        <v>-197.68696811112582</v>
      </c>
      <c r="H38">
        <v>-162.33925851197159</v>
      </c>
      <c r="I38">
        <v>27.760461929304899</v>
      </c>
      <c r="J38">
        <v>14.6962592209244</v>
      </c>
      <c r="K38">
        <v>3.8485730060900201</v>
      </c>
      <c r="L38">
        <v>3.9550545328958313E-5</v>
      </c>
      <c r="M38">
        <v>8.4570773878796841E-7</v>
      </c>
      <c r="N38" s="1">
        <v>5.4530235430712897E-8</v>
      </c>
      <c r="O38" s="1">
        <v>1.20613609803462E-11</v>
      </c>
      <c r="P38" s="1">
        <v>-4.1397312141004002E-13</v>
      </c>
      <c r="Q38">
        <v>46.8404534339073</v>
      </c>
      <c r="R38">
        <v>2.4645862789631301</v>
      </c>
      <c r="S38">
        <v>7.57432530096803</v>
      </c>
      <c r="T38">
        <v>2.4624082810803398</v>
      </c>
      <c r="V38">
        <v>6.6970886594791699</v>
      </c>
      <c r="X38">
        <v>12.9007513603257</v>
      </c>
      <c r="AA38">
        <v>20.598296515725401</v>
      </c>
      <c r="AB38">
        <v>0.462090169550674</v>
      </c>
      <c r="AJ38">
        <v>0.36070256857497102</v>
      </c>
      <c r="AK38">
        <v>0.143659566417145</v>
      </c>
      <c r="AL38">
        <v>0.208841754659053</v>
      </c>
      <c r="AM38">
        <v>0.18429386491834901</v>
      </c>
      <c r="AN38">
        <v>-4.6074127941566498E-2</v>
      </c>
      <c r="AO38">
        <v>0.115168496399538</v>
      </c>
      <c r="AP38">
        <v>3.3407876972508098E-2</v>
      </c>
    </row>
    <row r="39" spans="1:42" x14ac:dyDescent="0.3">
      <c r="A39">
        <v>53</v>
      </c>
      <c r="B39">
        <v>1000.16129032258</v>
      </c>
      <c r="C39">
        <v>300</v>
      </c>
      <c r="D39">
        <v>0</v>
      </c>
      <c r="E39">
        <v>1.38112138068452</v>
      </c>
      <c r="F39">
        <v>3.4734616484074001</v>
      </c>
      <c r="G39">
        <v>-21.16240377618362</v>
      </c>
      <c r="H39">
        <v>-17.438016050044606</v>
      </c>
      <c r="I39">
        <v>2.9249624616109902</v>
      </c>
      <c r="J39">
        <v>1.54618430033112</v>
      </c>
      <c r="K39">
        <v>0.39762102492704099</v>
      </c>
      <c r="L39">
        <v>3.4881405101672022E-5</v>
      </c>
      <c r="M39">
        <v>8.5043658800751561E-7</v>
      </c>
      <c r="N39" s="1">
        <v>4.62498114213896E-9</v>
      </c>
      <c r="O39" s="1">
        <v>1.50996140854203E-12</v>
      </c>
      <c r="P39" s="1">
        <v>-5.6394450565107994E-17</v>
      </c>
      <c r="Q39">
        <v>33.3802285379574</v>
      </c>
      <c r="R39">
        <v>11.7692308961372</v>
      </c>
      <c r="S39">
        <v>15.7581440062418</v>
      </c>
      <c r="T39">
        <v>2.8404469587504999</v>
      </c>
      <c r="V39">
        <v>5.0050414579710401</v>
      </c>
      <c r="X39">
        <v>8.4363520445441704</v>
      </c>
      <c r="AA39">
        <v>22.443909141344701</v>
      </c>
      <c r="AB39">
        <v>0.36664695705292999</v>
      </c>
      <c r="AJ39">
        <v>3.8722214794015698E-2</v>
      </c>
      <c r="AK39">
        <v>5.1978609922923698E-2</v>
      </c>
      <c r="AL39">
        <v>0.16027766705330601</v>
      </c>
      <c r="AM39">
        <v>0.63995339073027202</v>
      </c>
      <c r="AN39">
        <v>3.7856914126999201E-2</v>
      </c>
      <c r="AO39">
        <v>4.3990190479126598E-2</v>
      </c>
      <c r="AP39">
        <v>2.7221012893355399E-2</v>
      </c>
    </row>
    <row r="40" spans="1:42" x14ac:dyDescent="0.3">
      <c r="A40">
        <v>54</v>
      </c>
      <c r="B40">
        <v>995.14516129032302</v>
      </c>
      <c r="C40">
        <v>300</v>
      </c>
      <c r="D40">
        <v>0</v>
      </c>
      <c r="E40">
        <v>12.4711060517779</v>
      </c>
      <c r="F40">
        <v>3.3217099012797799</v>
      </c>
      <c r="G40">
        <v>-192.73644245935915</v>
      </c>
      <c r="H40">
        <v>-158.46367741812648</v>
      </c>
      <c r="I40">
        <v>27.022704246828901</v>
      </c>
      <c r="J40">
        <v>14.3300787357287</v>
      </c>
      <c r="K40">
        <v>3.7544236018241799</v>
      </c>
      <c r="L40">
        <v>3.9512128396073501E-5</v>
      </c>
      <c r="M40">
        <v>8.4601665799034065E-7</v>
      </c>
      <c r="N40" s="1">
        <v>5.3245636522435597E-8</v>
      </c>
      <c r="O40" s="1">
        <v>1.17757994178961E-11</v>
      </c>
      <c r="P40" s="1">
        <v>-4.0653669383626802E-13</v>
      </c>
      <c r="Q40">
        <v>46.899102671020202</v>
      </c>
      <c r="R40">
        <v>2.42671056898513</v>
      </c>
      <c r="S40">
        <v>7.5466417942476101</v>
      </c>
      <c r="T40">
        <v>2.44612710162263</v>
      </c>
      <c r="V40">
        <v>6.69721174983564</v>
      </c>
      <c r="X40">
        <v>12.8875592921897</v>
      </c>
      <c r="AA40">
        <v>20.630679613087199</v>
      </c>
      <c r="AB40">
        <v>0.465967209011723</v>
      </c>
      <c r="AJ40">
        <v>0.36400450611499202</v>
      </c>
      <c r="AK40">
        <v>0.14214898938273501</v>
      </c>
      <c r="AL40">
        <v>0.20883014104057601</v>
      </c>
      <c r="AM40">
        <v>0.18269823392681001</v>
      </c>
      <c r="AN40">
        <v>-4.6612724390884701E-2</v>
      </c>
      <c r="AO40">
        <v>0.115245169943387</v>
      </c>
      <c r="AP40">
        <v>3.3685683982381601E-2</v>
      </c>
    </row>
    <row r="41" spans="1:42" x14ac:dyDescent="0.3">
      <c r="A41">
        <v>54</v>
      </c>
      <c r="B41">
        <v>995.14516129032302</v>
      </c>
      <c r="C41">
        <v>300</v>
      </c>
      <c r="D41">
        <v>0</v>
      </c>
      <c r="E41">
        <v>1.7384352188605501</v>
      </c>
      <c r="F41">
        <v>3.47511120731405</v>
      </c>
      <c r="G41">
        <v>-26.618478365403156</v>
      </c>
      <c r="H41">
        <v>-21.960165956894816</v>
      </c>
      <c r="I41">
        <v>3.6728929910677199</v>
      </c>
      <c r="J41">
        <v>1.94499515032342</v>
      </c>
      <c r="K41">
        <v>0.50025311857694499</v>
      </c>
      <c r="L41">
        <v>3.4801103513672156E-5</v>
      </c>
      <c r="M41">
        <v>8.5072359536965047E-7</v>
      </c>
      <c r="N41" s="1">
        <v>5.8115674582331003E-9</v>
      </c>
      <c r="O41" s="1">
        <v>1.9028014963097502E-12</v>
      </c>
      <c r="P41" s="1">
        <v>-3.7602061912005097E-17</v>
      </c>
      <c r="Q41">
        <v>33.295418046440602</v>
      </c>
      <c r="R41">
        <v>11.83120260726</v>
      </c>
      <c r="S41">
        <v>15.822024077395399</v>
      </c>
      <c r="T41">
        <v>2.8184131777839601</v>
      </c>
      <c r="V41">
        <v>5.0077512867921197</v>
      </c>
      <c r="X41">
        <v>8.3911120093346803</v>
      </c>
      <c r="AA41">
        <v>22.466802561124599</v>
      </c>
      <c r="AB41">
        <v>0.367276233868362</v>
      </c>
      <c r="AJ41">
        <v>3.6696157198828599E-2</v>
      </c>
      <c r="AK41">
        <v>5.0820656253004803E-2</v>
      </c>
      <c r="AL41">
        <v>0.16039350796426399</v>
      </c>
      <c r="AM41">
        <v>0.64359008191378397</v>
      </c>
      <c r="AN41">
        <v>3.79127693899333E-2</v>
      </c>
      <c r="AO41">
        <v>4.3314153089764697E-2</v>
      </c>
      <c r="AP41">
        <v>2.7272674190419101E-2</v>
      </c>
    </row>
    <row r="42" spans="1:42" x14ac:dyDescent="0.3">
      <c r="A42">
        <v>55</v>
      </c>
      <c r="B42">
        <v>990.12903225806394</v>
      </c>
      <c r="C42">
        <v>300</v>
      </c>
      <c r="D42">
        <v>0</v>
      </c>
      <c r="E42">
        <v>12.1744899403622</v>
      </c>
      <c r="F42">
        <v>3.3216827611986601</v>
      </c>
      <c r="G42">
        <v>-188.04396571634581</v>
      </c>
      <c r="H42">
        <v>-154.79107361950997</v>
      </c>
      <c r="I42">
        <v>26.322681883983702</v>
      </c>
      <c r="J42">
        <v>13.9828519153783</v>
      </c>
      <c r="K42">
        <v>3.6651573360873702</v>
      </c>
      <c r="L42">
        <v>3.9473286337090052E-5</v>
      </c>
      <c r="M42">
        <v>8.4631980695702844E-7</v>
      </c>
      <c r="N42" s="1">
        <v>5.20275455018571E-8</v>
      </c>
      <c r="O42" s="1">
        <v>1.1505148371257101E-11</v>
      </c>
      <c r="P42" s="1">
        <v>-3.9925855319166501E-13</v>
      </c>
      <c r="Q42">
        <v>46.957780604730999</v>
      </c>
      <c r="R42">
        <v>2.3890765522915798</v>
      </c>
      <c r="S42">
        <v>7.5195432802404802</v>
      </c>
      <c r="T42">
        <v>2.4294297100703401</v>
      </c>
      <c r="V42">
        <v>6.6959935235733097</v>
      </c>
      <c r="X42">
        <v>12.8752501417947</v>
      </c>
      <c r="AA42">
        <v>20.663083593667299</v>
      </c>
      <c r="AB42">
        <v>0.46984259363117797</v>
      </c>
      <c r="AJ42">
        <v>0.36733202021588501</v>
      </c>
      <c r="AK42">
        <v>0.14064433209782401</v>
      </c>
      <c r="AL42">
        <v>0.20877515029801499</v>
      </c>
      <c r="AM42">
        <v>0.18112701500373099</v>
      </c>
      <c r="AN42">
        <v>-4.7162863775741998E-2</v>
      </c>
      <c r="AO42">
        <v>0.11532126926170699</v>
      </c>
      <c r="AP42">
        <v>3.3963076898577499E-2</v>
      </c>
    </row>
    <row r="43" spans="1:42" x14ac:dyDescent="0.3">
      <c r="A43">
        <v>55</v>
      </c>
      <c r="B43">
        <v>990.12903225806394</v>
      </c>
      <c r="C43">
        <v>300</v>
      </c>
      <c r="D43">
        <v>0</v>
      </c>
      <c r="E43">
        <v>2.0776722797159501</v>
      </c>
      <c r="F43">
        <v>3.47674118582548</v>
      </c>
      <c r="G43">
        <v>-31.790559378790757</v>
      </c>
      <c r="H43">
        <v>-26.258548617092814</v>
      </c>
      <c r="I43">
        <v>4.3790885627300202</v>
      </c>
      <c r="J43">
        <v>2.3231082559892902</v>
      </c>
      <c r="K43">
        <v>0.59759187373121903</v>
      </c>
      <c r="L43">
        <v>3.472093816988216E-5</v>
      </c>
      <c r="M43">
        <v>8.5100547737298063E-7</v>
      </c>
      <c r="N43" s="1">
        <v>6.9338291563008204E-9</v>
      </c>
      <c r="O43" s="1">
        <v>2.2767098142034898E-12</v>
      </c>
      <c r="P43" s="1">
        <v>-4.2525481270175797E-18</v>
      </c>
      <c r="Q43">
        <v>33.211196423249099</v>
      </c>
      <c r="R43">
        <v>11.892942957036199</v>
      </c>
      <c r="S43">
        <v>15.886099233041801</v>
      </c>
      <c r="T43">
        <v>2.7957831426694701</v>
      </c>
      <c r="V43">
        <v>5.0098637097198004</v>
      </c>
      <c r="X43">
        <v>8.3468568864897303</v>
      </c>
      <c r="AA43">
        <v>22.489418196988002</v>
      </c>
      <c r="AB43">
        <v>0.36783945080561398</v>
      </c>
      <c r="AJ43">
        <v>3.4685258167401103E-2</v>
      </c>
      <c r="AK43">
        <v>4.96853159529205E-2</v>
      </c>
      <c r="AL43">
        <v>0.16048911714073899</v>
      </c>
      <c r="AM43">
        <v>0.64723229624623202</v>
      </c>
      <c r="AN43">
        <v>3.7946261242996597E-2</v>
      </c>
      <c r="AO43">
        <v>4.2642496664553803E-2</v>
      </c>
      <c r="AP43">
        <v>2.73192545851552E-2</v>
      </c>
    </row>
    <row r="44" spans="1:42" x14ac:dyDescent="0.3">
      <c r="A44">
        <v>56</v>
      </c>
      <c r="B44">
        <v>985.11290322580601</v>
      </c>
      <c r="C44">
        <v>300</v>
      </c>
      <c r="D44">
        <v>0</v>
      </c>
      <c r="E44">
        <v>11.893696234495501</v>
      </c>
      <c r="F44">
        <v>3.3216398428535099</v>
      </c>
      <c r="G44">
        <v>-183.6036381616496</v>
      </c>
      <c r="H44">
        <v>-151.3173212217219</v>
      </c>
      <c r="I44">
        <v>25.659436400099899</v>
      </c>
      <c r="J44">
        <v>13.6541558295791</v>
      </c>
      <c r="K44">
        <v>3.5806700296194802</v>
      </c>
      <c r="L44">
        <v>3.9434016228119613E-5</v>
      </c>
      <c r="M44">
        <v>8.4661713623851535E-7</v>
      </c>
      <c r="N44" s="1">
        <v>5.0874691061859301E-8</v>
      </c>
      <c r="O44" s="1">
        <v>1.12491170157329E-11</v>
      </c>
      <c r="P44" s="1">
        <v>-3.9215186540005899E-13</v>
      </c>
      <c r="Q44">
        <v>47.016487504016098</v>
      </c>
      <c r="R44">
        <v>2.3516903345606299</v>
      </c>
      <c r="S44">
        <v>7.4930263982035301</v>
      </c>
      <c r="T44">
        <v>2.4123201511766701</v>
      </c>
      <c r="V44">
        <v>6.6934161447390901</v>
      </c>
      <c r="X44">
        <v>12.8638294449913</v>
      </c>
      <c r="AA44">
        <v>20.6955115936182</v>
      </c>
      <c r="AB44">
        <v>0.47371842869434899</v>
      </c>
      <c r="AJ44">
        <v>0.37068561718899101</v>
      </c>
      <c r="AK44">
        <v>0.139145387238653</v>
      </c>
      <c r="AL44">
        <v>0.20867622901604499</v>
      </c>
      <c r="AM44">
        <v>0.179580193963781</v>
      </c>
      <c r="AN44">
        <v>-4.7724151048928298E-2</v>
      </c>
      <c r="AO44">
        <v>0.115396523364204</v>
      </c>
      <c r="AP44">
        <v>3.4240200277251498E-2</v>
      </c>
    </row>
    <row r="45" spans="1:42" x14ac:dyDescent="0.3">
      <c r="A45">
        <v>56</v>
      </c>
      <c r="B45">
        <v>985.11290322580601</v>
      </c>
      <c r="C45">
        <v>300</v>
      </c>
      <c r="D45">
        <v>0</v>
      </c>
      <c r="E45">
        <v>2.39939803820057</v>
      </c>
      <c r="F45">
        <v>3.47835151644041</v>
      </c>
      <c r="G45">
        <v>-36.68805329433112</v>
      </c>
      <c r="H45">
        <v>-30.340112967037761</v>
      </c>
      <c r="I45">
        <v>5.0450031635035399</v>
      </c>
      <c r="J45">
        <v>2.6811976995483202</v>
      </c>
      <c r="K45">
        <v>0.68980895888751503</v>
      </c>
      <c r="L45">
        <v>3.4640910908376547E-5</v>
      </c>
      <c r="M45">
        <v>8.5128223586036698E-7</v>
      </c>
      <c r="N45" s="1">
        <v>7.9940054212602693E-9</v>
      </c>
      <c r="O45" s="1">
        <v>2.6322275051330799E-12</v>
      </c>
      <c r="P45" s="1">
        <v>4.3028804805989502E-17</v>
      </c>
      <c r="Q45">
        <v>33.127569851114103</v>
      </c>
      <c r="R45">
        <v>11.9544505736049</v>
      </c>
      <c r="S45">
        <v>15.9503519051861</v>
      </c>
      <c r="T45">
        <v>2.7725706765012901</v>
      </c>
      <c r="V45">
        <v>5.0113696863874599</v>
      </c>
      <c r="X45">
        <v>8.3035859135646302</v>
      </c>
      <c r="AA45">
        <v>22.511763186779401</v>
      </c>
      <c r="AB45">
        <v>0.36833820686184499</v>
      </c>
      <c r="AJ45">
        <v>3.2690448229723397E-2</v>
      </c>
      <c r="AK45">
        <v>4.8572184919123303E-2</v>
      </c>
      <c r="AL45">
        <v>0.16056419709445499</v>
      </c>
      <c r="AM45">
        <v>0.65087928379753401</v>
      </c>
      <c r="AN45">
        <v>3.7957994166098602E-2</v>
      </c>
      <c r="AO45">
        <v>4.1975021770941902E-2</v>
      </c>
      <c r="AP45">
        <v>2.7360870022123299E-2</v>
      </c>
    </row>
    <row r="46" spans="1:42" x14ac:dyDescent="0.3">
      <c r="A46">
        <v>57</v>
      </c>
      <c r="B46">
        <v>980.09677419354796</v>
      </c>
      <c r="C46">
        <v>300</v>
      </c>
      <c r="D46">
        <v>0</v>
      </c>
      <c r="E46">
        <v>11.6283345749621</v>
      </c>
      <c r="F46">
        <v>3.3215810663381502</v>
      </c>
      <c r="G46">
        <v>-179.40885265421318</v>
      </c>
      <c r="H46">
        <v>-148.03768973225451</v>
      </c>
      <c r="I46">
        <v>25.031911964940502</v>
      </c>
      <c r="J46">
        <v>13.3435138155501</v>
      </c>
      <c r="K46">
        <v>3.5008432257779298</v>
      </c>
      <c r="L46">
        <v>3.9394315062019418E-5</v>
      </c>
      <c r="M46">
        <v>8.4690859912441469E-7</v>
      </c>
      <c r="N46" s="1">
        <v>4.9785590977710499E-8</v>
      </c>
      <c r="O46" s="1">
        <v>1.100736858075E-11</v>
      </c>
      <c r="P46" s="1">
        <v>-3.8522644897155599E-13</v>
      </c>
      <c r="Q46">
        <v>47.07522295783</v>
      </c>
      <c r="R46">
        <v>2.3145577867498299</v>
      </c>
      <c r="S46">
        <v>7.4670883288862901</v>
      </c>
      <c r="T46">
        <v>2.3948031191505499</v>
      </c>
      <c r="V46">
        <v>6.6894628788387998</v>
      </c>
      <c r="X46">
        <v>12.8533019143168</v>
      </c>
      <c r="AA46">
        <v>20.727966179192101</v>
      </c>
      <c r="AB46">
        <v>0.47759683503554701</v>
      </c>
      <c r="AJ46">
        <v>0.37406573260096398</v>
      </c>
      <c r="AK46">
        <v>0.137651964243378</v>
      </c>
      <c r="AL46">
        <v>0.20853286149287301</v>
      </c>
      <c r="AM46">
        <v>0.17805775246958799</v>
      </c>
      <c r="AN46">
        <v>-4.8296199779148299E-2</v>
      </c>
      <c r="AO46">
        <v>0.11547068906170301</v>
      </c>
      <c r="AP46">
        <v>3.4517199910639201E-2</v>
      </c>
    </row>
    <row r="47" spans="1:42" x14ac:dyDescent="0.3">
      <c r="A47">
        <v>57</v>
      </c>
      <c r="B47">
        <v>980.09677419354796</v>
      </c>
      <c r="C47">
        <v>300</v>
      </c>
      <c r="D47">
        <v>0</v>
      </c>
      <c r="E47">
        <v>2.70419260654598</v>
      </c>
      <c r="F47">
        <v>3.4799421434534601</v>
      </c>
      <c r="G47">
        <v>-41.320546281066001</v>
      </c>
      <c r="H47">
        <v>-34.211991766183345</v>
      </c>
      <c r="I47">
        <v>5.6721107616310702</v>
      </c>
      <c r="J47">
        <v>3.01995165675699</v>
      </c>
      <c r="K47">
        <v>0.77707976025784398</v>
      </c>
      <c r="L47">
        <v>3.4561023486864305E-5</v>
      </c>
      <c r="M47">
        <v>8.5155387380484255E-7</v>
      </c>
      <c r="N47" s="1">
        <v>8.9943668057028797E-9</v>
      </c>
      <c r="O47" s="1">
        <v>2.9699162004182498E-12</v>
      </c>
      <c r="P47" s="1">
        <v>1.03643245381138E-16</v>
      </c>
      <c r="Q47">
        <v>33.044544166178802</v>
      </c>
      <c r="R47">
        <v>12.0157238795284</v>
      </c>
      <c r="S47">
        <v>16.014764453099001</v>
      </c>
      <c r="T47">
        <v>2.7487903932346498</v>
      </c>
      <c r="V47">
        <v>5.0122606758413299</v>
      </c>
      <c r="X47">
        <v>8.2612980029846597</v>
      </c>
      <c r="AA47">
        <v>22.5338443529001</v>
      </c>
      <c r="AB47">
        <v>0.36877407623272501</v>
      </c>
      <c r="AJ47">
        <v>3.07126240521692E-2</v>
      </c>
      <c r="AK47">
        <v>4.7480868432643202E-2</v>
      </c>
      <c r="AL47">
        <v>0.16061846770080301</v>
      </c>
      <c r="AM47">
        <v>0.65453027909914796</v>
      </c>
      <c r="AN47">
        <v>3.7948580336183702E-2</v>
      </c>
      <c r="AO47">
        <v>4.1311545364551401E-2</v>
      </c>
      <c r="AP47">
        <v>2.73976350144997E-2</v>
      </c>
    </row>
    <row r="48" spans="1:42" x14ac:dyDescent="0.3">
      <c r="A48">
        <v>58</v>
      </c>
      <c r="B48">
        <v>975.080645161289</v>
      </c>
      <c r="C48">
        <v>300</v>
      </c>
      <c r="D48">
        <v>0</v>
      </c>
      <c r="E48">
        <v>11.377977033615901</v>
      </c>
      <c r="F48">
        <v>3.3215063713067998</v>
      </c>
      <c r="G48">
        <v>-175.45245332893214</v>
      </c>
      <c r="H48">
        <v>-144.94697154896474</v>
      </c>
      <c r="I48">
        <v>24.438978403727301</v>
      </c>
      <c r="J48">
        <v>13.0504072789989</v>
      </c>
      <c r="K48">
        <v>3.4255472552772699</v>
      </c>
      <c r="L48">
        <v>3.9354179759847195E-5</v>
      </c>
      <c r="M48">
        <v>8.4719415201905684E-7</v>
      </c>
      <c r="N48" s="1">
        <v>4.8758594875672901E-8</v>
      </c>
      <c r="O48" s="1">
        <v>1.07795298492889E-11</v>
      </c>
      <c r="P48" s="1">
        <v>-3.7848910988043702E-13</v>
      </c>
      <c r="Q48">
        <v>47.133985863769098</v>
      </c>
      <c r="R48">
        <v>2.2776845576225</v>
      </c>
      <c r="S48">
        <v>7.4417267709266204</v>
      </c>
      <c r="T48">
        <v>2.37688395504447</v>
      </c>
      <c r="V48">
        <v>6.6841181803914296</v>
      </c>
      <c r="X48">
        <v>12.8436713819197</v>
      </c>
      <c r="AA48">
        <v>20.7604493356611</v>
      </c>
      <c r="AB48">
        <v>0.481479954664919</v>
      </c>
      <c r="AJ48">
        <v>0.37747272875112198</v>
      </c>
      <c r="AK48">
        <v>0.136163888951154</v>
      </c>
      <c r="AL48">
        <v>0.208344572591809</v>
      </c>
      <c r="AM48">
        <v>0.176559667720455</v>
      </c>
      <c r="AN48">
        <v>-4.8878631172231901E-2</v>
      </c>
      <c r="AO48">
        <v>0.11554354991304901</v>
      </c>
      <c r="AP48">
        <v>3.4794223244639003E-2</v>
      </c>
    </row>
    <row r="49" spans="1:42" x14ac:dyDescent="0.3">
      <c r="A49">
        <v>58</v>
      </c>
      <c r="B49">
        <v>975.080645161289</v>
      </c>
      <c r="C49">
        <v>300</v>
      </c>
      <c r="D49">
        <v>0</v>
      </c>
      <c r="E49">
        <v>2.9926468692099699</v>
      </c>
      <c r="F49">
        <v>3.4815130231698199</v>
      </c>
      <c r="G49">
        <v>-45.697745378226173</v>
      </c>
      <c r="H49">
        <v>-37.881453866981445</v>
      </c>
      <c r="I49">
        <v>6.2618968229503302</v>
      </c>
      <c r="J49">
        <v>3.34006807747331</v>
      </c>
      <c r="K49">
        <v>0.859582270493777</v>
      </c>
      <c r="L49">
        <v>3.448127759729595E-5</v>
      </c>
      <c r="M49">
        <v>8.5182039551730951E-7</v>
      </c>
      <c r="N49" s="1">
        <v>9.93720217580993E-9</v>
      </c>
      <c r="O49" s="1">
        <v>3.29035372473348E-12</v>
      </c>
      <c r="P49" s="1">
        <v>1.77019233107315E-16</v>
      </c>
      <c r="Q49">
        <v>32.9621248799249</v>
      </c>
      <c r="R49">
        <v>12.0767610933034</v>
      </c>
      <c r="S49">
        <v>16.079319141364198</v>
      </c>
      <c r="T49">
        <v>2.7244576675049199</v>
      </c>
      <c r="V49">
        <v>5.0125286765303798</v>
      </c>
      <c r="X49">
        <v>8.2199917234134201</v>
      </c>
      <c r="AA49">
        <v>22.5556682062495</v>
      </c>
      <c r="AB49">
        <v>0.36914861170914598</v>
      </c>
      <c r="AJ49">
        <v>2.8752648205518601E-2</v>
      </c>
      <c r="AK49">
        <v>4.64109806815741E-2</v>
      </c>
      <c r="AL49">
        <v>0.160651667523243</v>
      </c>
      <c r="AM49">
        <v>0.65818450117791705</v>
      </c>
      <c r="AN49">
        <v>3.7918639817169399E-2</v>
      </c>
      <c r="AO49">
        <v>4.0651899705758297E-2</v>
      </c>
      <c r="AP49">
        <v>2.7429662888818401E-2</v>
      </c>
    </row>
    <row r="50" spans="1:42" x14ac:dyDescent="0.3">
      <c r="A50">
        <v>59</v>
      </c>
      <c r="B50">
        <v>970.06451612903095</v>
      </c>
      <c r="C50">
        <v>300</v>
      </c>
      <c r="D50">
        <v>0</v>
      </c>
      <c r="E50">
        <v>11.142166731638</v>
      </c>
      <c r="F50">
        <v>3.3214157179182</v>
      </c>
      <c r="G50">
        <v>-171.72686934882515</v>
      </c>
      <c r="H50">
        <v>-142.03958974357161</v>
      </c>
      <c r="I50">
        <v>23.879450585639901</v>
      </c>
      <c r="J50">
        <v>12.7742856545735</v>
      </c>
      <c r="K50">
        <v>3.3546438259832501</v>
      </c>
      <c r="L50">
        <v>3.9313607182366947E-5</v>
      </c>
      <c r="M50">
        <v>8.4747375477973355E-7</v>
      </c>
      <c r="N50" s="1">
        <v>4.7791920487611903E-8</v>
      </c>
      <c r="O50" s="1">
        <v>1.0565199201295601E-11</v>
      </c>
      <c r="P50" s="1">
        <v>-3.7194394910007302E-13</v>
      </c>
      <c r="Q50">
        <v>47.192774420747398</v>
      </c>
      <c r="R50">
        <v>2.24107608402602</v>
      </c>
      <c r="S50">
        <v>7.4169399201654302</v>
      </c>
      <c r="T50">
        <v>2.3585686404098198</v>
      </c>
      <c r="V50">
        <v>6.6773677707906902</v>
      </c>
      <c r="X50">
        <v>12.834940749127099</v>
      </c>
      <c r="AA50">
        <v>20.792962458952701</v>
      </c>
      <c r="AB50">
        <v>0.48536995578069803</v>
      </c>
      <c r="AJ50">
        <v>0.38090689258556698</v>
      </c>
      <c r="AK50">
        <v>0.13468100322464099</v>
      </c>
      <c r="AL50">
        <v>0.20811093026799701</v>
      </c>
      <c r="AM50">
        <v>0.17508591220528899</v>
      </c>
      <c r="AN50">
        <v>-4.9471073293363303E-2</v>
      </c>
      <c r="AO50">
        <v>0.115614915259838</v>
      </c>
      <c r="AP50">
        <v>3.5071419750029399E-2</v>
      </c>
    </row>
    <row r="51" spans="1:42" x14ac:dyDescent="0.3">
      <c r="A51">
        <v>59</v>
      </c>
      <c r="B51">
        <v>970.06451612903095</v>
      </c>
      <c r="C51">
        <v>300</v>
      </c>
      <c r="D51">
        <v>0</v>
      </c>
      <c r="E51">
        <v>3.2653590164011899</v>
      </c>
      <c r="F51">
        <v>3.48306412403215</v>
      </c>
      <c r="G51">
        <v>-49.829426049204592</v>
      </c>
      <c r="H51">
        <v>-41.355861428187211</v>
      </c>
      <c r="I51">
        <v>6.8158507732047102</v>
      </c>
      <c r="J51">
        <v>3.6422508268018401</v>
      </c>
      <c r="K51">
        <v>0.93749609542676604</v>
      </c>
      <c r="L51">
        <v>3.4401674878248024E-5</v>
      </c>
      <c r="M51">
        <v>8.5208180682213402E-7</v>
      </c>
      <c r="N51" s="1">
        <v>1.08248071256083E-8</v>
      </c>
      <c r="O51" s="1">
        <v>3.5941302157059399E-12</v>
      </c>
      <c r="P51" s="1">
        <v>2.6261244943746299E-16</v>
      </c>
      <c r="Q51">
        <v>32.880317198091802</v>
      </c>
      <c r="R51">
        <v>12.137560232898499</v>
      </c>
      <c r="S51">
        <v>16.143998125946901</v>
      </c>
      <c r="T51">
        <v>2.6995886001999501</v>
      </c>
      <c r="V51">
        <v>5.0121662586460198</v>
      </c>
      <c r="X51">
        <v>8.1796652850199898</v>
      </c>
      <c r="AA51">
        <v>22.577240951806999</v>
      </c>
      <c r="AB51">
        <v>0.36946334738964498</v>
      </c>
      <c r="AJ51">
        <v>2.6811349044622099E-2</v>
      </c>
      <c r="AK51">
        <v>4.5362144308494598E-2</v>
      </c>
      <c r="AL51">
        <v>0.16066355488317099</v>
      </c>
      <c r="AM51">
        <v>0.66184115389017195</v>
      </c>
      <c r="AN51">
        <v>3.7868800537233502E-2</v>
      </c>
      <c r="AO51">
        <v>3.9995931358513301E-2</v>
      </c>
      <c r="AP51">
        <v>2.7457065977792201E-2</v>
      </c>
    </row>
    <row r="52" spans="1:42" x14ac:dyDescent="0.3">
      <c r="A52">
        <v>60</v>
      </c>
      <c r="B52">
        <v>965.04838709677404</v>
      </c>
      <c r="C52">
        <v>300</v>
      </c>
      <c r="D52">
        <v>0</v>
      </c>
      <c r="E52">
        <v>10.920425172366301</v>
      </c>
      <c r="F52">
        <v>3.3213090876157301</v>
      </c>
      <c r="G52">
        <v>-168.22422830777253</v>
      </c>
      <c r="H52">
        <v>-139.30968977719846</v>
      </c>
      <c r="I52">
        <v>23.352104825762598</v>
      </c>
      <c r="J52">
        <v>12.514574864418501</v>
      </c>
      <c r="K52">
        <v>3.2879882252108401</v>
      </c>
      <c r="L52">
        <v>3.9272594141331904E-5</v>
      </c>
      <c r="M52">
        <v>8.4774737101868242E-7</v>
      </c>
      <c r="N52" s="1">
        <v>4.6883684590946998E-8</v>
      </c>
      <c r="O52" s="1">
        <v>1.0363953468967199E-11</v>
      </c>
      <c r="P52" s="1">
        <v>-3.6559264725522401E-13</v>
      </c>
      <c r="Q52">
        <v>47.251586124737301</v>
      </c>
      <c r="R52">
        <v>2.2047375994488401</v>
      </c>
      <c r="S52">
        <v>7.3927264522513001</v>
      </c>
      <c r="T52">
        <v>2.3398637874949202</v>
      </c>
      <c r="V52">
        <v>6.6691987067866902</v>
      </c>
      <c r="X52">
        <v>12.827111942224199</v>
      </c>
      <c r="AA52">
        <v>20.825506349909102</v>
      </c>
      <c r="AB52">
        <v>0.489269037147466</v>
      </c>
      <c r="AJ52">
        <v>0.38436843400778098</v>
      </c>
      <c r="AK52">
        <v>0.13320316455820599</v>
      </c>
      <c r="AL52">
        <v>0.207831547780231</v>
      </c>
      <c r="AM52">
        <v>0.17363645354099599</v>
      </c>
      <c r="AN52">
        <v>-5.0073160480492297E-2</v>
      </c>
      <c r="AO52">
        <v>0.115684619347331</v>
      </c>
      <c r="AP52">
        <v>3.5348941245944898E-2</v>
      </c>
    </row>
    <row r="53" spans="1:42" x14ac:dyDescent="0.3">
      <c r="A53">
        <v>60</v>
      </c>
      <c r="B53">
        <v>965.04838709677404</v>
      </c>
      <c r="C53">
        <v>300</v>
      </c>
      <c r="D53">
        <v>0</v>
      </c>
      <c r="E53">
        <v>3.5229314125232101</v>
      </c>
      <c r="F53">
        <v>3.4845954267030099</v>
      </c>
      <c r="G53">
        <v>-53.725385097693184</v>
      </c>
      <c r="H53">
        <v>-44.642631273009691</v>
      </c>
      <c r="I53">
        <v>7.33545926027249</v>
      </c>
      <c r="J53">
        <v>3.9272062135592498</v>
      </c>
      <c r="K53">
        <v>1.01100156004522</v>
      </c>
      <c r="L53">
        <v>3.4322216923991913E-5</v>
      </c>
      <c r="M53">
        <v>8.5233811520400117E-7</v>
      </c>
      <c r="N53" s="1">
        <v>1.1659473628343201E-8</v>
      </c>
      <c r="O53" s="1">
        <v>3.8818445924102501E-12</v>
      </c>
      <c r="P53" s="1">
        <v>3.5990528133470599E-16</v>
      </c>
      <c r="Q53">
        <v>32.799126033201503</v>
      </c>
      <c r="R53">
        <v>12.1981191236403</v>
      </c>
      <c r="S53">
        <v>16.208783450303301</v>
      </c>
      <c r="T53">
        <v>2.6741999796695102</v>
      </c>
      <c r="V53">
        <v>5.0111665889056098</v>
      </c>
      <c r="X53">
        <v>8.1403165272284603</v>
      </c>
      <c r="AA53">
        <v>22.598568496390701</v>
      </c>
      <c r="AB53">
        <v>0.36971980066041599</v>
      </c>
      <c r="AJ53">
        <v>2.4889520607248201E-2</v>
      </c>
      <c r="AK53">
        <v>4.4333989956476298E-2</v>
      </c>
      <c r="AL53">
        <v>0.160653908679186</v>
      </c>
      <c r="AM53">
        <v>0.66549942667681505</v>
      </c>
      <c r="AN53">
        <v>3.7799698071426101E-2</v>
      </c>
      <c r="AO53">
        <v>3.9343500251055298E-2</v>
      </c>
      <c r="AP53">
        <v>2.7479955757792499E-2</v>
      </c>
    </row>
    <row r="54" spans="1:42" x14ac:dyDescent="0.3">
      <c r="A54">
        <v>61</v>
      </c>
      <c r="B54">
        <v>960.03225806451496</v>
      </c>
      <c r="C54">
        <v>300</v>
      </c>
      <c r="D54">
        <v>0</v>
      </c>
      <c r="E54">
        <v>10.7122585065205</v>
      </c>
      <c r="F54">
        <v>3.3211864837539</v>
      </c>
      <c r="G54">
        <v>-164.93645274175853</v>
      </c>
      <c r="H54">
        <v>-136.75121787763007</v>
      </c>
      <c r="I54">
        <v>22.855692805997101</v>
      </c>
      <c r="J54">
        <v>12.270684529530101</v>
      </c>
      <c r="K54">
        <v>3.2254312002416001</v>
      </c>
      <c r="L54">
        <v>3.9231137410795834E-5</v>
      </c>
      <c r="M54">
        <v>8.4801496837212471E-7</v>
      </c>
      <c r="N54" s="1">
        <v>4.6031929533872901E-8</v>
      </c>
      <c r="O54" s="1">
        <v>1.01753538047358E-11</v>
      </c>
      <c r="P54" s="1">
        <v>-3.5943472952895599E-13</v>
      </c>
      <c r="Q54">
        <v>47.310417767856698</v>
      </c>
      <c r="R54">
        <v>2.16867414048561</v>
      </c>
      <c r="S54">
        <v>7.3690855078757798</v>
      </c>
      <c r="T54">
        <v>2.3207766263063498</v>
      </c>
      <c r="V54">
        <v>6.6595994408300001</v>
      </c>
      <c r="X54">
        <v>12.8201858740735</v>
      </c>
      <c r="AA54">
        <v>20.858081210734699</v>
      </c>
      <c r="AB54">
        <v>0.49317943183715401</v>
      </c>
      <c r="AJ54">
        <v>0.387857484550645</v>
      </c>
      <c r="AK54">
        <v>0.13173024568587199</v>
      </c>
      <c r="AL54">
        <v>0.20750608562713099</v>
      </c>
      <c r="AM54">
        <v>0.17221125436866599</v>
      </c>
      <c r="AN54">
        <v>-5.0684532940397098E-2</v>
      </c>
      <c r="AO54">
        <v>0.115752520532626</v>
      </c>
      <c r="AP54">
        <v>3.5626942175453903E-2</v>
      </c>
    </row>
    <row r="55" spans="1:42" x14ac:dyDescent="0.3">
      <c r="A55">
        <v>61</v>
      </c>
      <c r="B55">
        <v>960.03225806451496</v>
      </c>
      <c r="C55">
        <v>300</v>
      </c>
      <c r="D55">
        <v>0</v>
      </c>
      <c r="E55">
        <v>3.76596775949116</v>
      </c>
      <c r="F55">
        <v>3.48610692406778</v>
      </c>
      <c r="G55">
        <v>-57.395398298991068</v>
      </c>
      <c r="H55">
        <v>-47.749199889648992</v>
      </c>
      <c r="I55">
        <v>7.8222001218877502</v>
      </c>
      <c r="J55">
        <v>4.1956398595285602</v>
      </c>
      <c r="K55">
        <v>1.0802789018005201</v>
      </c>
      <c r="L55">
        <v>3.4242905292083188E-5</v>
      </c>
      <c r="M55">
        <v>8.5258932992775576E-7</v>
      </c>
      <c r="N55" s="1">
        <v>1.2443480776572E-8</v>
      </c>
      <c r="O55" s="1">
        <v>4.15410133192571E-12</v>
      </c>
      <c r="P55" s="1">
        <v>4.6840589110949096E-16</v>
      </c>
      <c r="Q55">
        <v>32.7185560151731</v>
      </c>
      <c r="R55">
        <v>12.258435407026401</v>
      </c>
      <c r="S55">
        <v>16.273657047648101</v>
      </c>
      <c r="T55">
        <v>2.6483092397970802</v>
      </c>
      <c r="V55">
        <v>5.0095234493035603</v>
      </c>
      <c r="X55">
        <v>8.1019429099155307</v>
      </c>
      <c r="AA55">
        <v>22.619656457634601</v>
      </c>
      <c r="AB55">
        <v>0.36991947350146298</v>
      </c>
      <c r="AJ55">
        <v>2.2987922615273701E-2</v>
      </c>
      <c r="AK55">
        <v>4.3326155849552302E-2</v>
      </c>
      <c r="AL55">
        <v>0.16062252900408699</v>
      </c>
      <c r="AM55">
        <v>0.66915849553211604</v>
      </c>
      <c r="AN55">
        <v>3.7711975238467997E-2</v>
      </c>
      <c r="AO55">
        <v>3.8694478825252801E-2</v>
      </c>
      <c r="AP55">
        <v>2.7498442935248401E-2</v>
      </c>
    </row>
    <row r="56" spans="1:42" x14ac:dyDescent="0.3">
      <c r="A56">
        <v>62</v>
      </c>
      <c r="B56">
        <v>955.01612903225805</v>
      </c>
      <c r="C56">
        <v>300</v>
      </c>
      <c r="D56">
        <v>0</v>
      </c>
      <c r="E56">
        <v>10.517162901161299</v>
      </c>
      <c r="F56">
        <v>3.3210479320907198</v>
      </c>
      <c r="G56">
        <v>-161.8553424723687</v>
      </c>
      <c r="H56">
        <v>-134.35798822535202</v>
      </c>
      <c r="I56">
        <v>22.388953413560799</v>
      </c>
      <c r="J56">
        <v>12.042014134391099</v>
      </c>
      <c r="K56">
        <v>3.16682056875355</v>
      </c>
      <c r="L56">
        <v>3.9189233738176628E-5</v>
      </c>
      <c r="M56">
        <v>8.4827651873860568E-7</v>
      </c>
      <c r="N56" s="1">
        <v>4.5234646052030502E-8</v>
      </c>
      <c r="O56" s="1">
        <v>9.9989507201358294E-12</v>
      </c>
      <c r="P56" s="1">
        <v>-3.5346781298070402E-13</v>
      </c>
      <c r="Q56">
        <v>47.3692654397898</v>
      </c>
      <c r="R56">
        <v>2.1328905517232699</v>
      </c>
      <c r="S56">
        <v>7.3460166809655796</v>
      </c>
      <c r="T56">
        <v>2.3013149889797</v>
      </c>
      <c r="V56">
        <v>6.6485598738086402</v>
      </c>
      <c r="X56">
        <v>12.8141624108773</v>
      </c>
      <c r="AA56">
        <v>20.890686643492401</v>
      </c>
      <c r="AB56">
        <v>0.49710341036318401</v>
      </c>
      <c r="AJ56">
        <v>0.391374096362124</v>
      </c>
      <c r="AK56">
        <v>0.13026213418824401</v>
      </c>
      <c r="AL56">
        <v>0.207134253224974</v>
      </c>
      <c r="AM56">
        <v>0.17081027232325899</v>
      </c>
      <c r="AN56">
        <v>-5.1304836512798303E-2</v>
      </c>
      <c r="AO56">
        <v>0.115818500578631</v>
      </c>
      <c r="AP56">
        <v>3.5905579835563702E-2</v>
      </c>
    </row>
    <row r="57" spans="1:42" x14ac:dyDescent="0.3">
      <c r="A57">
        <v>62</v>
      </c>
      <c r="B57">
        <v>955.01612903225805</v>
      </c>
      <c r="C57">
        <v>300</v>
      </c>
      <c r="D57">
        <v>0</v>
      </c>
      <c r="E57">
        <v>3.99507052545234</v>
      </c>
      <c r="F57">
        <v>3.4875986211917902</v>
      </c>
      <c r="G57">
        <v>-60.849182264904101</v>
      </c>
      <c r="H57">
        <v>-50.682991704657205</v>
      </c>
      <c r="I57">
        <v>8.2775369878156404</v>
      </c>
      <c r="J57">
        <v>4.4482538749685503</v>
      </c>
      <c r="K57">
        <v>1.1455075424038099</v>
      </c>
      <c r="L57">
        <v>3.4163741508784738E-5</v>
      </c>
      <c r="M57">
        <v>8.5283546213467422E-7</v>
      </c>
      <c r="N57" s="1">
        <v>1.31790864984901E-8</v>
      </c>
      <c r="O57" s="1">
        <v>4.4115075244557703E-12</v>
      </c>
      <c r="P57" s="1">
        <v>5.8764697505238899E-16</v>
      </c>
      <c r="Q57">
        <v>32.638611497800397</v>
      </c>
      <c r="R57">
        <v>12.3185065519285</v>
      </c>
      <c r="S57">
        <v>16.338600750449999</v>
      </c>
      <c r="T57">
        <v>2.62193441516734</v>
      </c>
      <c r="V57">
        <v>5.0072312501697702</v>
      </c>
      <c r="X57">
        <v>8.0645415069053605</v>
      </c>
      <c r="AA57">
        <v>22.6405101744562</v>
      </c>
      <c r="AB57">
        <v>0.37006385312215601</v>
      </c>
      <c r="AJ57">
        <v>2.1107280509700201E-2</v>
      </c>
      <c r="AK57">
        <v>4.2338287388983299E-2</v>
      </c>
      <c r="AL57">
        <v>0.16056923757150901</v>
      </c>
      <c r="AM57">
        <v>0.67281752425340002</v>
      </c>
      <c r="AN57">
        <v>3.7606281533519602E-2</v>
      </c>
      <c r="AO57">
        <v>3.8048751260511701E-2</v>
      </c>
      <c r="AP57">
        <v>2.75126374823749E-2</v>
      </c>
    </row>
    <row r="58" spans="1:42" x14ac:dyDescent="0.3">
      <c r="A58">
        <v>63</v>
      </c>
      <c r="B58">
        <v>950</v>
      </c>
      <c r="C58">
        <v>300</v>
      </c>
      <c r="D58">
        <v>0</v>
      </c>
      <c r="E58">
        <v>10.3346291465586</v>
      </c>
      <c r="F58">
        <v>3.3208934811565798</v>
      </c>
      <c r="G58">
        <v>-158.97264491935391</v>
      </c>
      <c r="H58">
        <v>-132.12374062866098</v>
      </c>
      <c r="I58">
        <v>21.950622810524401</v>
      </c>
      <c r="J58">
        <v>11.827958302079599</v>
      </c>
      <c r="K58">
        <v>3.1120025996616398</v>
      </c>
      <c r="L58">
        <v>3.9146879855199258E-5</v>
      </c>
      <c r="M58">
        <v>8.4853199848929031E-7</v>
      </c>
      <c r="N58" s="1">
        <v>4.44897929293779E-8</v>
      </c>
      <c r="O58" s="1">
        <v>9.8342884192117693E-12</v>
      </c>
      <c r="P58" s="1">
        <v>-3.4768783785859902E-13</v>
      </c>
      <c r="Q58">
        <v>47.4281245315956</v>
      </c>
      <c r="R58">
        <v>2.0973914890832202</v>
      </c>
      <c r="S58">
        <v>7.3235200091985098</v>
      </c>
      <c r="T58">
        <v>2.28148729168745</v>
      </c>
      <c r="V58">
        <v>6.6360714010317903</v>
      </c>
      <c r="X58">
        <v>12.8090403438036</v>
      </c>
      <c r="AA58">
        <v>20.9233216503726</v>
      </c>
      <c r="AB58">
        <v>0.50104328322707203</v>
      </c>
      <c r="AJ58">
        <v>0.39491824147822502</v>
      </c>
      <c r="AK58">
        <v>0.128798732104698</v>
      </c>
      <c r="AL58">
        <v>0.206715810354378</v>
      </c>
      <c r="AM58">
        <v>0.16943346006124099</v>
      </c>
      <c r="AN58">
        <v>-5.19337225836203E-2</v>
      </c>
      <c r="AO58">
        <v>0.115882464021923</v>
      </c>
      <c r="AP58">
        <v>3.6185014563151499E-2</v>
      </c>
    </row>
    <row r="59" spans="1:42" x14ac:dyDescent="0.3">
      <c r="A59">
        <v>63</v>
      </c>
      <c r="B59">
        <v>950</v>
      </c>
      <c r="C59">
        <v>300</v>
      </c>
      <c r="D59">
        <v>0</v>
      </c>
      <c r="E59">
        <v>4.2108386177402997</v>
      </c>
      <c r="F59">
        <v>3.4890705352257498</v>
      </c>
      <c r="G59">
        <v>-64.096360190049054</v>
      </c>
      <c r="H59">
        <v>-53.451390363638048</v>
      </c>
      <c r="I59">
        <v>8.7029144638114602</v>
      </c>
      <c r="J59">
        <v>4.6857443152900196</v>
      </c>
      <c r="K59">
        <v>1.2068654317038201</v>
      </c>
      <c r="L59">
        <v>3.4084727073074281E-5</v>
      </c>
      <c r="M59">
        <v>8.5307652491782976E-7</v>
      </c>
      <c r="N59" s="1">
        <v>1.3868520167764101E-8</v>
      </c>
      <c r="O59" s="1">
        <v>4.6546701861047399E-12</v>
      </c>
      <c r="P59" s="1">
        <v>7.1718429562422402E-16</v>
      </c>
      <c r="Q59">
        <v>32.5592965627688</v>
      </c>
      <c r="R59">
        <v>12.378329866960399</v>
      </c>
      <c r="S59">
        <v>16.403596305304799</v>
      </c>
      <c r="T59">
        <v>2.59509409400775</v>
      </c>
      <c r="V59">
        <v>5.0042850385332498</v>
      </c>
      <c r="X59">
        <v>8.0281090018377697</v>
      </c>
      <c r="AA59">
        <v>22.661134718594901</v>
      </c>
      <c r="AB59">
        <v>0.37015441199217403</v>
      </c>
      <c r="AJ59">
        <v>1.9248285540597598E-2</v>
      </c>
      <c r="AK59">
        <v>4.1370036775166298E-2</v>
      </c>
      <c r="AL59">
        <v>0.16049387798440601</v>
      </c>
      <c r="AM59">
        <v>0.67647566588333297</v>
      </c>
      <c r="AN59">
        <v>3.7483272415864799E-2</v>
      </c>
      <c r="AO59">
        <v>3.7406212773458701E-2</v>
      </c>
      <c r="AP59">
        <v>2.7522648627172699E-2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3B0BC-36A4-4560-AB9D-4ACD5A783257}">
  <dimension ref="A1:AL52"/>
  <sheetViews>
    <sheetView workbookViewId="0"/>
  </sheetViews>
  <sheetFormatPr defaultRowHeight="14.4" x14ac:dyDescent="0.3"/>
  <sheetData>
    <row r="1" spans="1:38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119</v>
      </c>
      <c r="AK1" t="s">
        <v>120</v>
      </c>
      <c r="AL1" t="s">
        <v>121</v>
      </c>
    </row>
    <row r="2" spans="1:38" x14ac:dyDescent="0.3">
      <c r="A2">
        <v>13</v>
      </c>
      <c r="B2">
        <v>1200.80645161289</v>
      </c>
      <c r="C2">
        <v>300</v>
      </c>
      <c r="D2">
        <v>0</v>
      </c>
      <c r="E2">
        <v>2.8363132031212999</v>
      </c>
      <c r="F2">
        <v>2.67989128590078</v>
      </c>
      <c r="G2">
        <v>-49.078197189725159</v>
      </c>
      <c r="H2">
        <v>-38.86411442034241</v>
      </c>
      <c r="I2">
        <v>6.9297045772321297</v>
      </c>
      <c r="J2">
        <v>3.4934058123439802</v>
      </c>
      <c r="K2">
        <v>1.05836875474892</v>
      </c>
      <c r="L2">
        <v>2.3097404849436167E-5</v>
      </c>
      <c r="M2">
        <v>1.3661334908286518E-6</v>
      </c>
      <c r="N2" s="1">
        <v>8.3283555172644003E-9</v>
      </c>
      <c r="O2" s="1">
        <v>7.3353303940787001E-12</v>
      </c>
      <c r="P2">
        <v>0</v>
      </c>
      <c r="Q2">
        <v>48.252655073071999</v>
      </c>
      <c r="S2">
        <v>33.232345561679999</v>
      </c>
      <c r="AA2">
        <v>16.157927955137801</v>
      </c>
      <c r="AB2">
        <v>2.3162918726566701</v>
      </c>
      <c r="AC2">
        <v>4.0779537453397102E-2</v>
      </c>
      <c r="AJ2">
        <v>0.20549092719208201</v>
      </c>
      <c r="AK2">
        <v>0.79212884113145399</v>
      </c>
      <c r="AL2">
        <v>2.3802316764631902E-3</v>
      </c>
    </row>
    <row r="3" spans="1:38" x14ac:dyDescent="0.3">
      <c r="A3">
        <v>14</v>
      </c>
      <c r="B3">
        <v>1195.7903225806399</v>
      </c>
      <c r="C3">
        <v>300</v>
      </c>
      <c r="D3">
        <v>0</v>
      </c>
      <c r="E3">
        <v>6.1948320369424303</v>
      </c>
      <c r="F3">
        <v>2.6788425605722601</v>
      </c>
      <c r="G3">
        <v>-107.11787235156933</v>
      </c>
      <c r="H3">
        <v>-84.911218000234584</v>
      </c>
      <c r="I3">
        <v>15.1174652979243</v>
      </c>
      <c r="J3">
        <v>7.6271692132906299</v>
      </c>
      <c r="K3">
        <v>2.3125032161722299</v>
      </c>
      <c r="L3">
        <v>2.314669867486721E-5</v>
      </c>
      <c r="M3">
        <v>1.3706427873246895E-6</v>
      </c>
      <c r="N3" s="1">
        <v>1.8169370124466301E-8</v>
      </c>
      <c r="O3" s="1">
        <v>1.6081013528822599E-11</v>
      </c>
      <c r="P3">
        <v>0</v>
      </c>
      <c r="Q3">
        <v>48.422655164683</v>
      </c>
      <c r="S3">
        <v>33.1171523981861</v>
      </c>
      <c r="AA3">
        <v>16.023225218444399</v>
      </c>
      <c r="AB3">
        <v>2.39313410753878</v>
      </c>
      <c r="AC3">
        <v>4.3833111147590802E-2</v>
      </c>
      <c r="AJ3">
        <v>0.212224906892413</v>
      </c>
      <c r="AK3">
        <v>0.78521763117119203</v>
      </c>
      <c r="AL3">
        <v>2.5574619363942699E-3</v>
      </c>
    </row>
    <row r="4" spans="1:38" x14ac:dyDescent="0.3">
      <c r="A4">
        <v>15</v>
      </c>
      <c r="B4">
        <v>1190.77419354839</v>
      </c>
      <c r="C4">
        <v>300</v>
      </c>
      <c r="D4">
        <v>0</v>
      </c>
      <c r="E4">
        <v>9.2774309678145102</v>
      </c>
      <c r="F4">
        <v>2.6778399143453702</v>
      </c>
      <c r="G4">
        <v>-160.30885667958336</v>
      </c>
      <c r="H4">
        <v>-127.20544306719498</v>
      </c>
      <c r="I4">
        <v>22.612792218529599</v>
      </c>
      <c r="J4">
        <v>11.418218013152501</v>
      </c>
      <c r="K4">
        <v>3.4645203838043699</v>
      </c>
      <c r="L4">
        <v>2.3193273205028573E-5</v>
      </c>
      <c r="M4">
        <v>1.3750106136174909E-6</v>
      </c>
      <c r="N4" s="1">
        <v>2.7180743326641601E-8</v>
      </c>
      <c r="O4" s="1">
        <v>2.41698187731058E-11</v>
      </c>
      <c r="P4">
        <v>0</v>
      </c>
      <c r="Q4">
        <v>48.587220394993103</v>
      </c>
      <c r="S4">
        <v>33.005601067296503</v>
      </c>
      <c r="AA4">
        <v>15.8927951815242</v>
      </c>
      <c r="AB4">
        <v>2.4674125830602498</v>
      </c>
      <c r="AC4">
        <v>4.69707731257933E-2</v>
      </c>
      <c r="AJ4">
        <v>0.218729205924829</v>
      </c>
      <c r="AK4">
        <v>0.77853130056171604</v>
      </c>
      <c r="AL4">
        <v>2.73949351345426E-3</v>
      </c>
    </row>
    <row r="5" spans="1:38" x14ac:dyDescent="0.3">
      <c r="A5">
        <v>16</v>
      </c>
      <c r="B5">
        <v>1185.7580645161199</v>
      </c>
      <c r="C5">
        <v>300</v>
      </c>
      <c r="D5">
        <v>0</v>
      </c>
      <c r="E5">
        <v>12.116251422420801</v>
      </c>
      <c r="F5">
        <v>2.6768845137197999</v>
      </c>
      <c r="G5">
        <v>-209.21599527611116</v>
      </c>
      <c r="H5">
        <v>-166.18437854007198</v>
      </c>
      <c r="I5">
        <v>29.495770009545598</v>
      </c>
      <c r="J5">
        <v>14.9064187405134</v>
      </c>
      <c r="K5">
        <v>4.5262510804338003</v>
      </c>
      <c r="L5">
        <v>2.3237039531967761E-5</v>
      </c>
      <c r="M5">
        <v>1.3792327974605413E-6</v>
      </c>
      <c r="N5" s="1">
        <v>3.5460401482339199E-8</v>
      </c>
      <c r="O5" s="1">
        <v>3.1675102288219198E-11</v>
      </c>
      <c r="P5">
        <v>0</v>
      </c>
      <c r="Q5">
        <v>48.746175167940699</v>
      </c>
      <c r="S5">
        <v>32.897811380687997</v>
      </c>
      <c r="AA5">
        <v>15.766777663177701</v>
      </c>
      <c r="AB5">
        <v>2.5390500946999399</v>
      </c>
      <c r="AC5">
        <v>5.0185693493566899E-2</v>
      </c>
      <c r="AJ5">
        <v>0.22499758656051899</v>
      </c>
      <c r="AK5">
        <v>0.772076482395604</v>
      </c>
      <c r="AL5">
        <v>2.9259310438759E-3</v>
      </c>
    </row>
    <row r="6" spans="1:38" x14ac:dyDescent="0.3">
      <c r="A6">
        <v>17</v>
      </c>
      <c r="B6">
        <v>1180.7419354838601</v>
      </c>
      <c r="C6">
        <v>300</v>
      </c>
      <c r="D6">
        <v>0</v>
      </c>
      <c r="E6">
        <v>14.7381631549021</v>
      </c>
      <c r="F6">
        <v>2.6759771451306902</v>
      </c>
      <c r="G6">
        <v>-254.31166254025493</v>
      </c>
      <c r="H6">
        <v>-202.21380420274579</v>
      </c>
      <c r="I6">
        <v>35.833377341191699</v>
      </c>
      <c r="J6">
        <v>18.125102417188099</v>
      </c>
      <c r="K6">
        <v>5.5075818497628797</v>
      </c>
      <c r="L6">
        <v>2.3277932951109878E-5</v>
      </c>
      <c r="M6">
        <v>1.3833063798642232E-6</v>
      </c>
      <c r="N6" s="1">
        <v>4.3090285176071401E-8</v>
      </c>
      <c r="O6" s="1">
        <v>3.8657952771972103E-11</v>
      </c>
      <c r="P6">
        <v>0</v>
      </c>
      <c r="Q6">
        <v>48.899391509818201</v>
      </c>
      <c r="S6">
        <v>32.793871285909503</v>
      </c>
      <c r="AA6">
        <v>15.6452750819484</v>
      </c>
      <c r="AB6">
        <v>2.6079920258457299</v>
      </c>
      <c r="AC6">
        <v>5.3470096478098202E-2</v>
      </c>
      <c r="AJ6">
        <v>0.231025785686896</v>
      </c>
      <c r="AK6">
        <v>0.765857889403187</v>
      </c>
      <c r="AL6">
        <v>3.1163249099162402E-3</v>
      </c>
    </row>
    <row r="7" spans="1:38" x14ac:dyDescent="0.3">
      <c r="A7">
        <v>18</v>
      </c>
      <c r="B7">
        <v>1175.7258064516</v>
      </c>
      <c r="C7">
        <v>300</v>
      </c>
      <c r="D7">
        <v>0</v>
      </c>
      <c r="E7">
        <v>17.1658417991604</v>
      </c>
      <c r="F7">
        <v>2.67511821889951</v>
      </c>
      <c r="G7">
        <v>-295.99465361754255</v>
      </c>
      <c r="H7">
        <v>-235.60236582963961</v>
      </c>
      <c r="I7">
        <v>41.682170079026598</v>
      </c>
      <c r="J7">
        <v>21.1024007732548</v>
      </c>
      <c r="K7">
        <v>6.4168535348774496</v>
      </c>
      <c r="L7">
        <v>2.3315912918963318E-5</v>
      </c>
      <c r="M7">
        <v>1.3872296086303599E-6</v>
      </c>
      <c r="N7" s="1">
        <v>5.0139592337122898E-8</v>
      </c>
      <c r="O7" s="1">
        <v>4.5169758704294402E-11</v>
      </c>
      <c r="P7">
        <v>0</v>
      </c>
      <c r="Q7">
        <v>49.046789019075</v>
      </c>
      <c r="S7">
        <v>32.693836885414299</v>
      </c>
      <c r="AA7">
        <v>15.5283524835375</v>
      </c>
      <c r="AB7">
        <v>2.6742062858285598</v>
      </c>
      <c r="AC7">
        <v>5.6815326144475202E-2</v>
      </c>
      <c r="AJ7">
        <v>0.23681150095931</v>
      </c>
      <c r="AK7">
        <v>0.75987832402858602</v>
      </c>
      <c r="AL7">
        <v>3.3101750121030701E-3</v>
      </c>
    </row>
    <row r="8" spans="1:38" x14ac:dyDescent="0.3">
      <c r="A8">
        <v>19</v>
      </c>
      <c r="B8">
        <v>1170.7096774193501</v>
      </c>
      <c r="C8">
        <v>300</v>
      </c>
      <c r="D8">
        <v>0</v>
      </c>
      <c r="E8">
        <v>19.418597505143499</v>
      </c>
      <c r="F8">
        <v>2.6743077848035699</v>
      </c>
      <c r="G8">
        <v>-334.60470991967441</v>
      </c>
      <c r="H8">
        <v>-266.61286112776548</v>
      </c>
      <c r="I8">
        <v>47.090343926933699</v>
      </c>
      <c r="J8">
        <v>23.862273730405899</v>
      </c>
      <c r="K8">
        <v>7.2611677741385403</v>
      </c>
      <c r="L8">
        <v>2.3350962251357119E-5</v>
      </c>
      <c r="M8">
        <v>1.3910018941639386E-6</v>
      </c>
      <c r="N8" s="1">
        <v>5.6667272408640803E-8</v>
      </c>
      <c r="O8" s="1">
        <v>5.1254182668632702E-11</v>
      </c>
      <c r="P8">
        <v>0</v>
      </c>
      <c r="Q8">
        <v>49.188333312618902</v>
      </c>
      <c r="S8">
        <v>32.597733464146899</v>
      </c>
      <c r="AA8">
        <v>15.4160387511076</v>
      </c>
      <c r="AB8">
        <v>2.7376825415396402</v>
      </c>
      <c r="AC8">
        <v>6.0211930586792702E-2</v>
      </c>
      <c r="AJ8">
        <v>0.24235431612772701</v>
      </c>
      <c r="AK8">
        <v>0.75413874826907301</v>
      </c>
      <c r="AL8">
        <v>3.5069356031997498E-3</v>
      </c>
    </row>
    <row r="9" spans="1:38" x14ac:dyDescent="0.3">
      <c r="A9">
        <v>20</v>
      </c>
      <c r="B9">
        <v>1165.69354838709</v>
      </c>
      <c r="C9">
        <v>300</v>
      </c>
      <c r="D9">
        <v>0</v>
      </c>
      <c r="E9">
        <v>21.360910394752398</v>
      </c>
      <c r="F9">
        <v>2.6734987956591798</v>
      </c>
      <c r="G9">
        <v>-367.81493132917183</v>
      </c>
      <c r="H9">
        <v>-293.3808022248424</v>
      </c>
      <c r="I9">
        <v>51.731912887796398</v>
      </c>
      <c r="J9">
        <v>26.238576326303999</v>
      </c>
      <c r="K9">
        <v>7.9898709621395803</v>
      </c>
      <c r="L9">
        <v>2.3386141906543722E-5</v>
      </c>
      <c r="M9">
        <v>1.3947755201953568E-6</v>
      </c>
      <c r="N9" s="1">
        <v>6.2277554128123097E-8</v>
      </c>
      <c r="O9" s="1">
        <v>5.6553137330229399E-11</v>
      </c>
      <c r="P9">
        <v>0</v>
      </c>
      <c r="Q9">
        <v>49.329983304426101</v>
      </c>
      <c r="S9">
        <v>32.501569424297898</v>
      </c>
      <c r="AA9">
        <v>15.3036503444823</v>
      </c>
      <c r="AB9">
        <v>2.8012354206705101</v>
      </c>
      <c r="AC9">
        <v>6.3561506123014005E-2</v>
      </c>
      <c r="AJ9">
        <v>0.24790023803243899</v>
      </c>
      <c r="AK9">
        <v>0.74839893243778699</v>
      </c>
      <c r="AL9">
        <v>3.7008295297738299E-3</v>
      </c>
    </row>
    <row r="10" spans="1:38" x14ac:dyDescent="0.3">
      <c r="A10">
        <v>21</v>
      </c>
      <c r="B10">
        <v>1160.6774193548299</v>
      </c>
      <c r="C10">
        <v>300</v>
      </c>
      <c r="D10">
        <v>0</v>
      </c>
      <c r="E10">
        <v>22.956013982940402</v>
      </c>
      <c r="F10">
        <v>2.67266400325658</v>
      </c>
      <c r="G10">
        <v>-395.00417412209691</v>
      </c>
      <c r="H10">
        <v>-315.39604010069945</v>
      </c>
      <c r="I10">
        <v>55.521419765579303</v>
      </c>
      <c r="J10">
        <v>28.1877395847165</v>
      </c>
      <c r="K10">
        <v>8.58918814896637</v>
      </c>
      <c r="L10">
        <v>2.3426088962680378E-5</v>
      </c>
      <c r="M10">
        <v>1.3986391463705879E-6</v>
      </c>
      <c r="N10" s="1">
        <v>6.6740292804619097E-8</v>
      </c>
      <c r="O10" s="1">
        <v>6.0965946889934097E-11</v>
      </c>
      <c r="P10">
        <v>0</v>
      </c>
      <c r="Q10">
        <v>49.475215821322699</v>
      </c>
      <c r="S10">
        <v>32.403018538087998</v>
      </c>
      <c r="AA10">
        <v>15.188456831916699</v>
      </c>
      <c r="AB10">
        <v>2.86651433682959</v>
      </c>
      <c r="AC10">
        <v>6.6794471842858E-2</v>
      </c>
      <c r="AJ10">
        <v>0.25359305091946999</v>
      </c>
      <c r="AK10">
        <v>0.74251917233919995</v>
      </c>
      <c r="AL10">
        <v>3.8877767413294201E-3</v>
      </c>
    </row>
    <row r="11" spans="1:38" x14ac:dyDescent="0.3">
      <c r="A11">
        <v>22</v>
      </c>
      <c r="B11">
        <v>1155.66129032258</v>
      </c>
      <c r="C11">
        <v>300</v>
      </c>
      <c r="D11">
        <v>0</v>
      </c>
      <c r="E11">
        <v>24.432329207517</v>
      </c>
      <c r="F11">
        <v>2.6718631917353499</v>
      </c>
      <c r="G11">
        <v>-420.11237050043997</v>
      </c>
      <c r="H11">
        <v>-335.79450530134716</v>
      </c>
      <c r="I11">
        <v>59.012597233926002</v>
      </c>
      <c r="J11">
        <v>29.988512724840302</v>
      </c>
      <c r="K11">
        <v>9.1443039760012894</v>
      </c>
      <c r="L11">
        <v>2.3461413538677641E-5</v>
      </c>
      <c r="M11">
        <v>1.402398638118998E-6</v>
      </c>
      <c r="N11" s="1">
        <v>7.0958658323212603E-8</v>
      </c>
      <c r="O11" s="1">
        <v>6.5083118966179306E-11</v>
      </c>
      <c r="P11">
        <v>0</v>
      </c>
      <c r="Q11">
        <v>49.616417325124999</v>
      </c>
      <c r="S11">
        <v>32.307185547444803</v>
      </c>
      <c r="AA11">
        <v>15.076446192820599</v>
      </c>
      <c r="AB11">
        <v>2.9299356730207702</v>
      </c>
      <c r="AC11">
        <v>7.0015261588696198E-2</v>
      </c>
      <c r="AJ11">
        <v>0.259120252998357</v>
      </c>
      <c r="AK11">
        <v>0.73680581706235804</v>
      </c>
      <c r="AL11">
        <v>4.0739299392835602E-3</v>
      </c>
    </row>
    <row r="12" spans="1:38" x14ac:dyDescent="0.3">
      <c r="A12">
        <v>23</v>
      </c>
      <c r="B12">
        <v>1150.6451612903099</v>
      </c>
      <c r="C12">
        <v>300</v>
      </c>
      <c r="D12">
        <v>0</v>
      </c>
      <c r="E12">
        <v>25.8013585409321</v>
      </c>
      <c r="F12">
        <v>2.6710937997479398</v>
      </c>
      <c r="G12">
        <v>-443.34151379677871</v>
      </c>
      <c r="H12">
        <v>-354.73276612929652</v>
      </c>
      <c r="I12">
        <v>62.234196376380503</v>
      </c>
      <c r="J12">
        <v>31.6560793617362</v>
      </c>
      <c r="K12">
        <v>9.6594730381115408</v>
      </c>
      <c r="L12">
        <v>2.3494912550565362E-5</v>
      </c>
      <c r="M12">
        <v>1.4060619290249877E-6</v>
      </c>
      <c r="N12" s="1">
        <v>7.4858797340214304E-8</v>
      </c>
      <c r="O12" s="1">
        <v>6.8931949613924399E-11</v>
      </c>
      <c r="P12">
        <v>0</v>
      </c>
      <c r="Q12">
        <v>49.753892564139498</v>
      </c>
      <c r="S12">
        <v>32.213866875581303</v>
      </c>
      <c r="AA12">
        <v>14.9673793654094</v>
      </c>
      <c r="AB12">
        <v>2.9916448414915502</v>
      </c>
      <c r="AC12">
        <v>7.3216353378186896E-2</v>
      </c>
      <c r="AJ12">
        <v>0.264494821412392</v>
      </c>
      <c r="AK12">
        <v>0.73124632411327495</v>
      </c>
      <c r="AL12">
        <v>4.25885447433223E-3</v>
      </c>
    </row>
    <row r="13" spans="1:38" x14ac:dyDescent="0.3">
      <c r="A13">
        <v>24</v>
      </c>
      <c r="B13">
        <v>1145.6290322580501</v>
      </c>
      <c r="C13">
        <v>300</v>
      </c>
      <c r="D13">
        <v>0</v>
      </c>
      <c r="E13">
        <v>27.073112744320099</v>
      </c>
      <c r="F13">
        <v>2.6703527485776801</v>
      </c>
      <c r="G13">
        <v>-464.86743444233991</v>
      </c>
      <c r="H13">
        <v>-372.34702866194675</v>
      </c>
      <c r="I13">
        <v>65.2112863785011</v>
      </c>
      <c r="J13">
        <v>33.2028632503485</v>
      </c>
      <c r="K13">
        <v>10.138403159934599</v>
      </c>
      <c r="L13">
        <v>2.3526777451058468E-5</v>
      </c>
      <c r="M13">
        <v>1.4096387315615384E-6</v>
      </c>
      <c r="N13" s="1">
        <v>7.8470766402344594E-8</v>
      </c>
      <c r="O13" s="1">
        <v>7.2536444515849196E-11</v>
      </c>
      <c r="P13">
        <v>0</v>
      </c>
      <c r="Q13">
        <v>49.888016822621097</v>
      </c>
      <c r="S13">
        <v>32.1228109574295</v>
      </c>
      <c r="AA13">
        <v>14.8609612384755</v>
      </c>
      <c r="AB13">
        <v>3.0518186325505399</v>
      </c>
      <c r="AC13">
        <v>7.6392348923200598E-2</v>
      </c>
      <c r="AJ13">
        <v>0.26973242308187501</v>
      </c>
      <c r="AK13">
        <v>0.72582533849452502</v>
      </c>
      <c r="AL13">
        <v>4.4422384235992098E-3</v>
      </c>
    </row>
    <row r="14" spans="1:38" x14ac:dyDescent="0.3">
      <c r="A14">
        <v>25</v>
      </c>
      <c r="B14">
        <v>1140.6129032258</v>
      </c>
      <c r="C14">
        <v>300</v>
      </c>
      <c r="D14">
        <v>0</v>
      </c>
      <c r="E14">
        <v>28.256518553894999</v>
      </c>
      <c r="F14">
        <v>2.6696362725103699</v>
      </c>
      <c r="G14">
        <v>-484.84688183060132</v>
      </c>
      <c r="H14">
        <v>-388.75871274398958</v>
      </c>
      <c r="I14">
        <v>67.966254360872995</v>
      </c>
      <c r="J14">
        <v>34.6399452015363</v>
      </c>
      <c r="K14">
        <v>10.5844076381702</v>
      </c>
      <c r="L14">
        <v>2.3557245157784046E-5</v>
      </c>
      <c r="M14">
        <v>1.4131410158202607E-6</v>
      </c>
      <c r="N14" s="1">
        <v>8.1821232009433098E-8</v>
      </c>
      <c r="O14" s="1">
        <v>7.59183737277559E-11</v>
      </c>
      <c r="P14">
        <v>0</v>
      </c>
      <c r="Q14">
        <v>50.019255300215299</v>
      </c>
      <c r="S14">
        <v>32.033704966728003</v>
      </c>
      <c r="AA14">
        <v>14.756825179172701</v>
      </c>
      <c r="AB14">
        <v>3.1106736039501399</v>
      </c>
      <c r="AC14">
        <v>7.9540949933692998E-2</v>
      </c>
      <c r="AJ14">
        <v>0.27485213834587802</v>
      </c>
      <c r="AK14">
        <v>0.72052391285794803</v>
      </c>
      <c r="AL14">
        <v>4.6239487961723799E-3</v>
      </c>
    </row>
    <row r="15" spans="1:38" x14ac:dyDescent="0.3">
      <c r="A15">
        <v>26</v>
      </c>
      <c r="B15">
        <v>1135.5967741935401</v>
      </c>
      <c r="C15">
        <v>300</v>
      </c>
      <c r="D15">
        <v>0</v>
      </c>
      <c r="E15">
        <v>29.359861551219002</v>
      </c>
      <c r="F15">
        <v>2.6689396970193902</v>
      </c>
      <c r="G15">
        <v>-503.42517892626461</v>
      </c>
      <c r="H15">
        <v>-404.08051180411792</v>
      </c>
      <c r="I15">
        <v>70.519889693459902</v>
      </c>
      <c r="J15">
        <v>35.977608776624997</v>
      </c>
      <c r="K15">
        <v>11.0005713444958</v>
      </c>
      <c r="L15">
        <v>2.3586612428327111E-5</v>
      </c>
      <c r="M15">
        <v>1.4165837318362444E-6</v>
      </c>
      <c r="N15" s="1">
        <v>8.4934752852879605E-8</v>
      </c>
      <c r="O15" s="1">
        <v>7.9098465196171404E-11</v>
      </c>
      <c r="P15">
        <v>0</v>
      </c>
      <c r="Q15">
        <v>50.148191736798204</v>
      </c>
      <c r="S15">
        <v>31.946155093170901</v>
      </c>
      <c r="AA15">
        <v>14.6545100822465</v>
      </c>
      <c r="AB15">
        <v>3.1684781637896</v>
      </c>
      <c r="AC15">
        <v>8.2664923994616502E-2</v>
      </c>
      <c r="AJ15">
        <v>0.27987750336690298</v>
      </c>
      <c r="AK15">
        <v>0.715318351596688</v>
      </c>
      <c r="AL15">
        <v>4.8041450364073399E-3</v>
      </c>
    </row>
    <row r="16" spans="1:38" x14ac:dyDescent="0.3">
      <c r="A16">
        <v>27</v>
      </c>
      <c r="B16">
        <v>1130.58064516128</v>
      </c>
      <c r="C16">
        <v>300</v>
      </c>
      <c r="D16">
        <v>0</v>
      </c>
      <c r="E16">
        <v>30.391357048337401</v>
      </c>
      <c r="F16">
        <v>2.66825714816687</v>
      </c>
      <c r="G16">
        <v>-520.74603661907122</v>
      </c>
      <c r="H16">
        <v>-418.42422185585622</v>
      </c>
      <c r="I16">
        <v>72.892769788792407</v>
      </c>
      <c r="J16">
        <v>37.226041708625203</v>
      </c>
      <c r="K16">
        <v>11.3899655695541</v>
      </c>
      <c r="L16">
        <v>2.3615254586832274E-5</v>
      </c>
      <c r="M16">
        <v>1.4199857540534109E-6</v>
      </c>
      <c r="N16" s="1">
        <v>8.7835415369344404E-8</v>
      </c>
      <c r="O16" s="1">
        <v>8.2097990341207294E-11</v>
      </c>
      <c r="P16">
        <v>0</v>
      </c>
      <c r="Q16">
        <v>50.275565891173997</v>
      </c>
      <c r="S16">
        <v>31.859660601967501</v>
      </c>
      <c r="AA16">
        <v>14.5534302237636</v>
      </c>
      <c r="AB16">
        <v>3.2255680835460101</v>
      </c>
      <c r="AC16">
        <v>8.5775199548719094E-2</v>
      </c>
      <c r="AJ16">
        <v>0.28483784704590298</v>
      </c>
      <c r="AK16">
        <v>0.71017869515283505</v>
      </c>
      <c r="AL16">
        <v>4.9834578012615304E-3</v>
      </c>
    </row>
    <row r="17" spans="1:38" x14ac:dyDescent="0.3">
      <c r="A17">
        <v>28</v>
      </c>
      <c r="B17">
        <v>1125.5645161290199</v>
      </c>
      <c r="C17">
        <v>300</v>
      </c>
      <c r="D17">
        <v>0</v>
      </c>
      <c r="E17">
        <v>31.472391688822</v>
      </c>
      <c r="F17">
        <v>2.6674571652044601</v>
      </c>
      <c r="G17">
        <v>-538.89070688868014</v>
      </c>
      <c r="H17">
        <v>-433.45548724078151</v>
      </c>
      <c r="I17">
        <v>75.380085379890602</v>
      </c>
      <c r="J17">
        <v>38.534374547220303</v>
      </c>
      <c r="K17">
        <v>11.798649327667601</v>
      </c>
      <c r="L17">
        <v>2.3651727253566268E-5</v>
      </c>
      <c r="M17">
        <v>1.4237741541157183E-6</v>
      </c>
      <c r="N17" s="1">
        <v>9.0863158232743003E-8</v>
      </c>
      <c r="O17" s="1">
        <v>8.5273938203797404E-11</v>
      </c>
      <c r="P17">
        <v>0</v>
      </c>
      <c r="Q17">
        <v>50.418204299004401</v>
      </c>
      <c r="S17">
        <v>31.7628274463903</v>
      </c>
      <c r="AA17">
        <v>14.440259156445</v>
      </c>
      <c r="AB17">
        <v>3.2895694209153299</v>
      </c>
      <c r="AC17">
        <v>8.9139677244885404E-2</v>
      </c>
      <c r="AJ17">
        <v>0.29039528398231301</v>
      </c>
      <c r="AK17">
        <v>0.70442746613135399</v>
      </c>
      <c r="AL17">
        <v>5.1772498863316098E-3</v>
      </c>
    </row>
    <row r="18" spans="1:38" x14ac:dyDescent="0.3">
      <c r="A18">
        <v>29</v>
      </c>
      <c r="B18">
        <v>1120.5483870967701</v>
      </c>
      <c r="C18">
        <v>300</v>
      </c>
      <c r="D18">
        <v>0</v>
      </c>
      <c r="E18">
        <v>32.694997920593401</v>
      </c>
      <c r="F18">
        <v>2.6664895782011899</v>
      </c>
      <c r="G18">
        <v>-559.43209154239855</v>
      </c>
      <c r="H18">
        <v>-450.44037221842217</v>
      </c>
      <c r="I18">
        <v>78.203232731737799</v>
      </c>
      <c r="J18">
        <v>40.0153702248789</v>
      </c>
      <c r="K18">
        <v>12.2614384799693</v>
      </c>
      <c r="L18">
        <v>2.3699335745759328E-5</v>
      </c>
      <c r="M18">
        <v>1.4281130915049365E-6</v>
      </c>
      <c r="N18" s="1">
        <v>9.4277339410571497E-8</v>
      </c>
      <c r="O18" s="1">
        <v>8.8892596791222699E-11</v>
      </c>
      <c r="P18">
        <v>0</v>
      </c>
      <c r="Q18">
        <v>50.582607695657501</v>
      </c>
      <c r="S18">
        <v>31.651247942038999</v>
      </c>
      <c r="AA18">
        <v>14.3098436378018</v>
      </c>
      <c r="AB18">
        <v>3.36341339841676</v>
      </c>
      <c r="AC18">
        <v>9.2887326084765701E-2</v>
      </c>
      <c r="AJ18">
        <v>0.29680290658140202</v>
      </c>
      <c r="AK18">
        <v>0.69780419887760503</v>
      </c>
      <c r="AL18">
        <v>5.3928945409926401E-3</v>
      </c>
    </row>
    <row r="19" spans="1:38" x14ac:dyDescent="0.3">
      <c r="A19">
        <v>30</v>
      </c>
      <c r="B19">
        <v>1115.53225806451</v>
      </c>
      <c r="C19">
        <v>300</v>
      </c>
      <c r="D19">
        <v>0</v>
      </c>
      <c r="E19">
        <v>33.837047566018597</v>
      </c>
      <c r="F19">
        <v>2.6656081379210002</v>
      </c>
      <c r="G19">
        <v>-578.56667638747888</v>
      </c>
      <c r="H19">
        <v>-466.32948338618382</v>
      </c>
      <c r="I19">
        <v>80.822803308314604</v>
      </c>
      <c r="J19">
        <v>41.396263636543303</v>
      </c>
      <c r="K19">
        <v>12.693931671595699</v>
      </c>
      <c r="L19">
        <v>2.3741548570573995E-5</v>
      </c>
      <c r="M19">
        <v>1.4321777628416531E-6</v>
      </c>
      <c r="N19" s="1">
        <v>9.7458489649416202E-8</v>
      </c>
      <c r="O19" s="1">
        <v>9.2293811965605005E-11</v>
      </c>
      <c r="P19">
        <v>0</v>
      </c>
      <c r="Q19">
        <v>50.736272470835303</v>
      </c>
      <c r="S19">
        <v>31.5469257161729</v>
      </c>
      <c r="AA19">
        <v>14.187921158732401</v>
      </c>
      <c r="AB19">
        <v>3.4323528328016799</v>
      </c>
      <c r="AC19">
        <v>9.6527821457581098E-2</v>
      </c>
      <c r="AJ19">
        <v>0.30278062272891298</v>
      </c>
      <c r="AK19">
        <v>0.69161707904297498</v>
      </c>
      <c r="AL19">
        <v>5.6022982281105698E-3</v>
      </c>
    </row>
    <row r="20" spans="1:38" x14ac:dyDescent="0.3">
      <c r="A20">
        <v>31</v>
      </c>
      <c r="B20">
        <v>1110.5161290322501</v>
      </c>
      <c r="C20">
        <v>300</v>
      </c>
      <c r="D20">
        <v>0</v>
      </c>
      <c r="E20">
        <v>34.900090684611001</v>
      </c>
      <c r="F20">
        <v>2.6648014950260799</v>
      </c>
      <c r="G20">
        <v>-596.32394585642942</v>
      </c>
      <c r="H20">
        <v>-481.14293960650326</v>
      </c>
      <c r="I20">
        <v>83.243351725668205</v>
      </c>
      <c r="J20">
        <v>42.679067763105799</v>
      </c>
      <c r="K20">
        <v>13.0966943503119</v>
      </c>
      <c r="L20">
        <v>2.3779080609444122E-5</v>
      </c>
      <c r="M20">
        <v>1.4360043547462839E-6</v>
      </c>
      <c r="N20" s="1">
        <v>1.00411604465305E-7</v>
      </c>
      <c r="O20" s="1">
        <v>9.5480411175548897E-11</v>
      </c>
      <c r="P20">
        <v>0</v>
      </c>
      <c r="Q20">
        <v>50.880606348890602</v>
      </c>
      <c r="S20">
        <v>31.448908464531598</v>
      </c>
      <c r="AA20">
        <v>14.073377585238299</v>
      </c>
      <c r="AB20">
        <v>3.4970281728849</v>
      </c>
      <c r="AC20">
        <v>0.100079428454434</v>
      </c>
      <c r="AJ20">
        <v>0.30838480586793798</v>
      </c>
      <c r="AK20">
        <v>0.68580867014736502</v>
      </c>
      <c r="AL20">
        <v>5.8065239846953496E-3</v>
      </c>
    </row>
    <row r="21" spans="1:38" x14ac:dyDescent="0.3">
      <c r="A21">
        <v>32</v>
      </c>
      <c r="B21">
        <v>1105.5</v>
      </c>
      <c r="C21">
        <v>300</v>
      </c>
      <c r="D21">
        <v>0</v>
      </c>
      <c r="E21">
        <v>35.888544340685598</v>
      </c>
      <c r="F21">
        <v>2.66406189207148</v>
      </c>
      <c r="G21">
        <v>-612.78225982729862</v>
      </c>
      <c r="H21">
        <v>-494.94048938445752</v>
      </c>
      <c r="I21">
        <v>85.476205304349193</v>
      </c>
      <c r="J21">
        <v>43.869294075010302</v>
      </c>
      <c r="K21">
        <v>13.4713628266271</v>
      </c>
      <c r="L21">
        <v>2.3812416989435123E-5</v>
      </c>
      <c r="M21">
        <v>1.4396174949220668E-6</v>
      </c>
      <c r="N21" s="1">
        <v>1.0315001815392E-7</v>
      </c>
      <c r="O21" s="1">
        <v>9.8462820743045605E-11</v>
      </c>
      <c r="P21">
        <v>0</v>
      </c>
      <c r="Q21">
        <v>51.016565435902699</v>
      </c>
      <c r="S21">
        <v>31.3565501827125</v>
      </c>
      <c r="AA21">
        <v>13.9654568627898</v>
      </c>
      <c r="AB21">
        <v>3.55787646527149</v>
      </c>
      <c r="AC21">
        <v>0.10355105332342</v>
      </c>
      <c r="AJ21">
        <v>0.31365402089925998</v>
      </c>
      <c r="AK21">
        <v>0.68033988569027704</v>
      </c>
      <c r="AL21">
        <v>6.0060934104617901E-3</v>
      </c>
    </row>
    <row r="22" spans="1:38" x14ac:dyDescent="0.3">
      <c r="A22">
        <v>33</v>
      </c>
      <c r="B22">
        <v>1100.4838709677299</v>
      </c>
      <c r="C22">
        <v>300</v>
      </c>
      <c r="D22">
        <v>0</v>
      </c>
      <c r="E22">
        <v>36.807921782382699</v>
      </c>
      <c r="F22">
        <v>2.6633834225039501</v>
      </c>
      <c r="G22">
        <v>-628.03846733143007</v>
      </c>
      <c r="H22">
        <v>-507.7971008158969</v>
      </c>
      <c r="I22">
        <v>87.535237050337003</v>
      </c>
      <c r="J22">
        <v>44.9737848813255</v>
      </c>
      <c r="K22">
        <v>13.819986064108701</v>
      </c>
      <c r="L22">
        <v>2.384192508220794E-5</v>
      </c>
      <c r="M22">
        <v>1.4430358733644173E-6</v>
      </c>
      <c r="N22" s="1">
        <v>1.05690177644867E-7</v>
      </c>
      <c r="O22" s="1">
        <v>1.01254573867977E-10</v>
      </c>
      <c r="P22">
        <v>0</v>
      </c>
      <c r="Q22">
        <v>51.144874570127698</v>
      </c>
      <c r="S22">
        <v>31.269361700792501</v>
      </c>
      <c r="AA22">
        <v>13.8635862900941</v>
      </c>
      <c r="AB22">
        <v>3.6152305506019</v>
      </c>
      <c r="AC22">
        <v>0.106946888383705</v>
      </c>
      <c r="AJ22">
        <v>0.31861768068375801</v>
      </c>
      <c r="AK22">
        <v>0.67518106426763103</v>
      </c>
      <c r="AL22">
        <v>6.2012550486099599E-3</v>
      </c>
    </row>
    <row r="23" spans="1:38" x14ac:dyDescent="0.3">
      <c r="A23">
        <v>34</v>
      </c>
      <c r="B23">
        <v>1095.46774193547</v>
      </c>
      <c r="C23">
        <v>300</v>
      </c>
      <c r="D23">
        <v>0</v>
      </c>
      <c r="E23">
        <v>37.663950222942397</v>
      </c>
      <c r="F23">
        <v>2.6627612034926602</v>
      </c>
      <c r="G23">
        <v>-642.19279763535894</v>
      </c>
      <c r="H23">
        <v>-519.79079276630932</v>
      </c>
      <c r="I23">
        <v>89.434764082445994</v>
      </c>
      <c r="J23">
        <v>45.999634249311498</v>
      </c>
      <c r="K23">
        <v>14.1446969309676</v>
      </c>
      <c r="L23">
        <v>2.3867907649494284E-5</v>
      </c>
      <c r="M23">
        <v>1.4462749116904798E-6</v>
      </c>
      <c r="N23" s="1">
        <v>1.0804905694393E-7</v>
      </c>
      <c r="O23" s="1">
        <v>1.03870024995746E-10</v>
      </c>
      <c r="P23">
        <v>0</v>
      </c>
      <c r="Q23">
        <v>51.2661319145341</v>
      </c>
      <c r="S23">
        <v>31.186939675151699</v>
      </c>
      <c r="AA23">
        <v>13.767293531383199</v>
      </c>
      <c r="AB23">
        <v>3.66936598524082</v>
      </c>
      <c r="AC23">
        <v>0.110268893690031</v>
      </c>
      <c r="AJ23">
        <v>0.32330014242511701</v>
      </c>
      <c r="AK23">
        <v>0.67030772977643605</v>
      </c>
      <c r="AL23">
        <v>6.3921277984458902E-3</v>
      </c>
    </row>
    <row r="24" spans="1:38" x14ac:dyDescent="0.3">
      <c r="A24">
        <v>35</v>
      </c>
      <c r="B24">
        <v>1090.4516129032199</v>
      </c>
      <c r="C24">
        <v>300</v>
      </c>
      <c r="D24">
        <v>0</v>
      </c>
      <c r="E24">
        <v>38.462150245002299</v>
      </c>
      <c r="F24">
        <v>2.6621909822776102</v>
      </c>
      <c r="G24">
        <v>-655.34168015199566</v>
      </c>
      <c r="H24">
        <v>-530.99682726208812</v>
      </c>
      <c r="I24">
        <v>91.188549289822205</v>
      </c>
      <c r="J24">
        <v>46.953674219567397</v>
      </c>
      <c r="K24">
        <v>14.4475548527688</v>
      </c>
      <c r="L24">
        <v>2.3890628068797772E-5</v>
      </c>
      <c r="M24">
        <v>1.4493480317295432E-6</v>
      </c>
      <c r="N24" s="1">
        <v>1.10242937960428E-7</v>
      </c>
      <c r="O24" s="1">
        <v>1.06323224387666E-10</v>
      </c>
      <c r="P24">
        <v>0</v>
      </c>
      <c r="Q24">
        <v>51.380858571521401</v>
      </c>
      <c r="S24">
        <v>31.108932882275301</v>
      </c>
      <c r="AA24">
        <v>13.676167231540401</v>
      </c>
      <c r="AB24">
        <v>3.7205232398389199</v>
      </c>
      <c r="AC24">
        <v>0.11351807482385499</v>
      </c>
      <c r="AJ24">
        <v>0.32772264905139697</v>
      </c>
      <c r="AK24">
        <v>0.665698576166734</v>
      </c>
      <c r="AL24">
        <v>6.5787747818686401E-3</v>
      </c>
    </row>
    <row r="25" spans="1:38" x14ac:dyDescent="0.3">
      <c r="A25">
        <v>36</v>
      </c>
      <c r="B25">
        <v>1085.4354838709701</v>
      </c>
      <c r="C25">
        <v>300</v>
      </c>
      <c r="D25">
        <v>0</v>
      </c>
      <c r="E25">
        <v>39.207652634947003</v>
      </c>
      <c r="F25">
        <v>2.6616689444237598</v>
      </c>
      <c r="G25">
        <v>-667.57463751348018</v>
      </c>
      <c r="H25">
        <v>-541.48517474498931</v>
      </c>
      <c r="I25">
        <v>92.809369940585896</v>
      </c>
      <c r="J25">
        <v>47.842251652670797</v>
      </c>
      <c r="K25">
        <v>14.7304767999369</v>
      </c>
      <c r="L25">
        <v>2.3910322560466997E-5</v>
      </c>
      <c r="M25">
        <v>1.4522672717094117E-6</v>
      </c>
      <c r="N25" s="1">
        <v>1.1228689034732799E-7</v>
      </c>
      <c r="O25" s="1">
        <v>1.08627399337833E-10</v>
      </c>
      <c r="P25">
        <v>0</v>
      </c>
      <c r="Q25">
        <v>51.489522584194198</v>
      </c>
      <c r="S25">
        <v>31.035025908665698</v>
      </c>
      <c r="AA25">
        <v>13.589837959740599</v>
      </c>
      <c r="AB25">
        <v>3.7689184258691601</v>
      </c>
      <c r="AC25">
        <v>0.116695121530139</v>
      </c>
      <c r="AJ25">
        <v>0.33190427090267799</v>
      </c>
      <c r="AK25">
        <v>0.66133448881073897</v>
      </c>
      <c r="AL25">
        <v>6.7612402865821503E-3</v>
      </c>
    </row>
    <row r="26" spans="1:38" x14ac:dyDescent="0.3">
      <c r="A26">
        <v>37</v>
      </c>
      <c r="B26">
        <v>1080.4193548387</v>
      </c>
      <c r="C26">
        <v>300</v>
      </c>
      <c r="D26">
        <v>0</v>
      </c>
      <c r="E26">
        <v>39.8981654755191</v>
      </c>
      <c r="F26">
        <v>2.6612034944136602</v>
      </c>
      <c r="G26">
        <v>-678.85458795293823</v>
      </c>
      <c r="H26">
        <v>-551.22385946164638</v>
      </c>
      <c r="I26">
        <v>94.291975534936796</v>
      </c>
      <c r="J26">
        <v>48.662595335295201</v>
      </c>
      <c r="K26">
        <v>14.992527087564801</v>
      </c>
      <c r="L26">
        <v>2.3926410168874896E-5</v>
      </c>
      <c r="M26">
        <v>1.455004453677559E-6</v>
      </c>
      <c r="N26" s="1">
        <v>1.1417598974253401E-7</v>
      </c>
      <c r="O26" s="1">
        <v>1.10771936498914E-10</v>
      </c>
      <c r="P26">
        <v>0</v>
      </c>
      <c r="Q26">
        <v>51.591002520355403</v>
      </c>
      <c r="S26">
        <v>30.965970615698001</v>
      </c>
      <c r="AA26">
        <v>13.509187680188999</v>
      </c>
      <c r="AB26">
        <v>3.8140235941521898</v>
      </c>
      <c r="AC26">
        <v>0.11981558960519301</v>
      </c>
      <c r="AJ26">
        <v>0.33579977481870099</v>
      </c>
      <c r="AK26">
        <v>0.65725977052524298</v>
      </c>
      <c r="AL26">
        <v>6.9404546560555801E-3</v>
      </c>
    </row>
    <row r="27" spans="1:38" x14ac:dyDescent="0.3">
      <c r="A27">
        <v>38</v>
      </c>
      <c r="B27">
        <v>1075.4032258064401</v>
      </c>
      <c r="C27">
        <v>300</v>
      </c>
      <c r="D27">
        <v>0</v>
      </c>
      <c r="E27">
        <v>40.490065279468197</v>
      </c>
      <c r="F27">
        <v>2.6608666432783998</v>
      </c>
      <c r="G27">
        <v>-688.44149416765777</v>
      </c>
      <c r="H27">
        <v>-559.61241390915052</v>
      </c>
      <c r="I27">
        <v>95.531327791282393</v>
      </c>
      <c r="J27">
        <v>49.361244022029702</v>
      </c>
      <c r="K27">
        <v>15.2168713083573</v>
      </c>
      <c r="L27">
        <v>2.3934032214075311E-5</v>
      </c>
      <c r="M27">
        <v>1.4573214153615569E-6</v>
      </c>
      <c r="N27" s="1">
        <v>1.15794416595066E-7</v>
      </c>
      <c r="O27" s="1">
        <v>1.1261231604591699E-10</v>
      </c>
      <c r="P27">
        <v>0</v>
      </c>
      <c r="Q27">
        <v>51.675867970860502</v>
      </c>
      <c r="S27">
        <v>30.908095115500899</v>
      </c>
      <c r="AA27">
        <v>13.441637607238301</v>
      </c>
      <c r="AB27">
        <v>3.8514135522039901</v>
      </c>
      <c r="AC27">
        <v>0.122985754196118</v>
      </c>
      <c r="AJ27">
        <v>0.33902761350245902</v>
      </c>
      <c r="AK27">
        <v>0.65384964318298799</v>
      </c>
      <c r="AL27">
        <v>7.1227433145518602E-3</v>
      </c>
    </row>
    <row r="28" spans="1:38" x14ac:dyDescent="0.3">
      <c r="A28">
        <v>39</v>
      </c>
      <c r="B28">
        <v>1070.38709677419</v>
      </c>
      <c r="C28">
        <v>300</v>
      </c>
      <c r="D28">
        <v>0</v>
      </c>
      <c r="E28">
        <v>41.043558261064298</v>
      </c>
      <c r="F28">
        <v>2.66055565493091</v>
      </c>
      <c r="G28">
        <v>-697.36239381521898</v>
      </c>
      <c r="H28">
        <v>-567.47734873130855</v>
      </c>
      <c r="I28">
        <v>96.673955185727394</v>
      </c>
      <c r="J28">
        <v>50.012185664491199</v>
      </c>
      <c r="K28">
        <v>15.426686596462099</v>
      </c>
      <c r="L28">
        <v>2.3940050954537174E-5</v>
      </c>
      <c r="M28">
        <v>1.4595560820507628E-6</v>
      </c>
      <c r="N28" s="1">
        <v>1.17303623478296E-7</v>
      </c>
      <c r="O28" s="1">
        <v>1.1434386041508E-10</v>
      </c>
      <c r="P28">
        <v>0</v>
      </c>
      <c r="Q28">
        <v>51.757480668766803</v>
      </c>
      <c r="S28">
        <v>30.852425324591401</v>
      </c>
      <c r="AA28">
        <v>13.376666252385499</v>
      </c>
      <c r="AB28">
        <v>3.88733747915431</v>
      </c>
      <c r="AC28">
        <v>0.126090275101789</v>
      </c>
      <c r="AJ28">
        <v>0.34212774233696902</v>
      </c>
      <c r="AK28">
        <v>0.65057104152620404</v>
      </c>
      <c r="AL28">
        <v>7.3012161368260602E-3</v>
      </c>
    </row>
    <row r="29" spans="1:38" x14ac:dyDescent="0.3">
      <c r="A29">
        <v>40</v>
      </c>
      <c r="B29">
        <v>1065.3709677419299</v>
      </c>
      <c r="C29">
        <v>300</v>
      </c>
      <c r="D29">
        <v>0</v>
      </c>
      <c r="E29">
        <v>41.5620752613519</v>
      </c>
      <c r="F29">
        <v>2.6602693838976998</v>
      </c>
      <c r="G29">
        <v>-705.676964278372</v>
      </c>
      <c r="H29">
        <v>-574.86550225301016</v>
      </c>
      <c r="I29">
        <v>97.728362257961706</v>
      </c>
      <c r="J29">
        <v>50.619657659004702</v>
      </c>
      <c r="K29">
        <v>15.623258123001399</v>
      </c>
      <c r="L29">
        <v>2.3944533726723394E-5</v>
      </c>
      <c r="M29">
        <v>1.4617119727670977E-6</v>
      </c>
      <c r="N29" s="1">
        <v>1.18713615727922E-7</v>
      </c>
      <c r="O29" s="1">
        <v>1.1597562089518199E-10</v>
      </c>
      <c r="P29">
        <v>0</v>
      </c>
      <c r="Q29">
        <v>51.835977887034801</v>
      </c>
      <c r="S29">
        <v>30.798868166364301</v>
      </c>
      <c r="AA29">
        <v>13.314164795709599</v>
      </c>
      <c r="AB29">
        <v>3.9218572680139099</v>
      </c>
      <c r="AC29">
        <v>0.12913188287722699</v>
      </c>
      <c r="AJ29">
        <v>0.34510563813839001</v>
      </c>
      <c r="AK29">
        <v>0.64741832694704105</v>
      </c>
      <c r="AL29">
        <v>7.4760349145675401E-3</v>
      </c>
    </row>
    <row r="30" spans="1:38" x14ac:dyDescent="0.3">
      <c r="A30">
        <v>41</v>
      </c>
      <c r="B30">
        <v>1060.35483870967</v>
      </c>
      <c r="C30">
        <v>300</v>
      </c>
      <c r="D30">
        <v>0</v>
      </c>
      <c r="E30">
        <v>42.048626305011197</v>
      </c>
      <c r="F30">
        <v>2.6600066184409199</v>
      </c>
      <c r="G30">
        <v>-713.43757523668899</v>
      </c>
      <c r="H30">
        <v>-581.81794996929045</v>
      </c>
      <c r="I30">
        <v>98.702023004847803</v>
      </c>
      <c r="J30">
        <v>51.1873787843858</v>
      </c>
      <c r="K30">
        <v>15.807714918264599</v>
      </c>
      <c r="L30">
        <v>2.3947552839906672E-5</v>
      </c>
      <c r="M30">
        <v>1.4637928401783573E-6</v>
      </c>
      <c r="N30" s="1">
        <v>1.20033144926734E-7</v>
      </c>
      <c r="O30" s="1">
        <v>1.1751561222760901E-10</v>
      </c>
      <c r="P30">
        <v>0</v>
      </c>
      <c r="Q30">
        <v>51.911506440588198</v>
      </c>
      <c r="S30">
        <v>30.747324145957499</v>
      </c>
      <c r="AA30">
        <v>13.2540168956752</v>
      </c>
      <c r="AB30">
        <v>3.95503924925216</v>
      </c>
      <c r="AC30">
        <v>0.13211326852675601</v>
      </c>
      <c r="AJ30">
        <v>0.347967147416956</v>
      </c>
      <c r="AK30">
        <v>0.64438549409644996</v>
      </c>
      <c r="AL30">
        <v>7.6473584865934504E-3</v>
      </c>
    </row>
    <row r="31" spans="1:38" x14ac:dyDescent="0.3">
      <c r="A31">
        <v>42</v>
      </c>
      <c r="B31">
        <v>1055.33870967741</v>
      </c>
      <c r="C31">
        <v>300</v>
      </c>
      <c r="D31">
        <v>0</v>
      </c>
      <c r="E31">
        <v>42.5058628646172</v>
      </c>
      <c r="F31">
        <v>2.6597661222606401</v>
      </c>
      <c r="G31">
        <v>-720.69036961024506</v>
      </c>
      <c r="H31">
        <v>-588.37085848286574</v>
      </c>
      <c r="I31">
        <v>99.601532300194606</v>
      </c>
      <c r="J31">
        <v>51.7186258430837</v>
      </c>
      <c r="K31">
        <v>15.9810528109478</v>
      </c>
      <c r="L31">
        <v>2.3949182802355068E-5</v>
      </c>
      <c r="M31">
        <v>1.4658025336139261E-6</v>
      </c>
      <c r="N31" s="1">
        <v>1.2126989749319099E-7</v>
      </c>
      <c r="O31" s="1">
        <v>1.1897095778601001E-10</v>
      </c>
      <c r="P31">
        <v>0</v>
      </c>
      <c r="Q31">
        <v>51.984217243741497</v>
      </c>
      <c r="S31">
        <v>30.697691011660201</v>
      </c>
      <c r="AA31">
        <v>13.1961029797819</v>
      </c>
      <c r="AB31">
        <v>3.9869516611738298</v>
      </c>
      <c r="AC31">
        <v>0.13503710364235499</v>
      </c>
      <c r="AJ31">
        <v>0.350718268486786</v>
      </c>
      <c r="AK31">
        <v>0.64146638750297003</v>
      </c>
      <c r="AL31">
        <v>7.8153440102435301E-3</v>
      </c>
    </row>
    <row r="32" spans="1:38" x14ac:dyDescent="0.3">
      <c r="A32">
        <v>43</v>
      </c>
      <c r="B32">
        <v>1050.3225806451601</v>
      </c>
      <c r="C32">
        <v>300</v>
      </c>
      <c r="D32">
        <v>0</v>
      </c>
      <c r="E32">
        <v>42.936129017744904</v>
      </c>
      <c r="F32">
        <v>2.6595466625644901</v>
      </c>
      <c r="G32">
        <v>-727.47615189173109</v>
      </c>
      <c r="H32">
        <v>-594.55618686912089</v>
      </c>
      <c r="I32">
        <v>100.43273050493799</v>
      </c>
      <c r="J32">
        <v>52.216296651501096</v>
      </c>
      <c r="K32">
        <v>16.144153295788801</v>
      </c>
      <c r="L32">
        <v>2.3949498439666532E-5</v>
      </c>
      <c r="M32">
        <v>1.4677449064431662E-6</v>
      </c>
      <c r="N32" s="1">
        <v>1.2243064924770901E-7</v>
      </c>
      <c r="O32" s="1">
        <v>1.2034800984919399E-10</v>
      </c>
      <c r="P32">
        <v>0</v>
      </c>
      <c r="Q32">
        <v>52.054261618906203</v>
      </c>
      <c r="S32">
        <v>30.649866238193599</v>
      </c>
      <c r="AA32">
        <v>13.140303154608601</v>
      </c>
      <c r="AB32">
        <v>4.0176629343112502</v>
      </c>
      <c r="AC32">
        <v>0.137906053980241</v>
      </c>
      <c r="AJ32">
        <v>0.35336500415755601</v>
      </c>
      <c r="AK32">
        <v>0.63865484801095995</v>
      </c>
      <c r="AL32">
        <v>7.9801478314821296E-3</v>
      </c>
    </row>
    <row r="33" spans="1:38" x14ac:dyDescent="0.3">
      <c r="A33">
        <v>44</v>
      </c>
      <c r="B33">
        <v>1045.30645161289</v>
      </c>
      <c r="C33">
        <v>300</v>
      </c>
      <c r="D33">
        <v>0</v>
      </c>
      <c r="E33">
        <v>43.341503730200102</v>
      </c>
      <c r="F33">
        <v>2.65934702852643</v>
      </c>
      <c r="G33">
        <v>-733.83112258601545</v>
      </c>
      <c r="H33">
        <v>-600.40226616078621</v>
      </c>
      <c r="I33">
        <v>101.200806641738</v>
      </c>
      <c r="J33">
        <v>52.682962123015002</v>
      </c>
      <c r="K33">
        <v>16.297799145911402</v>
      </c>
      <c r="L33">
        <v>2.3948573643719936E-5</v>
      </c>
      <c r="M33">
        <v>1.4696237547802263E-6</v>
      </c>
      <c r="N33" s="1">
        <v>1.2352139284324301E-7</v>
      </c>
      <c r="O33" s="1">
        <v>1.2165244985994201E-10</v>
      </c>
      <c r="P33">
        <v>0</v>
      </c>
      <c r="Q33">
        <v>52.121788843815999</v>
      </c>
      <c r="S33">
        <v>30.603748676481999</v>
      </c>
      <c r="AA33">
        <v>13.0864991392141</v>
      </c>
      <c r="AB33">
        <v>4.0472405506385698</v>
      </c>
      <c r="AC33">
        <v>0.14072278984924</v>
      </c>
      <c r="AJ33">
        <v>0.355913264194747</v>
      </c>
      <c r="AK33">
        <v>0.63594480965150202</v>
      </c>
      <c r="AL33">
        <v>8.1419261537502095E-3</v>
      </c>
    </row>
    <row r="34" spans="1:38" x14ac:dyDescent="0.3">
      <c r="A34">
        <v>45</v>
      </c>
      <c r="B34">
        <v>1040.2903225806399</v>
      </c>
      <c r="C34">
        <v>300</v>
      </c>
      <c r="D34">
        <v>0</v>
      </c>
      <c r="E34">
        <v>43.7238360089789</v>
      </c>
      <c r="F34">
        <v>2.6591660429492801</v>
      </c>
      <c r="G34">
        <v>-739.78748898486208</v>
      </c>
      <c r="H34">
        <v>-605.93428091444105</v>
      </c>
      <c r="I34">
        <v>101.91038433129999</v>
      </c>
      <c r="J34">
        <v>53.120909585748201</v>
      </c>
      <c r="K34">
        <v>16.442687407547002</v>
      </c>
      <c r="L34">
        <v>2.3946480569009558E-5</v>
      </c>
      <c r="M34">
        <v>1.471442778384771E-6</v>
      </c>
      <c r="N34" s="1">
        <v>1.2454744342966901E-7</v>
      </c>
      <c r="O34" s="1">
        <v>1.22889372506842E-10</v>
      </c>
      <c r="P34">
        <v>0</v>
      </c>
      <c r="Q34">
        <v>52.186944577782299</v>
      </c>
      <c r="S34">
        <v>30.559239611605701</v>
      </c>
      <c r="AA34">
        <v>13.0345755051697</v>
      </c>
      <c r="AB34">
        <v>4.0757503101253603</v>
      </c>
      <c r="AC34">
        <v>0.14348999531676401</v>
      </c>
      <c r="AJ34">
        <v>0.35836880298803098</v>
      </c>
      <c r="AK34">
        <v>0.63333036138682397</v>
      </c>
      <c r="AL34">
        <v>8.3008356251434105E-3</v>
      </c>
    </row>
    <row r="35" spans="1:38" x14ac:dyDescent="0.3">
      <c r="A35">
        <v>46</v>
      </c>
      <c r="B35">
        <v>1035.27419354839</v>
      </c>
      <c r="C35">
        <v>300</v>
      </c>
      <c r="D35">
        <v>0</v>
      </c>
      <c r="E35">
        <v>44.084774291535297</v>
      </c>
      <c r="F35">
        <v>2.6590025691130301</v>
      </c>
      <c r="G35">
        <v>-745.37397596823257</v>
      </c>
      <c r="H35">
        <v>-611.1746716382678</v>
      </c>
      <c r="I35">
        <v>102.565593781953</v>
      </c>
      <c r="J35">
        <v>53.5321790140841</v>
      </c>
      <c r="K35">
        <v>16.579440277201599</v>
      </c>
      <c r="L35">
        <v>2.3943289147177949E-5</v>
      </c>
      <c r="M35">
        <v>1.4732055573243788E-6</v>
      </c>
      <c r="N35" s="1">
        <v>1.25513526754646E-7</v>
      </c>
      <c r="O35" s="1">
        <v>1.2406335665061101E-10</v>
      </c>
      <c r="P35">
        <v>0</v>
      </c>
      <c r="Q35">
        <v>52.249869913374198</v>
      </c>
      <c r="S35">
        <v>30.5162433994727</v>
      </c>
      <c r="AA35">
        <v>12.984420423098101</v>
      </c>
      <c r="AB35">
        <v>4.1032558865747299</v>
      </c>
      <c r="AC35">
        <v>0.146210377480049</v>
      </c>
      <c r="AJ35">
        <v>0.36073718217475798</v>
      </c>
      <c r="AK35">
        <v>0.63080578390653796</v>
      </c>
      <c r="AL35">
        <v>8.4570339187031197E-3</v>
      </c>
    </row>
    <row r="36" spans="1:38" x14ac:dyDescent="0.3">
      <c r="A36">
        <v>47</v>
      </c>
      <c r="B36">
        <v>1030.2580645161199</v>
      </c>
      <c r="C36">
        <v>300</v>
      </c>
      <c r="D36">
        <v>0</v>
      </c>
      <c r="E36">
        <v>44.425791146593497</v>
      </c>
      <c r="F36">
        <v>2.6588555142150598</v>
      </c>
      <c r="G36">
        <v>-750.61625547398182</v>
      </c>
      <c r="H36">
        <v>-616.14347285529539</v>
      </c>
      <c r="I36">
        <v>103.170132424036</v>
      </c>
      <c r="J36">
        <v>53.918593495118103</v>
      </c>
      <c r="K36">
        <v>16.708614254922601</v>
      </c>
      <c r="L36">
        <v>2.3939066827943541E-5</v>
      </c>
      <c r="M36">
        <v>1.4749155398288685E-6</v>
      </c>
      <c r="N36" s="1">
        <v>1.2642385300370301E-7</v>
      </c>
      <c r="O36" s="1">
        <v>1.2517852548205801E-10</v>
      </c>
      <c r="P36">
        <v>0</v>
      </c>
      <c r="Q36">
        <v>52.310700873187002</v>
      </c>
      <c r="S36">
        <v>30.474667803501699</v>
      </c>
      <c r="AA36">
        <v>12.935926057862099</v>
      </c>
      <c r="AB36">
        <v>4.1298185888575896</v>
      </c>
      <c r="AC36">
        <v>0.14888667659135399</v>
      </c>
      <c r="AJ36">
        <v>0.36302375094096301</v>
      </c>
      <c r="AK36">
        <v>0.62836556870563198</v>
      </c>
      <c r="AL36">
        <v>8.6106803534042597E-3</v>
      </c>
    </row>
    <row r="37" spans="1:38" x14ac:dyDescent="0.3">
      <c r="A37">
        <v>48</v>
      </c>
      <c r="B37">
        <v>1025.2419354838601</v>
      </c>
      <c r="C37">
        <v>300</v>
      </c>
      <c r="D37">
        <v>0</v>
      </c>
      <c r="E37">
        <v>44.748213151591003</v>
      </c>
      <c r="F37">
        <v>2.6587266223375199</v>
      </c>
      <c r="G37">
        <v>-755.53746206965513</v>
      </c>
      <c r="H37">
        <v>-620.85932181777434</v>
      </c>
      <c r="I37">
        <v>103.726876739796</v>
      </c>
      <c r="J37">
        <v>54.531338759148497</v>
      </c>
      <c r="K37">
        <v>16.8306936018299</v>
      </c>
      <c r="L37">
        <v>2.4374338543360704E-5</v>
      </c>
      <c r="M37">
        <v>1.4782781545319835E-6</v>
      </c>
      <c r="N37" s="1">
        <v>1.21231709797987E-7</v>
      </c>
      <c r="O37" s="1">
        <v>1.2617238345729499E-10</v>
      </c>
      <c r="P37" s="1">
        <v>1.40087108624946E-11</v>
      </c>
      <c r="Q37">
        <v>52.369570943223799</v>
      </c>
      <c r="S37">
        <v>30.434422278502002</v>
      </c>
      <c r="AA37">
        <v>12.8889865616185</v>
      </c>
      <c r="AB37">
        <v>4.15549850738548</v>
      </c>
      <c r="AC37">
        <v>0.15152170927004599</v>
      </c>
      <c r="AJ37">
        <v>0.36523374548651899</v>
      </c>
      <c r="AK37">
        <v>0.62600431614708196</v>
      </c>
      <c r="AL37">
        <v>8.7619383663980997E-3</v>
      </c>
    </row>
    <row r="38" spans="1:38" x14ac:dyDescent="0.3">
      <c r="A38">
        <v>49</v>
      </c>
      <c r="B38">
        <v>1020.22580645161</v>
      </c>
      <c r="C38">
        <v>300</v>
      </c>
      <c r="D38">
        <v>0</v>
      </c>
      <c r="E38">
        <v>45.053277135901098</v>
      </c>
      <c r="F38">
        <v>2.6586150724945998</v>
      </c>
      <c r="G38">
        <v>-760.15915299853611</v>
      </c>
      <c r="H38">
        <v>-625.33911137053303</v>
      </c>
      <c r="I38">
        <v>104.238877018956</v>
      </c>
      <c r="J38">
        <v>54.87710396736</v>
      </c>
      <c r="K38">
        <v>16.946145232535301</v>
      </c>
      <c r="L38">
        <v>2.4372772891298484E-5</v>
      </c>
      <c r="M38">
        <v>1.479910637020395E-6</v>
      </c>
      <c r="N38" s="1">
        <v>1.2175019253927599E-7</v>
      </c>
      <c r="O38" s="1">
        <v>1.27175104875037E-10</v>
      </c>
      <c r="P38" s="1">
        <v>1.5007565424355101E-11</v>
      </c>
      <c r="Q38">
        <v>52.4266227146286</v>
      </c>
      <c r="S38">
        <v>30.3954100976392</v>
      </c>
      <c r="AA38">
        <v>12.8434888620442</v>
      </c>
      <c r="AB38">
        <v>4.1803598169060399</v>
      </c>
      <c r="AC38">
        <v>0.15411850878170499</v>
      </c>
      <c r="AJ38">
        <v>0.36737274583020002</v>
      </c>
      <c r="AK38">
        <v>0.62371627076757497</v>
      </c>
      <c r="AL38">
        <v>8.9109834022237395E-3</v>
      </c>
    </row>
    <row r="39" spans="1:38" x14ac:dyDescent="0.3">
      <c r="A39">
        <v>50</v>
      </c>
      <c r="B39">
        <v>1015.20967741934</v>
      </c>
      <c r="C39">
        <v>300</v>
      </c>
      <c r="D39">
        <v>0</v>
      </c>
      <c r="E39">
        <v>45.321898989368499</v>
      </c>
      <c r="F39">
        <v>2.65849615654369</v>
      </c>
      <c r="G39">
        <v>-764.15987395316643</v>
      </c>
      <c r="H39">
        <v>-629.31549409506249</v>
      </c>
      <c r="I39">
        <v>104.663613912695</v>
      </c>
      <c r="J39">
        <v>55.178090794660598</v>
      </c>
      <c r="K39">
        <v>17.047946026858799</v>
      </c>
      <c r="L39">
        <v>2.4371877975104109E-5</v>
      </c>
      <c r="M39">
        <v>1.4815690815910618E-6</v>
      </c>
      <c r="N39" s="1">
        <v>1.22137400003578E-7</v>
      </c>
      <c r="O39" s="1">
        <v>1.2807915794300899E-10</v>
      </c>
      <c r="P39" s="1">
        <v>1.6099111247171799E-11</v>
      </c>
      <c r="Q39">
        <v>52.484684250472803</v>
      </c>
      <c r="S39">
        <v>30.355693676758602</v>
      </c>
      <c r="AA39">
        <v>12.797174542517</v>
      </c>
      <c r="AB39">
        <v>4.2056250755742104</v>
      </c>
      <c r="AC39">
        <v>0.15682245467723999</v>
      </c>
      <c r="AJ39">
        <v>0.36954595163672799</v>
      </c>
      <c r="AK39">
        <v>0.62138788146592105</v>
      </c>
      <c r="AL39">
        <v>9.0661668973505798E-3</v>
      </c>
    </row>
    <row r="40" spans="1:38" x14ac:dyDescent="0.3">
      <c r="A40">
        <v>51</v>
      </c>
      <c r="B40">
        <v>1010.19354838709</v>
      </c>
      <c r="C40">
        <v>300</v>
      </c>
      <c r="D40">
        <v>0</v>
      </c>
      <c r="E40">
        <v>45.5542762465519</v>
      </c>
      <c r="F40">
        <v>2.6583659798452102</v>
      </c>
      <c r="G40">
        <v>-767.54400401320277</v>
      </c>
      <c r="H40">
        <v>-632.79016260218441</v>
      </c>
      <c r="I40">
        <v>105.002157512987</v>
      </c>
      <c r="J40">
        <v>55.434622460783501</v>
      </c>
      <c r="K40">
        <v>17.136194411126301</v>
      </c>
      <c r="L40">
        <v>2.4371918195783181E-5</v>
      </c>
      <c r="M40">
        <v>1.4832660233811038E-6</v>
      </c>
      <c r="N40" s="1">
        <v>1.2239138278781699E-7</v>
      </c>
      <c r="O40" s="1">
        <v>1.2888618189954999E-10</v>
      </c>
      <c r="P40" s="1">
        <v>1.72896915429335E-11</v>
      </c>
      <c r="Q40">
        <v>52.544252209470997</v>
      </c>
      <c r="S40">
        <v>30.3149139015568</v>
      </c>
      <c r="AA40">
        <v>12.7496314415379</v>
      </c>
      <c r="AB40">
        <v>4.2314595958712298</v>
      </c>
      <c r="AC40">
        <v>0.15974285156290399</v>
      </c>
      <c r="AJ40">
        <v>0.37176755137982198</v>
      </c>
      <c r="AK40">
        <v>0.61899865248127495</v>
      </c>
      <c r="AL40">
        <v>9.2337961389017502E-3</v>
      </c>
    </row>
    <row r="41" spans="1:38" x14ac:dyDescent="0.3">
      <c r="A41">
        <v>52</v>
      </c>
      <c r="B41">
        <v>1005.17741935484</v>
      </c>
      <c r="C41">
        <v>300</v>
      </c>
      <c r="D41">
        <v>0</v>
      </c>
      <c r="E41">
        <v>45.775244486302299</v>
      </c>
      <c r="F41">
        <v>2.6582487058984698</v>
      </c>
      <c r="G41">
        <v>-770.73148359807442</v>
      </c>
      <c r="H41">
        <v>-636.10936954117119</v>
      </c>
      <c r="I41">
        <v>105.311137051918</v>
      </c>
      <c r="J41">
        <v>55.6767861753939</v>
      </c>
      <c r="K41">
        <v>17.220075903631599</v>
      </c>
      <c r="L41">
        <v>2.4371175340558375E-5</v>
      </c>
      <c r="M41">
        <v>1.4849216476596195E-6</v>
      </c>
      <c r="N41" s="1">
        <v>1.2258215622615501E-7</v>
      </c>
      <c r="O41" s="1">
        <v>1.29657833896029E-10</v>
      </c>
      <c r="P41" s="1">
        <v>1.85895567085675E-11</v>
      </c>
      <c r="Q41">
        <v>52.602175944977901</v>
      </c>
      <c r="S41">
        <v>30.275241581434301</v>
      </c>
      <c r="AA41">
        <v>12.703385659412399</v>
      </c>
      <c r="AB41">
        <v>4.2565333897470898</v>
      </c>
      <c r="AC41">
        <v>0.16266342442812901</v>
      </c>
      <c r="AJ41">
        <v>0.37392318071044101</v>
      </c>
      <c r="AK41">
        <v>0.616675391331172</v>
      </c>
      <c r="AL41">
        <v>9.4014279583865008E-3</v>
      </c>
    </row>
    <row r="42" spans="1:38" x14ac:dyDescent="0.3">
      <c r="A42">
        <v>53</v>
      </c>
      <c r="B42">
        <v>1000.16129032258</v>
      </c>
      <c r="C42">
        <v>300</v>
      </c>
      <c r="D42">
        <v>0</v>
      </c>
      <c r="E42">
        <v>45.985393355396901</v>
      </c>
      <c r="F42">
        <v>2.6581438440742602</v>
      </c>
      <c r="G42">
        <v>-773.73276035151218</v>
      </c>
      <c r="H42">
        <v>-639.28120527749593</v>
      </c>
      <c r="I42">
        <v>105.592054429953</v>
      </c>
      <c r="J42">
        <v>55.905330560801701</v>
      </c>
      <c r="K42">
        <v>17.299813724494602</v>
      </c>
      <c r="L42">
        <v>2.4369706627124141E-5</v>
      </c>
      <c r="M42">
        <v>1.4865377826161503E-6</v>
      </c>
      <c r="N42" s="1">
        <v>1.2270882743405899E-7</v>
      </c>
      <c r="O42" s="1">
        <v>1.3039570702888E-10</v>
      </c>
      <c r="P42" s="1">
        <v>2.00064270035656E-11</v>
      </c>
      <c r="Q42">
        <v>52.658524000200003</v>
      </c>
      <c r="S42">
        <v>30.236640758906901</v>
      </c>
      <c r="AA42">
        <v>12.6583915372277</v>
      </c>
      <c r="AB42">
        <v>4.2809049348424901</v>
      </c>
      <c r="AC42">
        <v>0.16553876882284899</v>
      </c>
      <c r="AJ42">
        <v>0.37601791451034</v>
      </c>
      <c r="AK42">
        <v>0.614415647949629</v>
      </c>
      <c r="AL42">
        <v>9.5664375400305399E-3</v>
      </c>
    </row>
    <row r="43" spans="1:38" x14ac:dyDescent="0.3">
      <c r="A43">
        <v>54</v>
      </c>
      <c r="B43">
        <v>995.14516129032302</v>
      </c>
      <c r="C43">
        <v>300</v>
      </c>
      <c r="D43">
        <v>0</v>
      </c>
      <c r="E43">
        <v>46.185538278931702</v>
      </c>
      <c r="F43">
        <v>2.6580509627609299</v>
      </c>
      <c r="G43">
        <v>-776.56194704482414</v>
      </c>
      <c r="H43">
        <v>-642.31681332314201</v>
      </c>
      <c r="I43">
        <v>105.846917830314</v>
      </c>
      <c r="J43">
        <v>56.121268626529897</v>
      </c>
      <c r="K43">
        <v>17.375715863234799</v>
      </c>
      <c r="L43">
        <v>2.4367549105684227E-5</v>
      </c>
      <c r="M43">
        <v>1.488115783952141E-6</v>
      </c>
      <c r="N43" s="1">
        <v>1.2277097813012899E-7</v>
      </c>
      <c r="O43" s="1">
        <v>1.3110206795756899E-10</v>
      </c>
      <c r="P43" s="1">
        <v>2.15485812414196E-11</v>
      </c>
      <c r="Q43">
        <v>52.713348201165601</v>
      </c>
      <c r="S43">
        <v>30.199076118928801</v>
      </c>
      <c r="AA43">
        <v>12.6146078468142</v>
      </c>
      <c r="AB43">
        <v>4.30459713969943</v>
      </c>
      <c r="AC43">
        <v>0.16837069339180399</v>
      </c>
      <c r="AJ43">
        <v>0.37805376576595601</v>
      </c>
      <c r="AK43">
        <v>0.61221730324519896</v>
      </c>
      <c r="AL43">
        <v>9.7289309888436808E-3</v>
      </c>
    </row>
    <row r="44" spans="1:38" x14ac:dyDescent="0.3">
      <c r="A44">
        <v>55</v>
      </c>
      <c r="B44">
        <v>990.12903225806394</v>
      </c>
      <c r="C44">
        <v>300</v>
      </c>
      <c r="D44">
        <v>0</v>
      </c>
      <c r="E44">
        <v>46.376411952701403</v>
      </c>
      <c r="F44">
        <v>2.6579696421188101</v>
      </c>
      <c r="G44">
        <v>-779.23172657039947</v>
      </c>
      <c r="H44">
        <v>-645.22620333306463</v>
      </c>
      <c r="I44">
        <v>106.07753300377701</v>
      </c>
      <c r="J44">
        <v>56.325511708891298</v>
      </c>
      <c r="K44">
        <v>17.448059307303499</v>
      </c>
      <c r="L44">
        <v>2.4364739907312024E-5</v>
      </c>
      <c r="M44">
        <v>1.4896569759055693E-6</v>
      </c>
      <c r="N44" s="1">
        <v>1.2276773552985301E-7</v>
      </c>
      <c r="O44" s="1">
        <v>1.31778960781983E-10</v>
      </c>
      <c r="P44" s="1">
        <v>2.32249453889202E-11</v>
      </c>
      <c r="Q44">
        <v>52.766699097299302</v>
      </c>
      <c r="S44">
        <v>30.162513194946001</v>
      </c>
      <c r="AA44">
        <v>12.571994357894599</v>
      </c>
      <c r="AB44">
        <v>4.3276322924470199</v>
      </c>
      <c r="AC44">
        <v>0.17116105741300899</v>
      </c>
      <c r="AJ44">
        <v>0.38003269103063803</v>
      </c>
      <c r="AK44">
        <v>0.61007829178203898</v>
      </c>
      <c r="AL44">
        <v>9.88901718732128E-3</v>
      </c>
    </row>
    <row r="45" spans="1:38" x14ac:dyDescent="0.3">
      <c r="A45">
        <v>56</v>
      </c>
      <c r="B45">
        <v>985.11290322580601</v>
      </c>
      <c r="C45">
        <v>300</v>
      </c>
      <c r="D45">
        <v>0</v>
      </c>
      <c r="E45">
        <v>46.5586730997478</v>
      </c>
      <c r="F45">
        <v>2.65789947283093</v>
      </c>
      <c r="G45">
        <v>-781.75350392898963</v>
      </c>
      <c r="H45">
        <v>-648.01837079093218</v>
      </c>
      <c r="I45">
        <v>106.285524905169</v>
      </c>
      <c r="J45">
        <v>56.518880353896698</v>
      </c>
      <c r="K45">
        <v>17.5170933196198</v>
      </c>
      <c r="L45">
        <v>2.4361316390390276E-5</v>
      </c>
      <c r="M45">
        <v>1.4911626554252836E-6</v>
      </c>
      <c r="N45" s="1">
        <v>1.2269777217399301E-7</v>
      </c>
      <c r="O45" s="1">
        <v>1.3242822987691201E-10</v>
      </c>
      <c r="P45" s="1">
        <v>2.5045168038436801E-11</v>
      </c>
      <c r="Q45">
        <v>52.818626113703999</v>
      </c>
      <c r="S45">
        <v>30.126918264480899</v>
      </c>
      <c r="AA45">
        <v>12.5305117164077</v>
      </c>
      <c r="AB45">
        <v>4.3500321264186397</v>
      </c>
      <c r="AC45">
        <v>0.17391177898862201</v>
      </c>
      <c r="AJ45">
        <v>0.38195659625649597</v>
      </c>
      <c r="AK45">
        <v>0.60799659547087803</v>
      </c>
      <c r="AL45">
        <v>1.0046808272624899E-2</v>
      </c>
    </row>
    <row r="46" spans="1:38" x14ac:dyDescent="0.3">
      <c r="A46">
        <v>57</v>
      </c>
      <c r="B46">
        <v>980.09677419354796</v>
      </c>
      <c r="C46">
        <v>300</v>
      </c>
      <c r="D46">
        <v>0</v>
      </c>
      <c r="E46">
        <v>46.732914126417597</v>
      </c>
      <c r="F46">
        <v>2.6578400549698999</v>
      </c>
      <c r="G46">
        <v>-784.13753911842309</v>
      </c>
      <c r="H46">
        <v>-650.70140164265172</v>
      </c>
      <c r="I46">
        <v>106.47235662077399</v>
      </c>
      <c r="J46">
        <v>56.702113843883097</v>
      </c>
      <c r="K46">
        <v>17.5830423049843</v>
      </c>
      <c r="L46">
        <v>2.4357316286888177E-5</v>
      </c>
      <c r="M46">
        <v>1.4926340960104718E-6</v>
      </c>
      <c r="N46" s="1">
        <v>1.2255929969450101E-7</v>
      </c>
      <c r="O46" s="1">
        <v>1.3305153984385201E-10</v>
      </c>
      <c r="P46" s="1">
        <v>2.7019704198696801E-11</v>
      </c>
      <c r="Q46">
        <v>52.869177689704102</v>
      </c>
      <c r="S46">
        <v>30.092258254117699</v>
      </c>
      <c r="AA46">
        <v>12.490121333792599</v>
      </c>
      <c r="AB46">
        <v>4.3718178797918004</v>
      </c>
      <c r="AC46">
        <v>0.17662484259363601</v>
      </c>
      <c r="AJ46">
        <v>0.383827342095725</v>
      </c>
      <c r="AK46">
        <v>0.60597023782813897</v>
      </c>
      <c r="AL46">
        <v>1.02024200761345E-2</v>
      </c>
    </row>
    <row r="47" spans="1:38" x14ac:dyDescent="0.3">
      <c r="A47">
        <v>58</v>
      </c>
      <c r="B47">
        <v>975.080645161289</v>
      </c>
      <c r="C47">
        <v>300</v>
      </c>
      <c r="D47">
        <v>0</v>
      </c>
      <c r="E47">
        <v>46.899667858649202</v>
      </c>
      <c r="F47">
        <v>2.6577909970036102</v>
      </c>
      <c r="G47">
        <v>-786.39306404662489</v>
      </c>
      <c r="H47">
        <v>-653.28256435782453</v>
      </c>
      <c r="I47">
        <v>106.639346025349</v>
      </c>
      <c r="J47">
        <v>56.875878590943998</v>
      </c>
      <c r="K47">
        <v>17.646108332642999</v>
      </c>
      <c r="L47">
        <v>2.4352777847503788E-5</v>
      </c>
      <c r="M47">
        <v>1.4940725511387487E-6</v>
      </c>
      <c r="N47" s="1">
        <v>1.22350056616855E-7</v>
      </c>
      <c r="O47" s="1">
        <v>1.33650393035997E-10</v>
      </c>
      <c r="P47" s="1">
        <v>2.9159908651117602E-11</v>
      </c>
      <c r="Q47">
        <v>52.918401400500102</v>
      </c>
      <c r="S47">
        <v>30.058500655987501</v>
      </c>
      <c r="AA47">
        <v>12.4507852897021</v>
      </c>
      <c r="AB47">
        <v>4.3930103477454701</v>
      </c>
      <c r="AC47">
        <v>0.179302306064616</v>
      </c>
      <c r="AJ47">
        <v>0.38564674854412101</v>
      </c>
      <c r="AK47">
        <v>0.60399727892557398</v>
      </c>
      <c r="AL47">
        <v>1.0355972530303801E-2</v>
      </c>
    </row>
    <row r="48" spans="1:38" x14ac:dyDescent="0.3">
      <c r="A48">
        <v>59</v>
      </c>
      <c r="B48">
        <v>970.06451612903095</v>
      </c>
      <c r="C48">
        <v>300</v>
      </c>
      <c r="D48">
        <v>0</v>
      </c>
      <c r="E48">
        <v>47.059413504675398</v>
      </c>
      <c r="F48">
        <v>2.6577519149488702</v>
      </c>
      <c r="G48">
        <v>-788.52838599593224</v>
      </c>
      <c r="H48">
        <v>-655.76839142464758</v>
      </c>
      <c r="I48">
        <v>106.78768052407899</v>
      </c>
      <c r="J48">
        <v>57.040775577866498</v>
      </c>
      <c r="K48">
        <v>17.706473369460699</v>
      </c>
      <c r="L48">
        <v>2.434773998578633E-5</v>
      </c>
      <c r="M48">
        <v>1.4954792572504998E-6</v>
      </c>
      <c r="N48" s="1">
        <v>1.2206729013257799E-7</v>
      </c>
      <c r="O48" s="1">
        <v>1.3422614502583699E-10</v>
      </c>
      <c r="P48" s="1">
        <v>3.1478140299164599E-11</v>
      </c>
      <c r="Q48">
        <v>52.966344060516299</v>
      </c>
      <c r="S48">
        <v>30.0256134566912</v>
      </c>
      <c r="AA48">
        <v>12.412466249248</v>
      </c>
      <c r="AB48">
        <v>4.4136299264259602</v>
      </c>
      <c r="AC48">
        <v>0.18194630711828999</v>
      </c>
      <c r="AJ48">
        <v>0.38741659886789498</v>
      </c>
      <c r="AK48">
        <v>0.60207581108395603</v>
      </c>
      <c r="AL48">
        <v>1.0507590048148E-2</v>
      </c>
    </row>
    <row r="49" spans="1:38" x14ac:dyDescent="0.3">
      <c r="A49">
        <v>60</v>
      </c>
      <c r="B49">
        <v>965.04838709677404</v>
      </c>
      <c r="C49">
        <v>300</v>
      </c>
      <c r="D49">
        <v>0</v>
      </c>
      <c r="E49">
        <v>47.212581960273297</v>
      </c>
      <c r="F49">
        <v>2.6577224316755399</v>
      </c>
      <c r="G49">
        <v>-790.55097964848505</v>
      </c>
      <c r="H49">
        <v>-658.16475187034882</v>
      </c>
      <c r="I49">
        <v>106.91843016250699</v>
      </c>
      <c r="J49">
        <v>57.197346990433999</v>
      </c>
      <c r="K49">
        <v>17.764301266971799</v>
      </c>
      <c r="L49">
        <v>2.4342242421999831E-5</v>
      </c>
      <c r="M49">
        <v>1.4968554362802698E-6</v>
      </c>
      <c r="N49" s="1">
        <v>1.2170773161370099E-7</v>
      </c>
      <c r="O49" s="1">
        <v>1.34780018307313E-10</v>
      </c>
      <c r="P49" s="1">
        <v>3.3987879149446198E-11</v>
      </c>
      <c r="Q49">
        <v>53.013051807925002</v>
      </c>
      <c r="S49">
        <v>29.993565078989501</v>
      </c>
      <c r="AA49">
        <v>12.3751273951729</v>
      </c>
      <c r="AB49">
        <v>4.4336966484384002</v>
      </c>
      <c r="AC49">
        <v>0.184559069473998</v>
      </c>
      <c r="AJ49">
        <v>0.389138642791381</v>
      </c>
      <c r="AK49">
        <v>0.60020395532887505</v>
      </c>
      <c r="AL49">
        <v>1.0657401879743299E-2</v>
      </c>
    </row>
    <row r="50" spans="1:38" x14ac:dyDescent="0.3">
      <c r="A50">
        <v>61</v>
      </c>
      <c r="B50">
        <v>960.03225806451496</v>
      </c>
      <c r="C50">
        <v>300</v>
      </c>
      <c r="D50">
        <v>0</v>
      </c>
      <c r="E50">
        <v>47.3595605526518</v>
      </c>
      <c r="F50">
        <v>2.65770217635637</v>
      </c>
      <c r="G50">
        <v>-792.46756933602762</v>
      </c>
      <c r="H50">
        <v>-660.47691612400274</v>
      </c>
      <c r="I50">
        <v>107.03255933894501</v>
      </c>
      <c r="J50">
        <v>57.346082160408201</v>
      </c>
      <c r="K50">
        <v>17.819739538152501</v>
      </c>
      <c r="L50">
        <v>2.4336325828214231E-5</v>
      </c>
      <c r="M50">
        <v>1.4982022977517579E-6</v>
      </c>
      <c r="N50" s="1">
        <v>1.2126756549245001E-7</v>
      </c>
      <c r="O50" s="1">
        <v>1.3531311447451601E-10</v>
      </c>
      <c r="P50" s="1">
        <v>3.6703857817624903E-11</v>
      </c>
      <c r="Q50">
        <v>53.058570170831501</v>
      </c>
      <c r="S50">
        <v>29.962324335916801</v>
      </c>
      <c r="AA50">
        <v>12.33873237455</v>
      </c>
      <c r="AB50">
        <v>4.4532302100394601</v>
      </c>
      <c r="AC50">
        <v>0.187142908662183</v>
      </c>
      <c r="AJ50">
        <v>0.39081459896243598</v>
      </c>
      <c r="AK50">
        <v>0.59837985858700404</v>
      </c>
      <c r="AL50">
        <v>1.0805542450558699E-2</v>
      </c>
    </row>
    <row r="51" spans="1:38" x14ac:dyDescent="0.3">
      <c r="A51">
        <v>62</v>
      </c>
      <c r="B51">
        <v>955.01612903225805</v>
      </c>
      <c r="C51">
        <v>300</v>
      </c>
      <c r="D51">
        <v>0</v>
      </c>
      <c r="E51">
        <v>47.500697299527999</v>
      </c>
      <c r="F51">
        <v>2.6576907840544401</v>
      </c>
      <c r="G51">
        <v>-794.28420284154561</v>
      </c>
      <c r="H51">
        <v>-662.70961426966971</v>
      </c>
      <c r="I51">
        <v>107.130937306951</v>
      </c>
      <c r="J51">
        <v>57.487422914630201</v>
      </c>
      <c r="K51">
        <v>17.872920952475599</v>
      </c>
      <c r="L51">
        <v>2.4330031976544936E-5</v>
      </c>
      <c r="M51">
        <v>1.4995210404642597E-6</v>
      </c>
      <c r="N51" s="1">
        <v>1.2074239096790499E-7</v>
      </c>
      <c r="O51" s="1">
        <v>1.35826425067746E-10</v>
      </c>
      <c r="P51" s="1">
        <v>3.9642209750164598E-11</v>
      </c>
      <c r="Q51">
        <v>53.102944116030997</v>
      </c>
      <c r="S51">
        <v>29.931860396689999</v>
      </c>
      <c r="AA51">
        <v>12.3032452592805</v>
      </c>
      <c r="AB51">
        <v>4.4722499904152597</v>
      </c>
      <c r="AC51">
        <v>0.18970023758319501</v>
      </c>
      <c r="AJ51">
        <v>0.39244615673001898</v>
      </c>
      <c r="AK51">
        <v>0.59660169158459497</v>
      </c>
      <c r="AL51">
        <v>1.0952151685385301E-2</v>
      </c>
    </row>
    <row r="52" spans="1:38" x14ac:dyDescent="0.3">
      <c r="A52">
        <v>63</v>
      </c>
      <c r="B52">
        <v>950</v>
      </c>
      <c r="C52">
        <v>300</v>
      </c>
      <c r="D52">
        <v>0</v>
      </c>
      <c r="E52">
        <v>47.636304747868401</v>
      </c>
      <c r="F52">
        <v>2.6576878954366201</v>
      </c>
      <c r="G52">
        <v>-796.00631787101202</v>
      </c>
      <c r="H52">
        <v>-664.86708857209396</v>
      </c>
      <c r="I52">
        <v>107.214347626144</v>
      </c>
      <c r="J52">
        <v>57.621768410950303</v>
      </c>
      <c r="K52">
        <v>17.923964973337199</v>
      </c>
      <c r="L52">
        <v>2.4323403892952666E-5</v>
      </c>
      <c r="M52">
        <v>1.5008128538111914E-6</v>
      </c>
      <c r="N52" s="1">
        <v>1.2012717584040301E-7</v>
      </c>
      <c r="O52" s="1">
        <v>1.36320841247156E-10</v>
      </c>
      <c r="P52" s="1">
        <v>4.2820636710040198E-11</v>
      </c>
      <c r="Q52">
        <v>53.146218081733998</v>
      </c>
      <c r="S52">
        <v>29.9021427634529</v>
      </c>
      <c r="AA52">
        <v>12.2686305192719</v>
      </c>
      <c r="AB52">
        <v>4.4907750636403696</v>
      </c>
      <c r="AC52">
        <v>0.19223357190068599</v>
      </c>
      <c r="AJ52">
        <v>0.39403497728641701</v>
      </c>
      <c r="AK52">
        <v>0.59486764739082698</v>
      </c>
      <c r="AL52">
        <v>1.10973753227545E-2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C9052-4465-4020-A47B-413A92251669}">
  <dimension ref="A1:AO63"/>
  <sheetViews>
    <sheetView workbookViewId="0"/>
  </sheetViews>
  <sheetFormatPr defaultRowHeight="14.4" x14ac:dyDescent="0.3"/>
  <sheetData>
    <row r="1" spans="1:41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82</v>
      </c>
      <c r="AL1" t="s">
        <v>115</v>
      </c>
      <c r="AM1" t="s">
        <v>116</v>
      </c>
      <c r="AN1" t="s">
        <v>117</v>
      </c>
      <c r="AO1" t="s">
        <v>118</v>
      </c>
    </row>
    <row r="2" spans="1:41" x14ac:dyDescent="0.3">
      <c r="A2">
        <v>2</v>
      </c>
      <c r="B2">
        <v>1255.9838709677299</v>
      </c>
      <c r="C2">
        <v>300</v>
      </c>
      <c r="D2">
        <v>0</v>
      </c>
      <c r="E2">
        <v>0.48789863934536898</v>
      </c>
      <c r="F2">
        <v>3.2433345993921701</v>
      </c>
      <c r="G2">
        <v>-7.877705331908718</v>
      </c>
      <c r="H2">
        <v>-6.0287952794086053</v>
      </c>
      <c r="I2">
        <v>1.2091224238790701</v>
      </c>
      <c r="J2">
        <v>0.61454093989950698</v>
      </c>
      <c r="K2">
        <v>0.15043117643082601</v>
      </c>
      <c r="L2">
        <v>4.8150398166624933E-5</v>
      </c>
      <c r="M2">
        <v>7.4098466819959342E-7</v>
      </c>
      <c r="N2" s="1">
        <v>2.50077819824895E-9</v>
      </c>
      <c r="O2" s="1">
        <v>3.3144911249616799E-13</v>
      </c>
      <c r="P2" s="1">
        <v>9.9797074294488598E-16</v>
      </c>
      <c r="Q2">
        <v>40.0833418342608</v>
      </c>
      <c r="V2">
        <v>13.538729203277301</v>
      </c>
      <c r="W2">
        <v>0.23167759504430599</v>
      </c>
      <c r="X2">
        <v>45.800612146250899</v>
      </c>
      <c r="AA2">
        <v>0.34563922116649098</v>
      </c>
      <c r="AJ2">
        <v>2.4477995884320701E-3</v>
      </c>
      <c r="AK2">
        <v>0.14123423361170501</v>
      </c>
      <c r="AL2">
        <v>0</v>
      </c>
      <c r="AM2">
        <v>0</v>
      </c>
      <c r="AN2">
        <v>9.2388250430834803E-3</v>
      </c>
      <c r="AO2">
        <v>0.84707914175677801</v>
      </c>
    </row>
    <row r="3" spans="1:41" x14ac:dyDescent="0.3">
      <c r="A3">
        <v>3</v>
      </c>
      <c r="B3">
        <v>1250.96774193547</v>
      </c>
      <c r="C3">
        <v>300</v>
      </c>
      <c r="D3">
        <v>0</v>
      </c>
      <c r="E3">
        <v>0.98894730855902602</v>
      </c>
      <c r="F3">
        <v>3.2467298193732299</v>
      </c>
      <c r="G3">
        <v>-15.932035984611725</v>
      </c>
      <c r="H3">
        <v>-12.203960885685992</v>
      </c>
      <c r="I3">
        <v>2.4460545247583299</v>
      </c>
      <c r="J3">
        <v>1.2440903430951999</v>
      </c>
      <c r="K3">
        <v>0.30459796890335</v>
      </c>
      <c r="L3">
        <v>4.8066558136109402E-5</v>
      </c>
      <c r="M3">
        <v>7.4106013517349967E-7</v>
      </c>
      <c r="N3" s="1">
        <v>5.06353237727947E-9</v>
      </c>
      <c r="O3" s="1">
        <v>6.6949421602368401E-13</v>
      </c>
      <c r="P3" s="1">
        <v>2.1022360759086399E-15</v>
      </c>
      <c r="Q3">
        <v>40.045045557513603</v>
      </c>
      <c r="V3">
        <v>13.738293738390199</v>
      </c>
      <c r="W3">
        <v>0.23440018886884001</v>
      </c>
      <c r="X3">
        <v>45.633472078630703</v>
      </c>
      <c r="AA3">
        <v>0.34878843659651299</v>
      </c>
      <c r="AJ3">
        <v>2.4789336840698099E-3</v>
      </c>
      <c r="AK3">
        <v>0.14345312191116899</v>
      </c>
      <c r="AL3">
        <v>0</v>
      </c>
      <c r="AM3">
        <v>0</v>
      </c>
      <c r="AN3">
        <v>9.3319184237364693E-3</v>
      </c>
      <c r="AO3">
        <v>0.84473602598102404</v>
      </c>
    </row>
    <row r="4" spans="1:41" x14ac:dyDescent="0.3">
      <c r="A4">
        <v>4</v>
      </c>
      <c r="B4">
        <v>1245.9516129032199</v>
      </c>
      <c r="C4">
        <v>300</v>
      </c>
      <c r="D4">
        <v>0</v>
      </c>
      <c r="E4">
        <v>1.4835025239800399</v>
      </c>
      <c r="F4">
        <v>3.2501626866060902</v>
      </c>
      <c r="G4">
        <v>-23.845407942053267</v>
      </c>
      <c r="H4">
        <v>-18.282325890711011</v>
      </c>
      <c r="I4">
        <v>3.6620868571855199</v>
      </c>
      <c r="J4">
        <v>1.8638843297183301</v>
      </c>
      <c r="K4">
        <v>0.45643946688993497</v>
      </c>
      <c r="L4">
        <v>4.7982533376244853E-5</v>
      </c>
      <c r="M4">
        <v>7.4113376219429004E-7</v>
      </c>
      <c r="N4" s="1">
        <v>7.5874745471985496E-9</v>
      </c>
      <c r="O4" s="1">
        <v>1.00074566982578E-12</v>
      </c>
      <c r="P4" s="1">
        <v>3.27705620169518E-15</v>
      </c>
      <c r="Q4">
        <v>40.006268204285398</v>
      </c>
      <c r="V4">
        <v>13.940403016358401</v>
      </c>
      <c r="W4">
        <v>0.23713147141410401</v>
      </c>
      <c r="X4">
        <v>45.464239956241698</v>
      </c>
      <c r="AA4">
        <v>0.35195735170016301</v>
      </c>
      <c r="AJ4">
        <v>2.5102495479091E-3</v>
      </c>
      <c r="AK4">
        <v>0.145704607576739</v>
      </c>
      <c r="AL4">
        <v>0</v>
      </c>
      <c r="AM4">
        <v>0</v>
      </c>
      <c r="AN4">
        <v>9.4258309493610408E-3</v>
      </c>
      <c r="AO4">
        <v>0.84235931192599001</v>
      </c>
    </row>
    <row r="5" spans="1:41" x14ac:dyDescent="0.3">
      <c r="A5">
        <v>5</v>
      </c>
      <c r="B5">
        <v>1240.9354838709701</v>
      </c>
      <c r="C5">
        <v>300</v>
      </c>
      <c r="D5">
        <v>0</v>
      </c>
      <c r="E5">
        <v>1.97177317913543</v>
      </c>
      <c r="F5">
        <v>3.25363368464311</v>
      </c>
      <c r="G5">
        <v>-31.621464063799547</v>
      </c>
      <c r="H5">
        <v>-24.266338644573523</v>
      </c>
      <c r="I5">
        <v>4.8578006311913198</v>
      </c>
      <c r="J5">
        <v>2.4741943760583598</v>
      </c>
      <c r="K5">
        <v>0.60602187285005105</v>
      </c>
      <c r="L5">
        <v>4.789832266980378E-5</v>
      </c>
      <c r="M5">
        <v>7.4120553038765399E-7</v>
      </c>
      <c r="N5" s="1">
        <v>1.00736766903447E-8</v>
      </c>
      <c r="O5" s="1">
        <v>1.3253453553415E-12</v>
      </c>
      <c r="P5" s="1">
        <v>4.5259363441925403E-15</v>
      </c>
      <c r="Q5">
        <v>39.967005518458699</v>
      </c>
      <c r="V5">
        <v>14.145079816417301</v>
      </c>
      <c r="W5">
        <v>0.23987089603807901</v>
      </c>
      <c r="X5">
        <v>45.292897085845503</v>
      </c>
      <c r="AA5">
        <v>0.355146683240254</v>
      </c>
      <c r="AJ5">
        <v>2.5417433181465698E-3</v>
      </c>
      <c r="AK5">
        <v>0.14798912087307001</v>
      </c>
      <c r="AL5">
        <v>0</v>
      </c>
      <c r="AM5">
        <v>0</v>
      </c>
      <c r="AN5">
        <v>9.5205886239338906E-3</v>
      </c>
      <c r="AO5">
        <v>0.83994854718484901</v>
      </c>
    </row>
    <row r="6" spans="1:41" x14ac:dyDescent="0.3">
      <c r="A6">
        <v>6</v>
      </c>
      <c r="B6">
        <v>1235.9193548387</v>
      </c>
      <c r="C6">
        <v>300</v>
      </c>
      <c r="D6">
        <v>0</v>
      </c>
      <c r="E6">
        <v>2.4539639778126201</v>
      </c>
      <c r="F6">
        <v>3.2571432814208801</v>
      </c>
      <c r="G6">
        <v>-39.263755624487892</v>
      </c>
      <c r="H6">
        <v>-30.158388524608121</v>
      </c>
      <c r="I6">
        <v>6.0337631737627797</v>
      </c>
      <c r="J6">
        <v>3.07528573536139</v>
      </c>
      <c r="K6">
        <v>0.75340989504831102</v>
      </c>
      <c r="L6">
        <v>4.7813924882608269E-5</v>
      </c>
      <c r="M6">
        <v>7.4127542162247805E-7</v>
      </c>
      <c r="N6" s="1">
        <v>1.25231862671834E-8</v>
      </c>
      <c r="O6" s="1">
        <v>1.6434310260417601E-12</v>
      </c>
      <c r="P6" s="1">
        <v>5.8525560864208897E-15</v>
      </c>
      <c r="Q6">
        <v>39.927253538621997</v>
      </c>
      <c r="V6">
        <v>14.352345372704001</v>
      </c>
      <c r="W6">
        <v>0.24261787854783001</v>
      </c>
      <c r="X6">
        <v>45.119426046286598</v>
      </c>
      <c r="AA6">
        <v>0.35835716383946498</v>
      </c>
      <c r="AJ6">
        <v>2.57341072695623E-3</v>
      </c>
      <c r="AK6">
        <v>0.15030707983199401</v>
      </c>
      <c r="AL6">
        <v>0</v>
      </c>
      <c r="AM6">
        <v>0</v>
      </c>
      <c r="AN6">
        <v>9.6162180095599008E-3</v>
      </c>
      <c r="AO6">
        <v>0.83750329143148905</v>
      </c>
    </row>
    <row r="7" spans="1:41" x14ac:dyDescent="0.3">
      <c r="A7">
        <v>7</v>
      </c>
      <c r="B7">
        <v>1230.9032258064401</v>
      </c>
      <c r="C7">
        <v>300</v>
      </c>
      <c r="D7">
        <v>0</v>
      </c>
      <c r="E7">
        <v>2.9302755290641298</v>
      </c>
      <c r="F7">
        <v>3.2606919263668601</v>
      </c>
      <c r="G7">
        <v>-46.775744696138922</v>
      </c>
      <c r="H7">
        <v>-35.96080749080749</v>
      </c>
      <c r="I7">
        <v>7.1905282471187997</v>
      </c>
      <c r="J7">
        <v>3.6674175894736498</v>
      </c>
      <c r="K7">
        <v>0.89866678460761795</v>
      </c>
      <c r="L7">
        <v>4.7729338975882909E-5</v>
      </c>
      <c r="M7">
        <v>7.4134341863182417E-7</v>
      </c>
      <c r="N7" s="1">
        <v>1.4937026830523E-8</v>
      </c>
      <c r="O7" s="1">
        <v>1.9551364276817802E-12</v>
      </c>
      <c r="P7" s="1">
        <v>7.2607776025295496E-15</v>
      </c>
      <c r="Q7">
        <v>39.887008638424099</v>
      </c>
      <c r="V7">
        <v>14.5622191619163</v>
      </c>
      <c r="W7">
        <v>0.24537179548431101</v>
      </c>
      <c r="X7">
        <v>44.943810864075203</v>
      </c>
      <c r="AA7">
        <v>0.36158954009987798</v>
      </c>
      <c r="AJ7">
        <v>2.6052470761338798E-3</v>
      </c>
      <c r="AK7">
        <v>0.15265888781152001</v>
      </c>
      <c r="AL7">
        <v>0</v>
      </c>
      <c r="AM7">
        <v>0</v>
      </c>
      <c r="AN7">
        <v>9.7127461694779503E-3</v>
      </c>
      <c r="AO7">
        <v>0.83502311894286696</v>
      </c>
    </row>
    <row r="8" spans="1:41" x14ac:dyDescent="0.3">
      <c r="A8">
        <v>8</v>
      </c>
      <c r="B8">
        <v>1225.88709677419</v>
      </c>
      <c r="C8">
        <v>300</v>
      </c>
      <c r="D8">
        <v>0</v>
      </c>
      <c r="E8">
        <v>3.4009044218329199</v>
      </c>
      <c r="F8">
        <v>3.2642800473206499</v>
      </c>
      <c r="G8">
        <v>-54.160806251675169</v>
      </c>
      <c r="H8">
        <v>-41.675871447102679</v>
      </c>
      <c r="I8">
        <v>8.3286363168990896</v>
      </c>
      <c r="J8">
        <v>4.2508431770234898</v>
      </c>
      <c r="K8">
        <v>1.0418543668225999</v>
      </c>
      <c r="L8">
        <v>4.7644564019313106E-5</v>
      </c>
      <c r="M8">
        <v>7.4140950514118893E-7</v>
      </c>
      <c r="N8" s="1">
        <v>1.73161985483088E-8</v>
      </c>
      <c r="O8" s="1">
        <v>2.2605914104028198E-12</v>
      </c>
      <c r="P8" s="1">
        <v>8.7546540263342301E-15</v>
      </c>
      <c r="Q8">
        <v>39.846267569062597</v>
      </c>
      <c r="V8">
        <v>14.7747186797532</v>
      </c>
      <c r="W8">
        <v>0.248131982388479</v>
      </c>
      <c r="X8">
        <v>44.766037198310897</v>
      </c>
      <c r="AA8">
        <v>0.36484457048470098</v>
      </c>
      <c r="AJ8">
        <v>2.6372472119550799E-3</v>
      </c>
      <c r="AK8">
        <v>0.15504493089413601</v>
      </c>
      <c r="AL8">
        <v>0</v>
      </c>
      <c r="AM8">
        <v>0</v>
      </c>
      <c r="AN8">
        <v>9.8102006032614996E-3</v>
      </c>
      <c r="AO8">
        <v>0.83250762129064704</v>
      </c>
    </row>
    <row r="9" spans="1:41" x14ac:dyDescent="0.3">
      <c r="A9">
        <v>9</v>
      </c>
      <c r="B9">
        <v>1220.8709677419299</v>
      </c>
      <c r="C9">
        <v>300</v>
      </c>
      <c r="D9">
        <v>0</v>
      </c>
      <c r="E9">
        <v>3.8660432797079398</v>
      </c>
      <c r="F9">
        <v>3.2679080471231901</v>
      </c>
      <c r="G9">
        <v>-61.42223001059989</v>
      </c>
      <c r="H9">
        <v>-47.30580142444947</v>
      </c>
      <c r="I9">
        <v>9.4486147724459002</v>
      </c>
      <c r="J9">
        <v>4.8258098993181502</v>
      </c>
      <c r="K9">
        <v>1.1830330670140099</v>
      </c>
      <c r="L9">
        <v>4.7559599205472129E-5</v>
      </c>
      <c r="M9">
        <v>7.4147366600976681E-7</v>
      </c>
      <c r="N9" s="1">
        <v>1.96616786401341E-8</v>
      </c>
      <c r="O9" s="1">
        <v>2.5599220341118301E-12</v>
      </c>
      <c r="P9" s="1">
        <v>1.03384378947613E-14</v>
      </c>
      <c r="Q9">
        <v>39.805027505995398</v>
      </c>
      <c r="V9">
        <v>14.989859195088799</v>
      </c>
      <c r="W9">
        <v>0.25089773213174099</v>
      </c>
      <c r="X9">
        <v>44.586092544082298</v>
      </c>
      <c r="AA9">
        <v>0.36812302270156999</v>
      </c>
      <c r="AJ9">
        <v>2.66940549996245E-3</v>
      </c>
      <c r="AK9">
        <v>0.15746557499654301</v>
      </c>
      <c r="AL9">
        <v>0</v>
      </c>
      <c r="AM9">
        <v>0</v>
      </c>
      <c r="AN9">
        <v>9.9086091665465809E-3</v>
      </c>
      <c r="AO9">
        <v>0.829956410336947</v>
      </c>
    </row>
    <row r="10" spans="1:41" x14ac:dyDescent="0.3">
      <c r="A10">
        <v>10</v>
      </c>
      <c r="B10">
        <v>1215.85483870967</v>
      </c>
      <c r="C10">
        <v>300</v>
      </c>
      <c r="D10">
        <v>0</v>
      </c>
      <c r="E10">
        <v>4.3258807940161104</v>
      </c>
      <c r="F10">
        <v>3.2715762998856501</v>
      </c>
      <c r="G10">
        <v>-68.563222009759428</v>
      </c>
      <c r="H10">
        <v>-52.852764572159749</v>
      </c>
      <c r="I10">
        <v>10.550978095688199</v>
      </c>
      <c r="J10">
        <v>5.3925594021943803</v>
      </c>
      <c r="K10">
        <v>1.3222619304851</v>
      </c>
      <c r="L10">
        <v>4.7474443865535323E-5</v>
      </c>
      <c r="M10">
        <v>7.4153588738425339E-7</v>
      </c>
      <c r="N10" s="1">
        <v>2.19744217205735E-8</v>
      </c>
      <c r="O10" s="1">
        <v>2.8532506669069301E-12</v>
      </c>
      <c r="P10" s="1">
        <v>1.2016589595530301E-14</v>
      </c>
      <c r="Q10">
        <v>39.7632860996099</v>
      </c>
      <c r="V10">
        <v>15.2076534832939</v>
      </c>
      <c r="W10">
        <v>0.25366829327507501</v>
      </c>
      <c r="X10">
        <v>44.403966453177901</v>
      </c>
      <c r="AA10">
        <v>0.37142567064305199</v>
      </c>
      <c r="AJ10">
        <v>2.7017157992861801E-3</v>
      </c>
      <c r="AK10">
        <v>0.159921162701126</v>
      </c>
      <c r="AL10">
        <v>0</v>
      </c>
      <c r="AM10">
        <v>0</v>
      </c>
      <c r="AN10">
        <v>1.00079999766185E-2</v>
      </c>
      <c r="AO10">
        <v>0.82736912152296804</v>
      </c>
    </row>
    <row r="11" spans="1:41" x14ac:dyDescent="0.3">
      <c r="A11">
        <v>11</v>
      </c>
      <c r="B11">
        <v>1210.83870967741</v>
      </c>
      <c r="C11">
        <v>300</v>
      </c>
      <c r="D11">
        <v>0</v>
      </c>
      <c r="E11">
        <v>4.7806017362697197</v>
      </c>
      <c r="F11">
        <v>3.2752851469983399</v>
      </c>
      <c r="G11">
        <v>-75.586905924474337</v>
      </c>
      <c r="H11">
        <v>-58.318874975974595</v>
      </c>
      <c r="I11">
        <v>11.636227981986</v>
      </c>
      <c r="J11">
        <v>5.9513276354732803</v>
      </c>
      <c r="K11">
        <v>1.45959863697697</v>
      </c>
      <c r="L11">
        <v>4.7389097485984627E-5</v>
      </c>
      <c r="M11">
        <v>7.4159615686274928E-7</v>
      </c>
      <c r="N11" s="1">
        <v>2.4255360056187699E-8</v>
      </c>
      <c r="O11" s="1">
        <v>3.1406960779386701E-12</v>
      </c>
      <c r="P11" s="1">
        <v>1.3793785754715099E-14</v>
      </c>
      <c r="Q11">
        <v>39.721041528887802</v>
      </c>
      <c r="V11">
        <v>15.428111543730401</v>
      </c>
      <c r="W11">
        <v>0.25644286850290698</v>
      </c>
      <c r="X11">
        <v>44.219650767902202</v>
      </c>
      <c r="AA11">
        <v>0.37475329097656102</v>
      </c>
      <c r="AJ11">
        <v>2.73417143701937E-3</v>
      </c>
      <c r="AK11">
        <v>0.16241200986042501</v>
      </c>
      <c r="AL11">
        <v>0</v>
      </c>
      <c r="AM11">
        <v>0</v>
      </c>
      <c r="AN11">
        <v>1.01084013063601E-2</v>
      </c>
      <c r="AO11">
        <v>0.824745417396195</v>
      </c>
    </row>
    <row r="12" spans="1:41" x14ac:dyDescent="0.3">
      <c r="A12">
        <v>12</v>
      </c>
      <c r="B12">
        <v>1205.8225806451601</v>
      </c>
      <c r="C12">
        <v>300</v>
      </c>
      <c r="D12">
        <v>0</v>
      </c>
      <c r="E12">
        <v>5.2303870326943898</v>
      </c>
      <c r="F12">
        <v>3.2790348962524298</v>
      </c>
      <c r="G12">
        <v>-82.496325327229854</v>
      </c>
      <c r="H12">
        <v>-63.706195196919182</v>
      </c>
      <c r="I12">
        <v>12.704853610006699</v>
      </c>
      <c r="J12">
        <v>6.5023449884807398</v>
      </c>
      <c r="K12">
        <v>1.5950995333023501</v>
      </c>
      <c r="L12">
        <v>4.7303559722779645E-5</v>
      </c>
      <c r="M12">
        <v>7.4165446345076565E-7</v>
      </c>
      <c r="N12" s="1">
        <v>2.6505404129881201E-8</v>
      </c>
      <c r="O12" s="1">
        <v>3.4223735631014901E-12</v>
      </c>
      <c r="P12" s="1">
        <v>1.56749243821636E-14</v>
      </c>
      <c r="Q12">
        <v>39.678292522231303</v>
      </c>
      <c r="V12">
        <v>15.6512405198665</v>
      </c>
      <c r="W12">
        <v>0.25922061301752702</v>
      </c>
      <c r="X12">
        <v>44.033139727964802</v>
      </c>
      <c r="AA12">
        <v>0.37810661691968001</v>
      </c>
      <c r="AJ12">
        <v>2.7667651839020399E-3</v>
      </c>
      <c r="AK12">
        <v>0.16493840442060501</v>
      </c>
      <c r="AL12">
        <v>0</v>
      </c>
      <c r="AM12">
        <v>0</v>
      </c>
      <c r="AN12">
        <v>1.02098403289409E-2</v>
      </c>
      <c r="AO12">
        <v>0.822084990066551</v>
      </c>
    </row>
    <row r="13" spans="1:41" x14ac:dyDescent="0.3">
      <c r="A13">
        <v>13</v>
      </c>
      <c r="B13">
        <v>1200.80645161289</v>
      </c>
      <c r="C13">
        <v>300</v>
      </c>
      <c r="D13">
        <v>0</v>
      </c>
      <c r="E13">
        <v>6.39085543986854</v>
      </c>
      <c r="F13">
        <v>3.28567175204345</v>
      </c>
      <c r="G13">
        <v>-100.39414662888609</v>
      </c>
      <c r="H13">
        <v>-77.567210335491765</v>
      </c>
      <c r="I13">
        <v>15.4868458077004</v>
      </c>
      <c r="J13">
        <v>7.9273694920478102</v>
      </c>
      <c r="K13">
        <v>1.9450681389258899</v>
      </c>
      <c r="L13">
        <v>4.7206095901165015E-5</v>
      </c>
      <c r="M13">
        <v>7.4159064807123058E-7</v>
      </c>
      <c r="N13" s="1">
        <v>3.2310162364214898E-8</v>
      </c>
      <c r="O13" s="1">
        <v>4.1483200064030503E-12</v>
      </c>
      <c r="P13" s="1">
        <v>1.9870128416037502E-14</v>
      </c>
      <c r="Q13">
        <v>39.595653558331698</v>
      </c>
      <c r="V13">
        <v>16.081195344588899</v>
      </c>
      <c r="W13">
        <v>0.26956708447473299</v>
      </c>
      <c r="X13">
        <v>43.674480836371103</v>
      </c>
      <c r="AA13">
        <v>0.37910317623345502</v>
      </c>
      <c r="AJ13">
        <v>2.8832021246509199E-3</v>
      </c>
      <c r="AK13">
        <v>0.169823117894606</v>
      </c>
      <c r="AL13">
        <v>0</v>
      </c>
      <c r="AM13">
        <v>0</v>
      </c>
      <c r="AN13">
        <v>1.0258114795146499E-2</v>
      </c>
      <c r="AO13">
        <v>0.81703556518559595</v>
      </c>
    </row>
    <row r="14" spans="1:41" x14ac:dyDescent="0.3">
      <c r="A14">
        <v>14</v>
      </c>
      <c r="B14">
        <v>1195.7903225806399</v>
      </c>
      <c r="C14">
        <v>300</v>
      </c>
      <c r="D14">
        <v>0</v>
      </c>
      <c r="E14">
        <v>7.6553889577341598</v>
      </c>
      <c r="F14">
        <v>3.2930928181978301</v>
      </c>
      <c r="G14">
        <v>-119.72274409315659</v>
      </c>
      <c r="H14">
        <v>-92.539451392216577</v>
      </c>
      <c r="I14">
        <v>18.505375802594902</v>
      </c>
      <c r="J14">
        <v>9.4726466678030601</v>
      </c>
      <c r="K14">
        <v>2.3246805906684398</v>
      </c>
      <c r="L14">
        <v>4.7105409898291589E-5</v>
      </c>
      <c r="M14">
        <v>7.4149358825970628E-7</v>
      </c>
      <c r="N14" s="1">
        <v>3.8600564520779999E-8</v>
      </c>
      <c r="O14" s="1">
        <v>4.9239596357727299E-12</v>
      </c>
      <c r="P14" s="1">
        <v>2.46839279619157E-14</v>
      </c>
      <c r="Q14">
        <v>39.502492667061297</v>
      </c>
      <c r="V14">
        <v>16.5658097817428</v>
      </c>
      <c r="W14">
        <v>0.28171965804899801</v>
      </c>
      <c r="X14">
        <v>43.270370506753999</v>
      </c>
      <c r="AA14">
        <v>0.379607386392601</v>
      </c>
      <c r="AJ14">
        <v>3.02028826330758E-3</v>
      </c>
      <c r="AK14">
        <v>0.17535339048342199</v>
      </c>
      <c r="AL14">
        <v>0</v>
      </c>
      <c r="AM14">
        <v>0</v>
      </c>
      <c r="AN14">
        <v>1.0295982616913399E-2</v>
      </c>
      <c r="AO14">
        <v>0.81133033863635595</v>
      </c>
    </row>
    <row r="15" spans="1:41" x14ac:dyDescent="0.3">
      <c r="A15">
        <v>15</v>
      </c>
      <c r="B15">
        <v>1190.77419354839</v>
      </c>
      <c r="C15">
        <v>300</v>
      </c>
      <c r="D15">
        <v>0</v>
      </c>
      <c r="E15">
        <v>8.8242744943332898</v>
      </c>
      <c r="F15">
        <v>3.3004857811211901</v>
      </c>
      <c r="G15">
        <v>-137.38934191566418</v>
      </c>
      <c r="H15">
        <v>-106.2398321799282</v>
      </c>
      <c r="I15">
        <v>21.278089311600901</v>
      </c>
      <c r="J15">
        <v>10.892344977277199</v>
      </c>
      <c r="K15">
        <v>2.6736289987395798</v>
      </c>
      <c r="L15">
        <v>4.7004855771812754E-5</v>
      </c>
      <c r="M15">
        <v>7.4139759075029877E-7</v>
      </c>
      <c r="N15" s="1">
        <v>4.4377014698414802E-8</v>
      </c>
      <c r="O15" s="1">
        <v>5.6241750497486901E-12</v>
      </c>
      <c r="P15" s="1">
        <v>2.9507755471520098E-14</v>
      </c>
      <c r="Q15">
        <v>39.410077233699099</v>
      </c>
      <c r="V15">
        <v>17.046707085987599</v>
      </c>
      <c r="W15">
        <v>0.293476755801097</v>
      </c>
      <c r="X15">
        <v>42.869424291403099</v>
      </c>
      <c r="AA15">
        <v>0.38031463310896502</v>
      </c>
      <c r="AJ15">
        <v>3.1537129916106299E-3</v>
      </c>
      <c r="AK15">
        <v>0.18086694835759701</v>
      </c>
      <c r="AL15">
        <v>0</v>
      </c>
      <c r="AM15">
        <v>0</v>
      </c>
      <c r="AN15">
        <v>1.03393538159945E-2</v>
      </c>
      <c r="AO15">
        <v>0.80563998483479704</v>
      </c>
    </row>
    <row r="16" spans="1:41" x14ac:dyDescent="0.3">
      <c r="A16">
        <v>16</v>
      </c>
      <c r="B16">
        <v>1185.7580645161199</v>
      </c>
      <c r="C16">
        <v>300</v>
      </c>
      <c r="D16">
        <v>0</v>
      </c>
      <c r="E16">
        <v>9.9096735158146991</v>
      </c>
      <c r="F16">
        <v>3.3078466859302802</v>
      </c>
      <c r="G16">
        <v>-153.60437699737923</v>
      </c>
      <c r="H16">
        <v>-118.82991360018237</v>
      </c>
      <c r="I16">
        <v>23.835952547654401</v>
      </c>
      <c r="J16">
        <v>12.2023877466844</v>
      </c>
      <c r="K16">
        <v>2.9958079852868802</v>
      </c>
      <c r="L16">
        <v>4.6904450380359177E-5</v>
      </c>
      <c r="M16">
        <v>7.4130282403666041E-7</v>
      </c>
      <c r="N16" s="1">
        <v>4.9704783471192598E-8</v>
      </c>
      <c r="O16" s="1">
        <v>6.2585366842444201E-12</v>
      </c>
      <c r="P16" s="1">
        <v>3.4368774678089003E-14</v>
      </c>
      <c r="Q16">
        <v>39.318453975106202</v>
      </c>
      <c r="V16">
        <v>17.5236616215204</v>
      </c>
      <c r="W16">
        <v>0.30481145382285602</v>
      </c>
      <c r="X16">
        <v>42.471843435800999</v>
      </c>
      <c r="AA16">
        <v>0.38122951374942099</v>
      </c>
      <c r="AJ16">
        <v>3.2831490019298699E-3</v>
      </c>
      <c r="AK16">
        <v>0.18636073902973099</v>
      </c>
      <c r="AL16">
        <v>0</v>
      </c>
      <c r="AM16">
        <v>0</v>
      </c>
      <c r="AN16">
        <v>1.0388377665256601E-2</v>
      </c>
      <c r="AO16">
        <v>0.79996773430308199</v>
      </c>
    </row>
    <row r="17" spans="1:41" x14ac:dyDescent="0.3">
      <c r="A17">
        <v>17</v>
      </c>
      <c r="B17">
        <v>1180.7419354838601</v>
      </c>
      <c r="C17">
        <v>300</v>
      </c>
      <c r="D17">
        <v>0</v>
      </c>
      <c r="E17">
        <v>10.9217667202307</v>
      </c>
      <c r="F17">
        <v>3.3151707917781299</v>
      </c>
      <c r="G17">
        <v>-168.54430000361819</v>
      </c>
      <c r="H17">
        <v>-130.4452081501349</v>
      </c>
      <c r="I17">
        <v>26.204899362622399</v>
      </c>
      <c r="J17">
        <v>13.4161165024545</v>
      </c>
      <c r="K17">
        <v>3.2944808597244801</v>
      </c>
      <c r="L17">
        <v>4.6804213668875847E-5</v>
      </c>
      <c r="M17">
        <v>7.4120949045211485E-7</v>
      </c>
      <c r="N17" s="1">
        <v>5.4638575910584397E-8</v>
      </c>
      <c r="O17" s="1">
        <v>6.8350854716988198E-12</v>
      </c>
      <c r="P17" s="1">
        <v>3.9292429981938001E-14</v>
      </c>
      <c r="Q17">
        <v>39.227679723601099</v>
      </c>
      <c r="V17">
        <v>17.996390324195001</v>
      </c>
      <c r="W17">
        <v>0.31570089650169503</v>
      </c>
      <c r="X17">
        <v>42.077873250989803</v>
      </c>
      <c r="AA17">
        <v>0.38235580471225</v>
      </c>
      <c r="AJ17">
        <v>3.4083088159289399E-3</v>
      </c>
      <c r="AK17">
        <v>0.19183099593605399</v>
      </c>
      <c r="AL17">
        <v>0</v>
      </c>
      <c r="AM17">
        <v>0</v>
      </c>
      <c r="AN17">
        <v>1.0443178817048201E-2</v>
      </c>
      <c r="AO17">
        <v>0.79431751643096804</v>
      </c>
    </row>
    <row r="18" spans="1:41" x14ac:dyDescent="0.3">
      <c r="A18">
        <v>18</v>
      </c>
      <c r="B18">
        <v>1175.7258064516</v>
      </c>
      <c r="C18">
        <v>300</v>
      </c>
      <c r="D18">
        <v>0</v>
      </c>
      <c r="E18">
        <v>11.8691355896764</v>
      </c>
      <c r="F18">
        <v>3.3224527115228102</v>
      </c>
      <c r="G18">
        <v>-182.35816485711254</v>
      </c>
      <c r="H18">
        <v>-141.20023578290022</v>
      </c>
      <c r="I18">
        <v>28.406802633422899</v>
      </c>
      <c r="J18">
        <v>14.544790054747899</v>
      </c>
      <c r="K18">
        <v>3.5724016623358699</v>
      </c>
      <c r="L18">
        <v>4.6704168048107695E-5</v>
      </c>
      <c r="M18">
        <v>7.4111782024219694E-7</v>
      </c>
      <c r="N18" s="1">
        <v>5.9224575909456499E-8</v>
      </c>
      <c r="O18" s="1">
        <v>7.3606314907441498E-12</v>
      </c>
      <c r="P18" s="1">
        <v>4.4302776651291499E-14</v>
      </c>
      <c r="Q18">
        <v>39.137819306920498</v>
      </c>
      <c r="V18">
        <v>18.464563851489199</v>
      </c>
      <c r="W18">
        <v>0.32612646237406301</v>
      </c>
      <c r="X18">
        <v>41.687793926339303</v>
      </c>
      <c r="AA18">
        <v>0.38369645287668702</v>
      </c>
      <c r="AJ18">
        <v>3.52894718969545E-3</v>
      </c>
      <c r="AK18">
        <v>0.19727335390364201</v>
      </c>
      <c r="AL18">
        <v>0</v>
      </c>
      <c r="AM18">
        <v>0</v>
      </c>
      <c r="AN18">
        <v>1.05038571774595E-2</v>
      </c>
      <c r="AO18">
        <v>0.78869384172920198</v>
      </c>
    </row>
    <row r="19" spans="1:41" x14ac:dyDescent="0.3">
      <c r="A19">
        <v>19</v>
      </c>
      <c r="B19">
        <v>1170.7096774193501</v>
      </c>
      <c r="C19">
        <v>300</v>
      </c>
      <c r="D19">
        <v>0</v>
      </c>
      <c r="E19">
        <v>12.7590567555291</v>
      </c>
      <c r="F19">
        <v>3.3296865387174801</v>
      </c>
      <c r="G19">
        <v>-195.17270930568355</v>
      </c>
      <c r="H19">
        <v>-151.19242034552741</v>
      </c>
      <c r="I19">
        <v>30.460223834744902</v>
      </c>
      <c r="J19">
        <v>15.597969402072</v>
      </c>
      <c r="K19">
        <v>3.8319092825007002</v>
      </c>
      <c r="L19">
        <v>4.6604337837510235E-5</v>
      </c>
      <c r="M19">
        <v>7.4102806613828981E-7</v>
      </c>
      <c r="N19" s="1">
        <v>6.35020224638976E-8</v>
      </c>
      <c r="O19" s="1">
        <v>7.8409839688798496E-12</v>
      </c>
      <c r="P19" s="1">
        <v>4.9422721983251001E-14</v>
      </c>
      <c r="Q19">
        <v>39.048943658710698</v>
      </c>
      <c r="V19">
        <v>18.927816595280401</v>
      </c>
      <c r="W19">
        <v>0.336073831539697</v>
      </c>
      <c r="X19">
        <v>41.301912340487299</v>
      </c>
      <c r="AA19">
        <v>0.38525357398175403</v>
      </c>
      <c r="AJ19">
        <v>3.6448625122923301E-3</v>
      </c>
      <c r="AK19">
        <v>0.20268295504043601</v>
      </c>
      <c r="AL19">
        <v>0</v>
      </c>
      <c r="AM19">
        <v>0</v>
      </c>
      <c r="AN19">
        <v>1.0570487910404901E-2</v>
      </c>
      <c r="AO19">
        <v>0.78310169453686596</v>
      </c>
    </row>
    <row r="20" spans="1:41" x14ac:dyDescent="0.3">
      <c r="A20">
        <v>20</v>
      </c>
      <c r="B20">
        <v>1165.69354838709</v>
      </c>
      <c r="C20">
        <v>300</v>
      </c>
      <c r="D20">
        <v>0</v>
      </c>
      <c r="E20">
        <v>13.4956528900849</v>
      </c>
      <c r="F20">
        <v>3.3372758588315201</v>
      </c>
      <c r="G20">
        <v>-205.50023338268284</v>
      </c>
      <c r="H20">
        <v>-159.26090815816221</v>
      </c>
      <c r="I20">
        <v>32.1364510244032</v>
      </c>
      <c r="J20">
        <v>16.457677095691299</v>
      </c>
      <c r="K20">
        <v>4.0439128981114898</v>
      </c>
      <c r="L20">
        <v>4.6503799411219701E-5</v>
      </c>
      <c r="M20">
        <v>7.409175399978125E-7</v>
      </c>
      <c r="N20" s="1">
        <v>6.6988373746170296E-8</v>
      </c>
      <c r="O20" s="1">
        <v>8.2139926054538903E-12</v>
      </c>
      <c r="P20" s="1">
        <v>5.3380205245499203E-14</v>
      </c>
      <c r="Q20">
        <v>38.9564310401664</v>
      </c>
      <c r="V20">
        <v>19.411736619063799</v>
      </c>
      <c r="W20">
        <v>0.34676924581190499</v>
      </c>
      <c r="X20">
        <v>40.901380990567901</v>
      </c>
      <c r="AA20">
        <v>0.38368210438993799</v>
      </c>
      <c r="AJ20">
        <v>3.76978997302327E-3</v>
      </c>
      <c r="AK20">
        <v>0.20835850178576601</v>
      </c>
      <c r="AL20">
        <v>0</v>
      </c>
      <c r="AM20">
        <v>0</v>
      </c>
      <c r="AN20">
        <v>1.0552370432290801E-2</v>
      </c>
      <c r="AO20">
        <v>0.77731933780891904</v>
      </c>
    </row>
    <row r="21" spans="1:41" x14ac:dyDescent="0.3">
      <c r="A21">
        <v>21</v>
      </c>
      <c r="B21">
        <v>1160.6774193548299</v>
      </c>
      <c r="C21">
        <v>300</v>
      </c>
      <c r="D21">
        <v>0</v>
      </c>
      <c r="E21">
        <v>14.059558499622</v>
      </c>
      <c r="F21">
        <v>3.3454263032057301</v>
      </c>
      <c r="G21">
        <v>-213.05245653417589</v>
      </c>
      <c r="H21">
        <v>-165.17511369077016</v>
      </c>
      <c r="I21">
        <v>33.391286982744703</v>
      </c>
      <c r="J21">
        <v>17.100677978198899</v>
      </c>
      <c r="K21">
        <v>4.2026208995097498</v>
      </c>
      <c r="L21">
        <v>4.6402014165598742E-5</v>
      </c>
      <c r="M21">
        <v>7.4077505655078212E-7</v>
      </c>
      <c r="N21" s="1">
        <v>6.9587867940850404E-8</v>
      </c>
      <c r="O21" s="1">
        <v>8.4675314774530801E-12</v>
      </c>
      <c r="P21" s="1">
        <v>5.5476168766472499E-14</v>
      </c>
      <c r="Q21">
        <v>38.857918373581803</v>
      </c>
      <c r="V21">
        <v>19.9292976912112</v>
      </c>
      <c r="W21">
        <v>0.35874387793944301</v>
      </c>
      <c r="X21">
        <v>40.476450661535701</v>
      </c>
      <c r="AA21">
        <v>0.37758939573170303</v>
      </c>
      <c r="AJ21">
        <v>3.90985552957159E-3</v>
      </c>
      <c r="AK21">
        <v>0.21445612828588301</v>
      </c>
      <c r="AL21">
        <v>0</v>
      </c>
      <c r="AM21">
        <v>0</v>
      </c>
      <c r="AN21">
        <v>1.04111308496748E-2</v>
      </c>
      <c r="AO21">
        <v>0.77122288533487005</v>
      </c>
    </row>
    <row r="22" spans="1:41" x14ac:dyDescent="0.3">
      <c r="A22">
        <v>22</v>
      </c>
      <c r="B22">
        <v>1155.66129032258</v>
      </c>
      <c r="C22">
        <v>300</v>
      </c>
      <c r="D22">
        <v>0</v>
      </c>
      <c r="E22">
        <v>14.604077400424099</v>
      </c>
      <c r="F22">
        <v>3.3535935753661699</v>
      </c>
      <c r="G22">
        <v>-220.23156269940466</v>
      </c>
      <c r="H22">
        <v>-170.80482147900037</v>
      </c>
      <c r="I22">
        <v>34.592910593004397</v>
      </c>
      <c r="J22">
        <v>17.716668538879699</v>
      </c>
      <c r="K22">
        <v>4.3547547048331703</v>
      </c>
      <c r="L22">
        <v>4.6300209922806406E-5</v>
      </c>
      <c r="M22">
        <v>7.4063129962977957E-7</v>
      </c>
      <c r="N22" s="1">
        <v>7.2076205735722103E-8</v>
      </c>
      <c r="O22" s="1">
        <v>8.7025602483600395E-12</v>
      </c>
      <c r="P22" s="1">
        <v>5.7436821431180204E-14</v>
      </c>
      <c r="Q22">
        <v>38.759632309087003</v>
      </c>
      <c r="V22">
        <v>20.4460195539849</v>
      </c>
      <c r="W22">
        <v>0.370291061690256</v>
      </c>
      <c r="X22">
        <v>40.0524807396326</v>
      </c>
      <c r="AA22">
        <v>0.37157633560502801</v>
      </c>
      <c r="AJ22">
        <v>4.0459389375099497E-3</v>
      </c>
      <c r="AK22">
        <v>0.22057440767754599</v>
      </c>
      <c r="AL22">
        <v>0</v>
      </c>
      <c r="AM22">
        <v>0</v>
      </c>
      <c r="AN22">
        <v>1.0271314956056999E-2</v>
      </c>
      <c r="AO22">
        <v>0.76510833842888604</v>
      </c>
    </row>
    <row r="23" spans="1:41" x14ac:dyDescent="0.3">
      <c r="A23">
        <v>23</v>
      </c>
      <c r="B23">
        <v>1150.6451612903099</v>
      </c>
      <c r="C23">
        <v>300</v>
      </c>
      <c r="D23">
        <v>0</v>
      </c>
      <c r="E23">
        <v>15.1337988219219</v>
      </c>
      <c r="F23">
        <v>3.3617877386899</v>
      </c>
      <c r="G23">
        <v>-227.10973085101281</v>
      </c>
      <c r="H23">
        <v>-176.20554288358687</v>
      </c>
      <c r="I23">
        <v>35.7524659104009</v>
      </c>
      <c r="J23">
        <v>18.3113459853672</v>
      </c>
      <c r="K23">
        <v>4.5017115886738299</v>
      </c>
      <c r="L23">
        <v>4.6198353582275452E-5</v>
      </c>
      <c r="M23">
        <v>7.4048578882951308E-7</v>
      </c>
      <c r="N23" s="1">
        <v>7.4476579477693595E-8</v>
      </c>
      <c r="O23" s="1">
        <v>8.9220498017487299E-12</v>
      </c>
      <c r="P23" s="1">
        <v>5.9270442632129003E-14</v>
      </c>
      <c r="Q23">
        <v>38.6614460613023</v>
      </c>
      <c r="V23">
        <v>20.962600489303099</v>
      </c>
      <c r="W23">
        <v>0.38140772538736101</v>
      </c>
      <c r="X23">
        <v>39.628932495236498</v>
      </c>
      <c r="AA23">
        <v>0.36561322877060498</v>
      </c>
      <c r="AJ23">
        <v>4.17798748729246E-3</v>
      </c>
      <c r="AK23">
        <v>0.22672168566119899</v>
      </c>
      <c r="AL23">
        <v>0</v>
      </c>
      <c r="AM23">
        <v>0</v>
      </c>
      <c r="AN23">
        <v>1.01321463609542E-2</v>
      </c>
      <c r="AO23">
        <v>0.75896818049055403</v>
      </c>
    </row>
    <row r="24" spans="1:41" x14ac:dyDescent="0.3">
      <c r="A24">
        <v>24</v>
      </c>
      <c r="B24">
        <v>1145.6290322580501</v>
      </c>
      <c r="C24">
        <v>300</v>
      </c>
      <c r="D24">
        <v>0</v>
      </c>
      <c r="E24">
        <v>15.6531576546453</v>
      </c>
      <c r="F24">
        <v>3.3700223484649698</v>
      </c>
      <c r="G24">
        <v>-233.75487517424119</v>
      </c>
      <c r="H24">
        <v>-181.42945506926876</v>
      </c>
      <c r="I24">
        <v>36.880598680467997</v>
      </c>
      <c r="J24">
        <v>18.8901375012519</v>
      </c>
      <c r="K24">
        <v>4.6448231008839604</v>
      </c>
      <c r="L24">
        <v>4.6096397514202606E-5</v>
      </c>
      <c r="M24">
        <v>7.4033789965707022E-7</v>
      </c>
      <c r="N24" s="1">
        <v>7.6811023553936694E-8</v>
      </c>
      <c r="O24" s="1">
        <v>9.1287009988333101E-12</v>
      </c>
      <c r="P24" s="1">
        <v>6.0983945041151099E-14</v>
      </c>
      <c r="Q24">
        <v>38.563188471637801</v>
      </c>
      <c r="V24">
        <v>21.4799684732006</v>
      </c>
      <c r="W24">
        <v>0.39209761302131801</v>
      </c>
      <c r="X24">
        <v>39.205074633493503</v>
      </c>
      <c r="AA24">
        <v>0.35967080864655199</v>
      </c>
      <c r="AJ24">
        <v>4.3060295622799104E-3</v>
      </c>
      <c r="AK24">
        <v>0.232909231823616</v>
      </c>
      <c r="AL24">
        <v>0</v>
      </c>
      <c r="AM24">
        <v>0</v>
      </c>
      <c r="AN24">
        <v>9.9928623210784606E-3</v>
      </c>
      <c r="AO24">
        <v>0.75279187629302502</v>
      </c>
    </row>
    <row r="25" spans="1:41" x14ac:dyDescent="0.3">
      <c r="A25">
        <v>25</v>
      </c>
      <c r="B25">
        <v>1140.6129032258</v>
      </c>
      <c r="C25">
        <v>300</v>
      </c>
      <c r="D25">
        <v>0</v>
      </c>
      <c r="E25">
        <v>16.166714254972899</v>
      </c>
      <c r="F25">
        <v>3.3783160838588202</v>
      </c>
      <c r="G25">
        <v>-240.23458931438265</v>
      </c>
      <c r="H25">
        <v>-186.52841130217428</v>
      </c>
      <c r="I25">
        <v>37.9881081118099</v>
      </c>
      <c r="J25">
        <v>19.458528149097599</v>
      </c>
      <c r="K25">
        <v>4.7854356589709104</v>
      </c>
      <c r="L25">
        <v>4.5994272707685698E-5</v>
      </c>
      <c r="M25">
        <v>7.4018679800734366E-7</v>
      </c>
      <c r="N25" s="1">
        <v>7.9101732223396506E-8</v>
      </c>
      <c r="O25" s="1">
        <v>9.3250839524091401E-12</v>
      </c>
      <c r="P25" s="1">
        <v>6.2584486330013406E-14</v>
      </c>
      <c r="Q25">
        <v>38.464623102812297</v>
      </c>
      <c r="V25">
        <v>21.9993906225308</v>
      </c>
      <c r="W25">
        <v>0.40237263730733902</v>
      </c>
      <c r="X25">
        <v>38.7798922674423</v>
      </c>
      <c r="AA25">
        <v>0.35372136990710801</v>
      </c>
      <c r="AJ25">
        <v>4.4301935635517502E-3</v>
      </c>
      <c r="AK25">
        <v>0.23915263380319099</v>
      </c>
      <c r="AL25">
        <v>0</v>
      </c>
      <c r="AM25">
        <v>0</v>
      </c>
      <c r="AN25">
        <v>9.8527500253155799E-3</v>
      </c>
      <c r="AO25">
        <v>0.74656442260794098</v>
      </c>
    </row>
    <row r="26" spans="1:41" x14ac:dyDescent="0.3">
      <c r="A26">
        <v>26</v>
      </c>
      <c r="B26">
        <v>1135.5967741935401</v>
      </c>
      <c r="C26">
        <v>300</v>
      </c>
      <c r="D26">
        <v>0</v>
      </c>
      <c r="E26">
        <v>16.679529420516101</v>
      </c>
      <c r="F26">
        <v>3.3866950715717801</v>
      </c>
      <c r="G26">
        <v>-246.62123589533851</v>
      </c>
      <c r="H26">
        <v>-191.55782385553343</v>
      </c>
      <c r="I26">
        <v>39.086806123354997</v>
      </c>
      <c r="J26">
        <v>20.0224918788794</v>
      </c>
      <c r="K26">
        <v>4.9250165922895102</v>
      </c>
      <c r="L26">
        <v>4.5891878866858451E-5</v>
      </c>
      <c r="M26">
        <v>7.4003134848272991E-7</v>
      </c>
      <c r="N26" s="1">
        <v>8.13727861074278E-8</v>
      </c>
      <c r="O26" s="1">
        <v>9.5138072401150304E-12</v>
      </c>
      <c r="P26" s="1">
        <v>6.4082084467373297E-14</v>
      </c>
      <c r="Q26">
        <v>38.365418474814703</v>
      </c>
      <c r="V26">
        <v>22.522628863180898</v>
      </c>
      <c r="W26">
        <v>0.412254404491468</v>
      </c>
      <c r="X26">
        <v>38.351957016842</v>
      </c>
      <c r="AA26">
        <v>0.347741240670776</v>
      </c>
      <c r="AJ26">
        <v>4.5507304098160398E-3</v>
      </c>
      <c r="AK26">
        <v>0.245473796286511</v>
      </c>
      <c r="AL26">
        <v>0</v>
      </c>
      <c r="AM26">
        <v>0</v>
      </c>
      <c r="AN26">
        <v>9.7112225540462206E-3</v>
      </c>
      <c r="AO26">
        <v>0.74026425074962598</v>
      </c>
    </row>
    <row r="27" spans="1:41" x14ac:dyDescent="0.3">
      <c r="A27">
        <v>27</v>
      </c>
      <c r="B27">
        <v>1130.58064516128</v>
      </c>
      <c r="C27">
        <v>300</v>
      </c>
      <c r="D27">
        <v>0</v>
      </c>
      <c r="E27">
        <v>17.1976838399342</v>
      </c>
      <c r="F27">
        <v>3.3951960098051099</v>
      </c>
      <c r="G27">
        <v>-252.998814283104</v>
      </c>
      <c r="H27">
        <v>-196.58190642829663</v>
      </c>
      <c r="I27">
        <v>40.190693313762502</v>
      </c>
      <c r="J27">
        <v>20.5890806976637</v>
      </c>
      <c r="K27">
        <v>5.0652992611526599</v>
      </c>
      <c r="L27">
        <v>4.5789070722304977E-5</v>
      </c>
      <c r="M27">
        <v>7.3986999509447234E-7</v>
      </c>
      <c r="N27" s="1">
        <v>8.3652507634903498E-8</v>
      </c>
      <c r="O27" s="1">
        <v>9.6977367328157493E-12</v>
      </c>
      <c r="P27" s="1">
        <v>6.5494098562593498E-14</v>
      </c>
      <c r="Q27">
        <v>38.265107965515099</v>
      </c>
      <c r="V27">
        <v>23.052148954141899</v>
      </c>
      <c r="W27">
        <v>0.42177568920544201</v>
      </c>
      <c r="X27">
        <v>37.919251297842699</v>
      </c>
      <c r="AA27">
        <v>0.34171609329457497</v>
      </c>
      <c r="AJ27">
        <v>4.6680375865918297E-3</v>
      </c>
      <c r="AK27">
        <v>0.25190365704613099</v>
      </c>
      <c r="AL27">
        <v>0</v>
      </c>
      <c r="AM27">
        <v>0</v>
      </c>
      <c r="AN27">
        <v>9.5679773164112497E-3</v>
      </c>
      <c r="AO27">
        <v>0.73386032805086499</v>
      </c>
    </row>
    <row r="28" spans="1:41" x14ac:dyDescent="0.3">
      <c r="A28">
        <v>28</v>
      </c>
      <c r="B28">
        <v>1125.5645161290199</v>
      </c>
      <c r="C28">
        <v>300</v>
      </c>
      <c r="D28">
        <v>0</v>
      </c>
      <c r="E28">
        <v>17.624416558969699</v>
      </c>
      <c r="F28">
        <v>3.4029148670247902</v>
      </c>
      <c r="G28">
        <v>-258.08096663917064</v>
      </c>
      <c r="H28">
        <v>-200.6232373111383</v>
      </c>
      <c r="I28">
        <v>41.078954043493901</v>
      </c>
      <c r="J28">
        <v>21.048056177030201</v>
      </c>
      <c r="K28">
        <v>5.1792117192690501</v>
      </c>
      <c r="L28">
        <v>4.5689250169755201E-5</v>
      </c>
      <c r="M28">
        <v>7.397431817019861E-7</v>
      </c>
      <c r="N28" s="1">
        <v>8.5500061500737702E-8</v>
      </c>
      <c r="O28" s="1">
        <v>9.8357553581927706E-12</v>
      </c>
      <c r="P28" s="1">
        <v>6.6135872566081999E-14</v>
      </c>
      <c r="Q28">
        <v>38.175470590003499</v>
      </c>
      <c r="V28">
        <v>23.5199415216203</v>
      </c>
      <c r="W28">
        <v>0.43641334284514299</v>
      </c>
      <c r="X28">
        <v>37.532846043460999</v>
      </c>
      <c r="AA28">
        <v>0.33532850206994202</v>
      </c>
      <c r="AJ28">
        <v>4.8413821477601097E-3</v>
      </c>
      <c r="AK28">
        <v>0.257618968284756</v>
      </c>
      <c r="AL28">
        <v>0</v>
      </c>
      <c r="AM28">
        <v>0</v>
      </c>
      <c r="AN28">
        <v>9.4111721374620302E-3</v>
      </c>
      <c r="AO28">
        <v>0.72812847743002096</v>
      </c>
    </row>
    <row r="29" spans="1:41" x14ac:dyDescent="0.3">
      <c r="A29">
        <v>29</v>
      </c>
      <c r="B29">
        <v>1120.5483870967701</v>
      </c>
      <c r="C29">
        <v>300</v>
      </c>
      <c r="D29">
        <v>0</v>
      </c>
      <c r="E29">
        <v>17.848644746464799</v>
      </c>
      <c r="F29">
        <v>3.4083965733013399</v>
      </c>
      <c r="G29">
        <v>-260.4866312976506</v>
      </c>
      <c r="H29">
        <v>-202.64409592011128</v>
      </c>
      <c r="I29">
        <v>41.5029075968379</v>
      </c>
      <c r="J29">
        <v>21.276939801381399</v>
      </c>
      <c r="K29">
        <v>5.2366690209340403</v>
      </c>
      <c r="L29">
        <v>4.5598097935365207E-5</v>
      </c>
      <c r="M29">
        <v>7.3971376994660586E-7</v>
      </c>
      <c r="N29" s="1">
        <v>8.6430674025720801E-8</v>
      </c>
      <c r="O29" s="1">
        <v>9.8900720950389395E-12</v>
      </c>
      <c r="P29" s="1">
        <v>6.5275102652560103E-14</v>
      </c>
      <c r="Q29">
        <v>38.115287393259202</v>
      </c>
      <c r="V29">
        <v>23.822404383125399</v>
      </c>
      <c r="W29">
        <v>0.459771892227745</v>
      </c>
      <c r="X29">
        <v>37.274138205106503</v>
      </c>
      <c r="AA29">
        <v>0.328398126281018</v>
      </c>
      <c r="AJ29">
        <v>5.1085654556129899E-3</v>
      </c>
      <c r="AK29">
        <v>0.26134391465325302</v>
      </c>
      <c r="AL29">
        <v>0</v>
      </c>
      <c r="AM29">
        <v>0</v>
      </c>
      <c r="AN29">
        <v>9.23122038210503E-3</v>
      </c>
      <c r="AO29">
        <v>0.72431629950902798</v>
      </c>
    </row>
    <row r="30" spans="1:41" x14ac:dyDescent="0.3">
      <c r="A30">
        <v>30</v>
      </c>
      <c r="B30">
        <v>1115.53225806451</v>
      </c>
      <c r="C30">
        <v>300</v>
      </c>
      <c r="D30">
        <v>0</v>
      </c>
      <c r="E30">
        <v>18.058108676014701</v>
      </c>
      <c r="F30">
        <v>3.41324546000524</v>
      </c>
      <c r="G30">
        <v>-262.7505789321778</v>
      </c>
      <c r="H30">
        <v>-204.57440787199889</v>
      </c>
      <c r="I30">
        <v>41.893075771891901</v>
      </c>
      <c r="J30">
        <v>21.491257437271301</v>
      </c>
      <c r="K30">
        <v>5.2905977280599599</v>
      </c>
      <c r="L30">
        <v>4.5509611262358988E-5</v>
      </c>
      <c r="M30">
        <v>7.3970949003609737E-7</v>
      </c>
      <c r="N30" s="1">
        <v>8.7308072285283396E-8</v>
      </c>
      <c r="O30" s="1">
        <v>9.9441931849284692E-12</v>
      </c>
      <c r="P30" s="1">
        <v>6.4237179084445297E-14</v>
      </c>
      <c r="Q30">
        <v>38.063540506300903</v>
      </c>
      <c r="V30">
        <v>24.081955172407898</v>
      </c>
      <c r="W30">
        <v>0.48095107980951202</v>
      </c>
      <c r="X30">
        <v>37.051993241017698</v>
      </c>
      <c r="AA30">
        <v>0.32156000046377597</v>
      </c>
      <c r="AJ30">
        <v>5.35115419737187E-3</v>
      </c>
      <c r="AK30">
        <v>0.264550483717441</v>
      </c>
      <c r="AL30">
        <v>0</v>
      </c>
      <c r="AM30">
        <v>0</v>
      </c>
      <c r="AN30">
        <v>9.0512901312240698E-3</v>
      </c>
      <c r="AO30">
        <v>0.721047071953962</v>
      </c>
    </row>
    <row r="31" spans="1:41" x14ac:dyDescent="0.3">
      <c r="A31">
        <v>31</v>
      </c>
      <c r="B31">
        <v>1110.5161290322501</v>
      </c>
      <c r="C31">
        <v>300</v>
      </c>
      <c r="D31">
        <v>0</v>
      </c>
      <c r="E31">
        <v>18.2541507740447</v>
      </c>
      <c r="F31">
        <v>3.41757639209778</v>
      </c>
      <c r="G31">
        <v>-264.87982191697506</v>
      </c>
      <c r="H31">
        <v>-206.41672684350698</v>
      </c>
      <c r="I31">
        <v>42.252313507419103</v>
      </c>
      <c r="J31">
        <v>21.692080051428</v>
      </c>
      <c r="K31">
        <v>5.3412561065942903</v>
      </c>
      <c r="L31">
        <v>4.542331206216415E-5</v>
      </c>
      <c r="M31">
        <v>7.3972555891993035E-7</v>
      </c>
      <c r="N31" s="1">
        <v>8.8135773657538905E-8</v>
      </c>
      <c r="O31" s="1">
        <v>9.9975390093634895E-12</v>
      </c>
      <c r="P31" s="1">
        <v>6.3053104879230403E-14</v>
      </c>
      <c r="Q31">
        <v>38.018676883361501</v>
      </c>
      <c r="V31">
        <v>24.306782573487499</v>
      </c>
      <c r="W31">
        <v>0.50005791944904299</v>
      </c>
      <c r="X31">
        <v>36.859684862425297</v>
      </c>
      <c r="AA31">
        <v>0.31479776127654902</v>
      </c>
      <c r="AJ31">
        <v>5.57030601501799E-3</v>
      </c>
      <c r="AK31">
        <v>0.267335403092198</v>
      </c>
      <c r="AL31">
        <v>0</v>
      </c>
      <c r="AM31">
        <v>0</v>
      </c>
      <c r="AN31">
        <v>8.8714025037812602E-3</v>
      </c>
      <c r="AO31">
        <v>0.71822288838900195</v>
      </c>
    </row>
    <row r="32" spans="1:41" x14ac:dyDescent="0.3">
      <c r="A32">
        <v>32</v>
      </c>
      <c r="B32">
        <v>1105.5</v>
      </c>
      <c r="C32">
        <v>300</v>
      </c>
      <c r="D32">
        <v>0</v>
      </c>
      <c r="E32">
        <v>18.438186215472999</v>
      </c>
      <c r="F32">
        <v>3.42148184732409</v>
      </c>
      <c r="G32">
        <v>-266.8846392463937</v>
      </c>
      <c r="H32">
        <v>-208.17662582161719</v>
      </c>
      <c r="I32">
        <v>42.583696677747398</v>
      </c>
      <c r="J32">
        <v>21.8806561840772</v>
      </c>
      <c r="K32">
        <v>5.38894754911336</v>
      </c>
      <c r="L32">
        <v>4.5338810041714768E-5</v>
      </c>
      <c r="M32">
        <v>7.3975818197261291E-7</v>
      </c>
      <c r="N32" s="1">
        <v>8.89181488397737E-8</v>
      </c>
      <c r="O32" s="1">
        <v>1.00497992012426E-11</v>
      </c>
      <c r="P32" s="1">
        <v>6.1750970440335901E-14</v>
      </c>
      <c r="Q32">
        <v>37.979450773993698</v>
      </c>
      <c r="V32">
        <v>24.503377788565299</v>
      </c>
      <c r="W32">
        <v>0.51725294731654403</v>
      </c>
      <c r="X32">
        <v>36.691814363640603</v>
      </c>
      <c r="AA32">
        <v>0.308104126483708</v>
      </c>
      <c r="AJ32">
        <v>5.7677979384707298E-3</v>
      </c>
      <c r="AK32">
        <v>0.26977597713652302</v>
      </c>
      <c r="AL32">
        <v>0</v>
      </c>
      <c r="AM32">
        <v>0</v>
      </c>
      <c r="AN32">
        <v>8.6917351114900107E-3</v>
      </c>
      <c r="AO32">
        <v>0.71576448981351504</v>
      </c>
    </row>
    <row r="33" spans="1:41" x14ac:dyDescent="0.3">
      <c r="A33">
        <v>33</v>
      </c>
      <c r="B33">
        <v>1100.4838709677299</v>
      </c>
      <c r="C33">
        <v>300</v>
      </c>
      <c r="D33">
        <v>0</v>
      </c>
      <c r="E33">
        <v>18.611542526763699</v>
      </c>
      <c r="F33">
        <v>3.4250354999258201</v>
      </c>
      <c r="G33">
        <v>-268.77597767828428</v>
      </c>
      <c r="H33">
        <v>-209.8606260923824</v>
      </c>
      <c r="I33">
        <v>42.890141857375198</v>
      </c>
      <c r="J33">
        <v>22.058210813748001</v>
      </c>
      <c r="K33">
        <v>5.4339706923232898</v>
      </c>
      <c r="L33">
        <v>4.5255790860751378E-5</v>
      </c>
      <c r="M33">
        <v>7.3980437164299348E-7</v>
      </c>
      <c r="N33" s="1">
        <v>8.9659594752754798E-8</v>
      </c>
      <c r="O33" s="1">
        <v>1.01008177147286E-11</v>
      </c>
      <c r="P33" s="1">
        <v>6.03550695112198E-14</v>
      </c>
      <c r="Q33">
        <v>37.944872584074503</v>
      </c>
      <c r="V33">
        <v>24.676847460382302</v>
      </c>
      <c r="W33">
        <v>0.53271223349339702</v>
      </c>
      <c r="X33">
        <v>36.5440911916494</v>
      </c>
      <c r="AA33">
        <v>0.30147653040026101</v>
      </c>
      <c r="AJ33">
        <v>5.9455948938241503E-3</v>
      </c>
      <c r="AK33">
        <v>0.27193341458151599</v>
      </c>
      <c r="AL33">
        <v>0</v>
      </c>
      <c r="AM33">
        <v>0</v>
      </c>
      <c r="AN33">
        <v>8.5125182712710596E-3</v>
      </c>
      <c r="AO33">
        <v>0.71360847225338797</v>
      </c>
    </row>
    <row r="34" spans="1:41" x14ac:dyDescent="0.3">
      <c r="A34">
        <v>34</v>
      </c>
      <c r="B34">
        <v>1095.46774193547</v>
      </c>
      <c r="C34">
        <v>300</v>
      </c>
      <c r="D34">
        <v>0</v>
      </c>
      <c r="E34">
        <v>18.7754014624369</v>
      </c>
      <c r="F34">
        <v>3.4282960873272201</v>
      </c>
      <c r="G34">
        <v>-270.56425255683598</v>
      </c>
      <c r="H34">
        <v>-211.47519097651875</v>
      </c>
      <c r="I34">
        <v>43.174262447273499</v>
      </c>
      <c r="J34">
        <v>22.225861838666098</v>
      </c>
      <c r="K34">
        <v>5.4765985738048197</v>
      </c>
      <c r="L34">
        <v>4.5174001636867526E-5</v>
      </c>
      <c r="M34">
        <v>7.3986176978510491E-7</v>
      </c>
      <c r="N34" s="1">
        <v>9.0364176022640295E-8</v>
      </c>
      <c r="O34" s="1">
        <v>1.01505245058211E-11</v>
      </c>
      <c r="P34" s="1">
        <v>5.8885997509990103E-14</v>
      </c>
      <c r="Q34">
        <v>37.914155217724897</v>
      </c>
      <c r="V34">
        <v>24.831219411151299</v>
      </c>
      <c r="W34">
        <v>0.54660899577590105</v>
      </c>
      <c r="X34">
        <v>36.413101527499002</v>
      </c>
      <c r="AA34">
        <v>0.29491484784871602</v>
      </c>
      <c r="AJ34">
        <v>6.1056391666845103E-3</v>
      </c>
      <c r="AK34">
        <v>0.27385625321644103</v>
      </c>
      <c r="AL34">
        <v>0</v>
      </c>
      <c r="AM34">
        <v>0</v>
      </c>
      <c r="AN34">
        <v>8.3339885976265599E-3</v>
      </c>
      <c r="AO34">
        <v>0.71170411901924702</v>
      </c>
    </row>
    <row r="35" spans="1:41" x14ac:dyDescent="0.3">
      <c r="A35">
        <v>35</v>
      </c>
      <c r="B35">
        <v>1090.4516129032199</v>
      </c>
      <c r="C35">
        <v>300</v>
      </c>
      <c r="D35">
        <v>0</v>
      </c>
      <c r="E35">
        <v>18.930791897590701</v>
      </c>
      <c r="F35">
        <v>3.4313107404480601</v>
      </c>
      <c r="G35">
        <v>-272.25891608828584</v>
      </c>
      <c r="H35">
        <v>-213.02631977703078</v>
      </c>
      <c r="I35">
        <v>43.438344272080698</v>
      </c>
      <c r="J35">
        <v>22.384598107363502</v>
      </c>
      <c r="K35">
        <v>5.5170730165693804</v>
      </c>
      <c r="L35">
        <v>4.5093237894137783E-5</v>
      </c>
      <c r="M35">
        <v>7.3992850060599728E-7</v>
      </c>
      <c r="N35" s="1">
        <v>9.1035516268237401E-8</v>
      </c>
      <c r="O35" s="1">
        <v>1.01988976537841E-11</v>
      </c>
      <c r="P35" s="1">
        <v>5.7361100798181706E-14</v>
      </c>
      <c r="Q35">
        <v>37.886668387011298</v>
      </c>
      <c r="V35">
        <v>24.969695252188501</v>
      </c>
      <c r="W35">
        <v>0.55910531549055498</v>
      </c>
      <c r="X35">
        <v>36.296110842445799</v>
      </c>
      <c r="AA35">
        <v>0.28842020286368403</v>
      </c>
      <c r="AJ35">
        <v>6.2497543576245504E-3</v>
      </c>
      <c r="AK35">
        <v>0.27558325383490401</v>
      </c>
      <c r="AL35">
        <v>0</v>
      </c>
      <c r="AM35">
        <v>0</v>
      </c>
      <c r="AN35">
        <v>8.1563698148035095E-3</v>
      </c>
      <c r="AO35">
        <v>0.71001062199266696</v>
      </c>
    </row>
    <row r="36" spans="1:41" x14ac:dyDescent="0.3">
      <c r="A36">
        <v>36</v>
      </c>
      <c r="B36">
        <v>1085.4354838709701</v>
      </c>
      <c r="C36">
        <v>300</v>
      </c>
      <c r="D36">
        <v>0</v>
      </c>
      <c r="E36">
        <v>19.078604449114799</v>
      </c>
      <c r="F36">
        <v>3.4341176254539199</v>
      </c>
      <c r="G36">
        <v>-273.86839808516089</v>
      </c>
      <c r="H36">
        <v>-214.5194429622438</v>
      </c>
      <c r="I36">
        <v>43.684373068535997</v>
      </c>
      <c r="J36">
        <v>22.535285546347101</v>
      </c>
      <c r="K36">
        <v>5.5556059896442704</v>
      </c>
      <c r="L36">
        <v>4.5013332962898495E-5</v>
      </c>
      <c r="M36">
        <v>7.400030566291679E-7</v>
      </c>
      <c r="N36" s="1">
        <v>9.1676806255648895E-8</v>
      </c>
      <c r="O36" s="1">
        <v>1.02459431833485E-11</v>
      </c>
      <c r="P36" s="1">
        <v>5.5794992183285702E-14</v>
      </c>
      <c r="Q36">
        <v>37.8619026079108</v>
      </c>
      <c r="V36">
        <v>25.094845986187099</v>
      </c>
      <c r="W36">
        <v>0.57034892478836796</v>
      </c>
      <c r="X36">
        <v>36.190908149025297</v>
      </c>
      <c r="AA36">
        <v>0.28199433208825297</v>
      </c>
      <c r="AJ36">
        <v>6.3796071587056804E-3</v>
      </c>
      <c r="AK36">
        <v>0.27714567077557201</v>
      </c>
      <c r="AL36">
        <v>0</v>
      </c>
      <c r="AM36">
        <v>0</v>
      </c>
      <c r="AN36">
        <v>7.9798658929880698E-3</v>
      </c>
      <c r="AO36">
        <v>0.708494856172734</v>
      </c>
    </row>
    <row r="37" spans="1:41" x14ac:dyDescent="0.3">
      <c r="A37">
        <v>37</v>
      </c>
      <c r="B37">
        <v>1080.4193548387</v>
      </c>
      <c r="C37">
        <v>300</v>
      </c>
      <c r="D37">
        <v>0</v>
      </c>
      <c r="E37">
        <v>19.191797121685799</v>
      </c>
      <c r="F37">
        <v>3.4367097756821998</v>
      </c>
      <c r="G37">
        <v>-275.00734271427564</v>
      </c>
      <c r="H37">
        <v>-215.65228712144133</v>
      </c>
      <c r="I37">
        <v>43.850767883191999</v>
      </c>
      <c r="J37">
        <v>22.646075978948598</v>
      </c>
      <c r="K37">
        <v>5.58435200361839</v>
      </c>
      <c r="L37">
        <v>4.4934237560793391E-5</v>
      </c>
      <c r="M37">
        <v>7.4008641899500387E-7</v>
      </c>
      <c r="N37" s="1">
        <v>9.2158415790517394E-8</v>
      </c>
      <c r="O37" s="1">
        <v>1.0277373885162101E-11</v>
      </c>
      <c r="P37" s="1">
        <v>5.41602360397569E-14</v>
      </c>
      <c r="Q37">
        <v>37.839885657435602</v>
      </c>
      <c r="V37">
        <v>25.2057025490403</v>
      </c>
      <c r="W37">
        <v>0.58109758947305301</v>
      </c>
      <c r="X37">
        <v>36.097559054900202</v>
      </c>
      <c r="AA37">
        <v>0.27575514915070798</v>
      </c>
      <c r="AJ37">
        <v>6.5036176655477E-3</v>
      </c>
      <c r="AK37">
        <v>0.278531930854718</v>
      </c>
      <c r="AL37">
        <v>0</v>
      </c>
      <c r="AM37">
        <v>0</v>
      </c>
      <c r="AN37">
        <v>7.8078500263922103E-3</v>
      </c>
      <c r="AO37">
        <v>0.70715660145334103</v>
      </c>
    </row>
    <row r="38" spans="1:41" x14ac:dyDescent="0.3">
      <c r="A38">
        <v>38</v>
      </c>
      <c r="B38">
        <v>1075.4032258064401</v>
      </c>
      <c r="C38">
        <v>300</v>
      </c>
      <c r="D38">
        <v>0</v>
      </c>
      <c r="E38">
        <v>19.087983073349498</v>
      </c>
      <c r="F38">
        <v>3.4388521292232799</v>
      </c>
      <c r="G38">
        <v>-273.10454080285655</v>
      </c>
      <c r="H38">
        <v>-214.41050922362098</v>
      </c>
      <c r="I38">
        <v>43.523704111964797</v>
      </c>
      <c r="J38">
        <v>22.5033875985058</v>
      </c>
      <c r="K38">
        <v>5.5506844598348097</v>
      </c>
      <c r="L38">
        <v>4.4856439392347321E-5</v>
      </c>
      <c r="M38">
        <v>7.4019263691745346E-7</v>
      </c>
      <c r="N38" s="1">
        <v>9.1612213932032894E-8</v>
      </c>
      <c r="O38" s="1">
        <v>1.0199528081525499E-11</v>
      </c>
      <c r="P38" s="1">
        <v>5.22262587362936E-14</v>
      </c>
      <c r="Q38">
        <v>37.823306859855002</v>
      </c>
      <c r="V38">
        <v>25.2830572006363</v>
      </c>
      <c r="W38">
        <v>0.59579659989731704</v>
      </c>
      <c r="X38">
        <v>36.027370039323401</v>
      </c>
      <c r="AA38">
        <v>0.27046930028786897</v>
      </c>
      <c r="AJ38">
        <v>6.6710511075958497E-3</v>
      </c>
      <c r="AK38">
        <v>0.279509188546052</v>
      </c>
      <c r="AL38">
        <v>0</v>
      </c>
      <c r="AM38">
        <v>0</v>
      </c>
      <c r="AN38">
        <v>7.6615409783995E-3</v>
      </c>
      <c r="AO38">
        <v>0.70615821936795098</v>
      </c>
    </row>
    <row r="39" spans="1:41" x14ac:dyDescent="0.3">
      <c r="A39">
        <v>39</v>
      </c>
      <c r="B39">
        <v>1070.38709677419</v>
      </c>
      <c r="C39">
        <v>300</v>
      </c>
      <c r="D39">
        <v>0</v>
      </c>
      <c r="E39">
        <v>18.996451364698199</v>
      </c>
      <c r="F39">
        <v>3.4408731862156001</v>
      </c>
      <c r="G39">
        <v>-271.40064027127869</v>
      </c>
      <c r="H39">
        <v>-213.32502352236526</v>
      </c>
      <c r="I39">
        <v>43.225912323784698</v>
      </c>
      <c r="J39">
        <v>22.376122846918001</v>
      </c>
      <c r="K39">
        <v>5.5208228657770597</v>
      </c>
      <c r="L39">
        <v>4.4779141746478466E-5</v>
      </c>
      <c r="M39">
        <v>7.4030309872358874E-7</v>
      </c>
      <c r="N39" s="1">
        <v>9.1129907994131895E-8</v>
      </c>
      <c r="O39" s="1">
        <v>1.01303895721197E-11</v>
      </c>
      <c r="P39" s="1">
        <v>5.0340903801312202E-14</v>
      </c>
      <c r="Q39">
        <v>37.808315195875799</v>
      </c>
      <c r="V39">
        <v>25.352899537364902</v>
      </c>
      <c r="W39">
        <v>0.60952676854358701</v>
      </c>
      <c r="X39">
        <v>35.964075018574697</v>
      </c>
      <c r="AA39">
        <v>0.26518347964087902</v>
      </c>
      <c r="AJ39">
        <v>6.8274920314794901E-3</v>
      </c>
      <c r="AK39">
        <v>0.28039244585015199</v>
      </c>
      <c r="AL39">
        <v>0</v>
      </c>
      <c r="AM39">
        <v>0</v>
      </c>
      <c r="AN39">
        <v>7.5147889404894603E-3</v>
      </c>
      <c r="AO39">
        <v>0.70526527317787802</v>
      </c>
    </row>
    <row r="40" spans="1:41" x14ac:dyDescent="0.3">
      <c r="A40">
        <v>40</v>
      </c>
      <c r="B40">
        <v>1065.3709677419299</v>
      </c>
      <c r="C40">
        <v>300</v>
      </c>
      <c r="D40">
        <v>0</v>
      </c>
      <c r="E40">
        <v>18.914815693974401</v>
      </c>
      <c r="F40">
        <v>3.44278790238734</v>
      </c>
      <c r="G40">
        <v>-269.85822374097518</v>
      </c>
      <c r="H40">
        <v>-212.36645005104464</v>
      </c>
      <c r="I40">
        <v>42.951716914019002</v>
      </c>
      <c r="J40">
        <v>22.261323075705299</v>
      </c>
      <c r="K40">
        <v>5.4940403621316101</v>
      </c>
      <c r="L40">
        <v>4.470227489042453E-5</v>
      </c>
      <c r="M40">
        <v>7.4041725335237264E-7</v>
      </c>
      <c r="N40" s="1">
        <v>9.0699350482925495E-8</v>
      </c>
      <c r="O40" s="1">
        <v>1.0068383714832901E-11</v>
      </c>
      <c r="P40" s="1">
        <v>4.8501912098933001E-14</v>
      </c>
      <c r="Q40">
        <v>37.794709778306903</v>
      </c>
      <c r="V40">
        <v>25.4162031241693</v>
      </c>
      <c r="W40">
        <v>0.62238111351641201</v>
      </c>
      <c r="X40">
        <v>35.9067982934451</v>
      </c>
      <c r="AA40">
        <v>0.25990769056208901</v>
      </c>
      <c r="AJ40">
        <v>6.9739870092404904E-3</v>
      </c>
      <c r="AK40">
        <v>0.28119374527394297</v>
      </c>
      <c r="AL40">
        <v>0</v>
      </c>
      <c r="AM40">
        <v>0</v>
      </c>
      <c r="AN40">
        <v>7.3679346115863098E-3</v>
      </c>
      <c r="AO40">
        <v>0.70446433310522905</v>
      </c>
    </row>
    <row r="41" spans="1:41" x14ac:dyDescent="0.3">
      <c r="A41">
        <v>41</v>
      </c>
      <c r="B41">
        <v>1060.35483870967</v>
      </c>
      <c r="C41">
        <v>300</v>
      </c>
      <c r="D41">
        <v>0</v>
      </c>
      <c r="E41">
        <v>18.8412021569216</v>
      </c>
      <c r="F41">
        <v>3.44460936815788</v>
      </c>
      <c r="G41">
        <v>-268.44775835736687</v>
      </c>
      <c r="H41">
        <v>-211.511555405411</v>
      </c>
      <c r="I41">
        <v>42.696660183886699</v>
      </c>
      <c r="J41">
        <v>22.156658437476999</v>
      </c>
      <c r="K41">
        <v>5.4697645344318397</v>
      </c>
      <c r="L41">
        <v>4.4625777807160795E-5</v>
      </c>
      <c r="M41">
        <v>7.405346191461018E-7</v>
      </c>
      <c r="N41" s="1">
        <v>9.0310962992065106E-8</v>
      </c>
      <c r="O41" s="1">
        <v>1.00122574440043E-11</v>
      </c>
      <c r="P41" s="1">
        <v>4.6707922592373298E-14</v>
      </c>
      <c r="Q41">
        <v>37.782315130734901</v>
      </c>
      <c r="V41">
        <v>25.4738165974704</v>
      </c>
      <c r="W41">
        <v>0.63444272304725102</v>
      </c>
      <c r="X41">
        <v>35.854774919187001</v>
      </c>
      <c r="AA41">
        <v>0.25465062956025097</v>
      </c>
      <c r="AJ41">
        <v>7.1114735322764704E-3</v>
      </c>
      <c r="AK41">
        <v>0.28192361141921002</v>
      </c>
      <c r="AL41">
        <v>0</v>
      </c>
      <c r="AM41">
        <v>0</v>
      </c>
      <c r="AN41">
        <v>7.2212741946443898E-3</v>
      </c>
      <c r="AO41">
        <v>0.70374364085386798</v>
      </c>
    </row>
    <row r="42" spans="1:41" x14ac:dyDescent="0.3">
      <c r="A42">
        <v>42</v>
      </c>
      <c r="B42">
        <v>1055.33870967741</v>
      </c>
      <c r="C42">
        <v>300</v>
      </c>
      <c r="D42">
        <v>0</v>
      </c>
      <c r="E42">
        <v>18.774130217395001</v>
      </c>
      <c r="F42">
        <v>3.44634915534151</v>
      </c>
      <c r="G42">
        <v>-267.14576441662001</v>
      </c>
      <c r="H42">
        <v>-210.74182884580088</v>
      </c>
      <c r="I42">
        <v>42.457218612354602</v>
      </c>
      <c r="J42">
        <v>22.060281845451801</v>
      </c>
      <c r="K42">
        <v>5.4475415493804302</v>
      </c>
      <c r="L42">
        <v>4.4549596648468733E-5</v>
      </c>
      <c r="M42">
        <v>7.4065477029670389E-7</v>
      </c>
      <c r="N42" s="1">
        <v>8.9957140260507095E-8</v>
      </c>
      <c r="O42" s="1">
        <v>9.9610048481189206E-12</v>
      </c>
      <c r="P42" s="1">
        <v>4.4958186930364398E-14</v>
      </c>
      <c r="Q42">
        <v>37.770976465001702</v>
      </c>
      <c r="V42">
        <v>25.526487754812901</v>
      </c>
      <c r="W42">
        <v>0.64578572994879802</v>
      </c>
      <c r="X42">
        <v>35.8073301449448</v>
      </c>
      <c r="AA42">
        <v>0.24941990529157501</v>
      </c>
      <c r="AJ42">
        <v>7.2407903850917298E-3</v>
      </c>
      <c r="AK42">
        <v>0.28259134031866101</v>
      </c>
      <c r="AL42">
        <v>0</v>
      </c>
      <c r="AM42">
        <v>0</v>
      </c>
      <c r="AN42">
        <v>7.0750668052827499E-3</v>
      </c>
      <c r="AO42">
        <v>0.70309280249096295</v>
      </c>
    </row>
    <row r="43" spans="1:41" x14ac:dyDescent="0.3">
      <c r="A43">
        <v>43</v>
      </c>
      <c r="B43">
        <v>1050.3225806451601</v>
      </c>
      <c r="C43">
        <v>300</v>
      </c>
      <c r="D43">
        <v>0</v>
      </c>
      <c r="E43">
        <v>18.712425754901599</v>
      </c>
      <c r="F43">
        <v>3.4480176011744099</v>
      </c>
      <c r="G43">
        <v>-265.93347485872846</v>
      </c>
      <c r="H43">
        <v>-210.04243970197743</v>
      </c>
      <c r="I43">
        <v>42.230595460848498</v>
      </c>
      <c r="J43">
        <v>21.970722171095399</v>
      </c>
      <c r="K43">
        <v>5.4270099284087401</v>
      </c>
      <c r="L43">
        <v>4.4473683464816758E-5</v>
      </c>
      <c r="M43">
        <v>7.407773257935537E-7</v>
      </c>
      <c r="N43" s="1">
        <v>8.9631814212893001E-8</v>
      </c>
      <c r="O43" s="1">
        <v>9.9138125401901307E-12</v>
      </c>
      <c r="P43" s="1">
        <v>4.3252370356853197E-14</v>
      </c>
      <c r="Q43">
        <v>37.760555823849003</v>
      </c>
      <c r="V43">
        <v>25.5748831473283</v>
      </c>
      <c r="W43">
        <v>0.65647619276708902</v>
      </c>
      <c r="X43">
        <v>35.763862618421598</v>
      </c>
      <c r="AA43">
        <v>0.24422221763381899</v>
      </c>
      <c r="AJ43">
        <v>7.3626871331560302E-3</v>
      </c>
      <c r="AK43">
        <v>0.283205235730418</v>
      </c>
      <c r="AL43">
        <v>0</v>
      </c>
      <c r="AM43">
        <v>0</v>
      </c>
      <c r="AN43">
        <v>6.9295405356011299E-3</v>
      </c>
      <c r="AO43">
        <v>0.70250253660082396</v>
      </c>
    </row>
    <row r="44" spans="1:41" x14ac:dyDescent="0.3">
      <c r="A44">
        <v>44</v>
      </c>
      <c r="B44">
        <v>1045.30645161289</v>
      </c>
      <c r="C44">
        <v>300</v>
      </c>
      <c r="D44">
        <v>0</v>
      </c>
      <c r="E44">
        <v>18.655156844751399</v>
      </c>
      <c r="F44">
        <v>3.4496240456556202</v>
      </c>
      <c r="G44">
        <v>-264.79584232092776</v>
      </c>
      <c r="H44">
        <v>-209.40146482268349</v>
      </c>
      <c r="I44">
        <v>42.014567436398004</v>
      </c>
      <c r="J44">
        <v>21.886805236094599</v>
      </c>
      <c r="K44">
        <v>5.4078811481631597</v>
      </c>
      <c r="L44">
        <v>4.4397995143877827E-5</v>
      </c>
      <c r="M44">
        <v>7.4090194021474108E-7</v>
      </c>
      <c r="N44" s="1">
        <v>8.9330131327849401E-8</v>
      </c>
      <c r="O44" s="1">
        <v>9.8700190314946096E-12</v>
      </c>
      <c r="P44" s="1">
        <v>4.1590412784038798E-14</v>
      </c>
      <c r="Q44">
        <v>37.750928868706403</v>
      </c>
      <c r="V44">
        <v>25.619604345333201</v>
      </c>
      <c r="W44">
        <v>0.66657288054045605</v>
      </c>
      <c r="X44">
        <v>35.7238303987967</v>
      </c>
      <c r="AA44">
        <v>0.23906350662321299</v>
      </c>
      <c r="AJ44">
        <v>7.4778326564792497E-3</v>
      </c>
      <c r="AK44">
        <v>0.283772806142922</v>
      </c>
      <c r="AL44">
        <v>0</v>
      </c>
      <c r="AM44">
        <v>0</v>
      </c>
      <c r="AN44">
        <v>6.7848974978538699E-3</v>
      </c>
      <c r="AO44">
        <v>0.70196446370274401</v>
      </c>
    </row>
    <row r="45" spans="1:41" x14ac:dyDescent="0.3">
      <c r="A45">
        <v>45</v>
      </c>
      <c r="B45">
        <v>1040.2903225806399</v>
      </c>
      <c r="C45">
        <v>300</v>
      </c>
      <c r="D45">
        <v>0</v>
      </c>
      <c r="E45">
        <v>18.601585958847501</v>
      </c>
      <c r="F45">
        <v>3.4511770341446302</v>
      </c>
      <c r="G45">
        <v>-263.72079688423753</v>
      </c>
      <c r="H45">
        <v>-208.80931087202811</v>
      </c>
      <c r="I45">
        <v>41.8073703602454</v>
      </c>
      <c r="J45">
        <v>21.8075948655475</v>
      </c>
      <c r="K45">
        <v>5.3899251689526402</v>
      </c>
      <c r="L45">
        <v>4.4322492506692879E-5</v>
      </c>
      <c r="M45">
        <v>7.4102829587194347E-7</v>
      </c>
      <c r="N45" s="1">
        <v>8.9048211807168005E-8</v>
      </c>
      <c r="O45" s="1">
        <v>9.8290841925333504E-12</v>
      </c>
      <c r="P45" s="1">
        <v>3.9972432374023003E-14</v>
      </c>
      <c r="Q45">
        <v>37.741982148752903</v>
      </c>
      <c r="V45">
        <v>25.661201745886501</v>
      </c>
      <c r="W45">
        <v>0.67612796173859402</v>
      </c>
      <c r="X45">
        <v>35.686739065135001</v>
      </c>
      <c r="AA45">
        <v>0.23394907848681301</v>
      </c>
      <c r="AJ45">
        <v>7.5868227101966602E-3</v>
      </c>
      <c r="AK45">
        <v>0.28430093273598001</v>
      </c>
      <c r="AL45">
        <v>0</v>
      </c>
      <c r="AM45">
        <v>0</v>
      </c>
      <c r="AN45">
        <v>6.6413180886281597E-3</v>
      </c>
      <c r="AO45">
        <v>0.70147092646519504</v>
      </c>
    </row>
    <row r="46" spans="1:41" x14ac:dyDescent="0.3">
      <c r="A46">
        <v>46</v>
      </c>
      <c r="B46">
        <v>1035.27419354839</v>
      </c>
      <c r="C46">
        <v>300</v>
      </c>
      <c r="D46">
        <v>0</v>
      </c>
      <c r="E46">
        <v>18.551134255603099</v>
      </c>
      <c r="F46">
        <v>3.4526844944008701</v>
      </c>
      <c r="G46">
        <v>-262.69868795023365</v>
      </c>
      <c r="H46">
        <v>-208.25827980678878</v>
      </c>
      <c r="I46">
        <v>41.607613503236102</v>
      </c>
      <c r="J46">
        <v>21.732348691615599</v>
      </c>
      <c r="K46">
        <v>5.37295958715226</v>
      </c>
      <c r="L46">
        <v>4.4247139522268567E-5</v>
      </c>
      <c r="M46">
        <v>7.4115609593314176E-7</v>
      </c>
      <c r="N46" s="1">
        <v>8.8782968893835195E-8</v>
      </c>
      <c r="O46" s="1">
        <v>9.7905661062952804E-12</v>
      </c>
      <c r="P46" s="1">
        <v>3.8398659552488997E-14</v>
      </c>
      <c r="Q46">
        <v>37.7336107257034</v>
      </c>
      <c r="V46">
        <v>25.700186586104198</v>
      </c>
      <c r="W46">
        <v>0.68518759973276</v>
      </c>
      <c r="X46">
        <v>35.652131374166999</v>
      </c>
      <c r="AA46">
        <v>0.22888371429246601</v>
      </c>
      <c r="AJ46">
        <v>7.6901865201425704E-3</v>
      </c>
      <c r="AK46">
        <v>0.284796016161321</v>
      </c>
      <c r="AL46">
        <v>0</v>
      </c>
      <c r="AM46">
        <v>0</v>
      </c>
      <c r="AN46">
        <v>6.4989646573847199E-3</v>
      </c>
      <c r="AO46">
        <v>0.70101483266115105</v>
      </c>
    </row>
    <row r="47" spans="1:41" x14ac:dyDescent="0.3">
      <c r="A47">
        <v>47</v>
      </c>
      <c r="B47">
        <v>1030.2580645161199</v>
      </c>
      <c r="C47">
        <v>300</v>
      </c>
      <c r="D47">
        <v>0</v>
      </c>
      <c r="E47">
        <v>18.503354951490898</v>
      </c>
      <c r="F47">
        <v>3.4541538953535902</v>
      </c>
      <c r="G47">
        <v>-261.72186391846083</v>
      </c>
      <c r="H47">
        <v>-207.74224158260955</v>
      </c>
      <c r="I47">
        <v>41.414215398375902</v>
      </c>
      <c r="J47">
        <v>21.660485015166401</v>
      </c>
      <c r="K47">
        <v>5.3568415050588802</v>
      </c>
      <c r="L47">
        <v>4.4171902609589495E-5</v>
      </c>
      <c r="M47">
        <v>7.4128505822535694E-7</v>
      </c>
      <c r="N47" s="1">
        <v>8.8531973283788194E-8</v>
      </c>
      <c r="O47" s="1">
        <v>9.7541034331139097E-12</v>
      </c>
      <c r="P47" s="1">
        <v>3.6869393100698101E-14</v>
      </c>
      <c r="Q47">
        <v>37.7257160552087</v>
      </c>
      <c r="V47">
        <v>25.7370416852565</v>
      </c>
      <c r="W47">
        <v>0.69379245765867903</v>
      </c>
      <c r="X47">
        <v>35.619578036330303</v>
      </c>
      <c r="AA47">
        <v>0.223871765545648</v>
      </c>
      <c r="AJ47">
        <v>7.7883924324332002E-3</v>
      </c>
      <c r="AK47">
        <v>0.28526410837286997</v>
      </c>
      <c r="AL47">
        <v>0</v>
      </c>
      <c r="AM47">
        <v>0</v>
      </c>
      <c r="AN47">
        <v>6.3579847234540203E-3</v>
      </c>
      <c r="AO47">
        <v>0.70058951447124096</v>
      </c>
    </row>
    <row r="48" spans="1:41" x14ac:dyDescent="0.3">
      <c r="A48">
        <v>48</v>
      </c>
      <c r="B48">
        <v>1025.2419354838601</v>
      </c>
      <c r="C48">
        <v>300</v>
      </c>
      <c r="D48">
        <v>0</v>
      </c>
      <c r="E48">
        <v>18.4579194268407</v>
      </c>
      <c r="F48">
        <v>3.4555923952584999</v>
      </c>
      <c r="G48">
        <v>-260.78443816363654</v>
      </c>
      <c r="H48">
        <v>-207.25645322052668</v>
      </c>
      <c r="I48">
        <v>41.226368926237598</v>
      </c>
      <c r="J48">
        <v>21.591564862147301</v>
      </c>
      <c r="K48">
        <v>5.3414631459911899</v>
      </c>
      <c r="L48">
        <v>4.4096750003200339E-5</v>
      </c>
      <c r="M48">
        <v>7.4141490932480483E-7</v>
      </c>
      <c r="N48" s="1">
        <v>8.8293379584138505E-8</v>
      </c>
      <c r="O48" s="1">
        <v>9.7194049730420405E-12</v>
      </c>
      <c r="P48" s="1">
        <v>3.5384987637712298E-14</v>
      </c>
      <c r="Q48">
        <v>37.718204024773101</v>
      </c>
      <c r="V48">
        <v>25.772231607679998</v>
      </c>
      <c r="W48">
        <v>0.701977943371073</v>
      </c>
      <c r="X48">
        <v>35.588669174342797</v>
      </c>
      <c r="AA48">
        <v>0.218917249832903</v>
      </c>
      <c r="AJ48">
        <v>7.8818507112858698E-3</v>
      </c>
      <c r="AK48">
        <v>0.285711037710844</v>
      </c>
      <c r="AL48">
        <v>0</v>
      </c>
      <c r="AM48">
        <v>0</v>
      </c>
      <c r="AN48">
        <v>6.2185141336117697E-3</v>
      </c>
      <c r="AO48">
        <v>0.70018859744425699</v>
      </c>
    </row>
    <row r="49" spans="1:41" x14ac:dyDescent="0.3">
      <c r="A49">
        <v>49</v>
      </c>
      <c r="B49">
        <v>1020.22580645161</v>
      </c>
      <c r="C49">
        <v>300</v>
      </c>
      <c r="D49">
        <v>0</v>
      </c>
      <c r="E49">
        <v>18.4146280353166</v>
      </c>
      <c r="F49">
        <v>3.4570069850229901</v>
      </c>
      <c r="G49">
        <v>-259.88240724717474</v>
      </c>
      <c r="H49">
        <v>-206.79765731571621</v>
      </c>
      <c r="I49">
        <v>41.043561868608798</v>
      </c>
      <c r="J49">
        <v>21.525303095989699</v>
      </c>
      <c r="K49">
        <v>5.3267546507992201</v>
      </c>
      <c r="L49">
        <v>4.4021651180176476E-5</v>
      </c>
      <c r="M49">
        <v>7.4154537848641903E-7</v>
      </c>
      <c r="N49" s="1">
        <v>8.8065971697416902E-8</v>
      </c>
      <c r="O49" s="1">
        <v>9.6862525388121796E-12</v>
      </c>
      <c r="P49" s="1">
        <v>3.3945898776189101E-14</v>
      </c>
      <c r="Q49">
        <v>37.710983077681398</v>
      </c>
      <c r="V49">
        <v>25.806213049626699</v>
      </c>
      <c r="W49">
        <v>0.70977374436710505</v>
      </c>
      <c r="X49">
        <v>35.5590061573361</v>
      </c>
      <c r="AA49">
        <v>0.21402397098859399</v>
      </c>
      <c r="AJ49">
        <v>7.97090842283542E-3</v>
      </c>
      <c r="AK49">
        <v>0.28614253652732402</v>
      </c>
      <c r="AL49">
        <v>0</v>
      </c>
      <c r="AM49">
        <v>0</v>
      </c>
      <c r="AN49">
        <v>6.0806808695589099E-3</v>
      </c>
      <c r="AO49">
        <v>0.69980587418028095</v>
      </c>
    </row>
    <row r="50" spans="1:41" x14ac:dyDescent="0.3">
      <c r="A50">
        <v>50</v>
      </c>
      <c r="B50">
        <v>1015.20967741934</v>
      </c>
      <c r="C50">
        <v>300</v>
      </c>
      <c r="D50">
        <v>0</v>
      </c>
      <c r="E50">
        <v>18.414297083411899</v>
      </c>
      <c r="F50">
        <v>3.4591102424027</v>
      </c>
      <c r="G50">
        <v>-259.48564981769937</v>
      </c>
      <c r="H50">
        <v>-206.72338639766704</v>
      </c>
      <c r="I50">
        <v>40.953053983898201</v>
      </c>
      <c r="J50">
        <v>21.505038975569001</v>
      </c>
      <c r="K50">
        <v>5.3234201262753897</v>
      </c>
      <c r="L50">
        <v>4.3943813618041906E-5</v>
      </c>
      <c r="M50">
        <v>7.4164621733184979E-7</v>
      </c>
      <c r="N50" s="1">
        <v>8.8021012447585598E-8</v>
      </c>
      <c r="O50" s="1">
        <v>9.6655487783601295E-12</v>
      </c>
      <c r="P50" s="1">
        <v>3.2791870678378098E-14</v>
      </c>
      <c r="Q50">
        <v>37.694913113930902</v>
      </c>
      <c r="V50">
        <v>25.888626921447401</v>
      </c>
      <c r="W50">
        <v>0.71605393698694197</v>
      </c>
      <c r="X50">
        <v>35.490875402881699</v>
      </c>
      <c r="AA50">
        <v>0.20953062475284401</v>
      </c>
      <c r="AJ50">
        <v>8.0448645038034006E-3</v>
      </c>
      <c r="AK50">
        <v>0.28717872876685002</v>
      </c>
      <c r="AL50">
        <v>0</v>
      </c>
      <c r="AM50">
        <v>0</v>
      </c>
      <c r="AN50">
        <v>5.9555573179434097E-3</v>
      </c>
      <c r="AO50">
        <v>0.69882084941140299</v>
      </c>
    </row>
    <row r="51" spans="1:41" x14ac:dyDescent="0.3">
      <c r="A51">
        <v>51</v>
      </c>
      <c r="B51">
        <v>1010.19354838709</v>
      </c>
      <c r="C51">
        <v>300</v>
      </c>
      <c r="D51">
        <v>0</v>
      </c>
      <c r="E51">
        <v>18.460445197814298</v>
      </c>
      <c r="F51">
        <v>3.4620083715543499</v>
      </c>
      <c r="G51">
        <v>-259.62556642009997</v>
      </c>
      <c r="H51">
        <v>-207.05781493461524</v>
      </c>
      <c r="I51">
        <v>40.961558229323401</v>
      </c>
      <c r="J51">
        <v>21.534109980929198</v>
      </c>
      <c r="K51">
        <v>5.3322936332259703</v>
      </c>
      <c r="L51">
        <v>4.3862825380612911E-5</v>
      </c>
      <c r="M51">
        <v>7.4171297037760079E-7</v>
      </c>
      <c r="N51" s="1">
        <v>8.8171467737223201E-8</v>
      </c>
      <c r="O51" s="1">
        <v>9.6574390011949096E-12</v>
      </c>
      <c r="P51" s="1">
        <v>3.1930087830728202E-14</v>
      </c>
      <c r="Q51">
        <v>37.668655831826499</v>
      </c>
      <c r="V51">
        <v>26.026532617516001</v>
      </c>
      <c r="W51">
        <v>0.72087402539449297</v>
      </c>
      <c r="X51">
        <v>35.378462711551997</v>
      </c>
      <c r="AA51">
        <v>0.20547481371092399</v>
      </c>
      <c r="AJ51">
        <v>8.1046636820358894E-3</v>
      </c>
      <c r="AK51">
        <v>0.28890974326553598</v>
      </c>
      <c r="AL51">
        <v>0</v>
      </c>
      <c r="AM51">
        <v>0</v>
      </c>
      <c r="AN51">
        <v>5.8443486964045001E-3</v>
      </c>
      <c r="AO51">
        <v>0.69714124435602198</v>
      </c>
    </row>
    <row r="52" spans="1:41" x14ac:dyDescent="0.3">
      <c r="A52">
        <v>52</v>
      </c>
      <c r="B52">
        <v>1005.17741935484</v>
      </c>
      <c r="C52">
        <v>300</v>
      </c>
      <c r="D52">
        <v>0</v>
      </c>
      <c r="E52">
        <v>18.5055982875888</v>
      </c>
      <c r="F52">
        <v>3.4648572777234499</v>
      </c>
      <c r="G52">
        <v>-259.75692104516344</v>
      </c>
      <c r="H52">
        <v>-207.38716170079596</v>
      </c>
      <c r="I52">
        <v>40.967406746855097</v>
      </c>
      <c r="J52">
        <v>21.562153964358799</v>
      </c>
      <c r="K52">
        <v>5.34094099822424</v>
      </c>
      <c r="L52">
        <v>4.3782006828885969E-5</v>
      </c>
      <c r="M52">
        <v>7.4178137663287933E-7</v>
      </c>
      <c r="N52" s="1">
        <v>8.8318585678410805E-8</v>
      </c>
      <c r="O52" s="1">
        <v>9.6494268998672398E-12</v>
      </c>
      <c r="P52" s="1">
        <v>3.1070294769080298E-14</v>
      </c>
      <c r="Q52">
        <v>37.643049689290997</v>
      </c>
      <c r="V52">
        <v>26.161193670057798</v>
      </c>
      <c r="W52">
        <v>0.72544050467248</v>
      </c>
      <c r="X52">
        <v>35.268864163577</v>
      </c>
      <c r="AA52">
        <v>0.20145197240151699</v>
      </c>
      <c r="AJ52">
        <v>8.1615518336574308E-3</v>
      </c>
      <c r="AK52">
        <v>0.29060210327519398</v>
      </c>
      <c r="AL52">
        <v>0</v>
      </c>
      <c r="AM52">
        <v>0</v>
      </c>
      <c r="AN52">
        <v>5.7338241616607501E-3</v>
      </c>
      <c r="AO52">
        <v>0.69550252072948704</v>
      </c>
    </row>
    <row r="53" spans="1:41" x14ac:dyDescent="0.3">
      <c r="A53">
        <v>53</v>
      </c>
      <c r="B53">
        <v>1000.16129032258</v>
      </c>
      <c r="C53">
        <v>300</v>
      </c>
      <c r="D53">
        <v>0</v>
      </c>
      <c r="E53">
        <v>18.550509319594699</v>
      </c>
      <c r="F53">
        <v>3.4676517693743598</v>
      </c>
      <c r="G53">
        <v>-259.89112726687642</v>
      </c>
      <c r="H53">
        <v>-207.72064451976073</v>
      </c>
      <c r="I53">
        <v>40.972292591467401</v>
      </c>
      <c r="J53">
        <v>21.590084309825301</v>
      </c>
      <c r="K53">
        <v>5.3495882958690499</v>
      </c>
      <c r="L53">
        <v>4.3701383621696428E-5</v>
      </c>
      <c r="M53">
        <v>7.4185159815306141E-7</v>
      </c>
      <c r="N53" s="1">
        <v>8.8466172039573096E-8</v>
      </c>
      <c r="O53" s="1">
        <v>9.6419927067107307E-12</v>
      </c>
      <c r="P53" s="1">
        <v>3.0214143642618599E-14</v>
      </c>
      <c r="Q53">
        <v>37.618161073163698</v>
      </c>
      <c r="V53">
        <v>26.2923597018607</v>
      </c>
      <c r="W53">
        <v>0.72964878265435096</v>
      </c>
      <c r="X53">
        <v>35.162369636664401</v>
      </c>
      <c r="AA53">
        <v>0.19746080565677401</v>
      </c>
      <c r="AJ53">
        <v>8.2143280714198404E-3</v>
      </c>
      <c r="AK53">
        <v>0.29225234315686999</v>
      </c>
      <c r="AL53">
        <v>0</v>
      </c>
      <c r="AM53">
        <v>0</v>
      </c>
      <c r="AN53">
        <v>5.6239440368827699E-3</v>
      </c>
      <c r="AO53">
        <v>0.693909384734827</v>
      </c>
    </row>
    <row r="54" spans="1:41" x14ac:dyDescent="0.3">
      <c r="A54">
        <v>54</v>
      </c>
      <c r="B54">
        <v>995.14516129032302</v>
      </c>
      <c r="C54">
        <v>300</v>
      </c>
      <c r="D54">
        <v>0</v>
      </c>
      <c r="E54">
        <v>18.5946945698254</v>
      </c>
      <c r="F54">
        <v>3.47039043764569</v>
      </c>
      <c r="G54">
        <v>-260.02168113331413</v>
      </c>
      <c r="H54">
        <v>-208.05308558828781</v>
      </c>
      <c r="I54">
        <v>40.975158725793001</v>
      </c>
      <c r="J54">
        <v>21.617346529600798</v>
      </c>
      <c r="K54">
        <v>5.3580987222982497</v>
      </c>
      <c r="L54">
        <v>4.3620957631447115E-5</v>
      </c>
      <c r="M54">
        <v>7.4192372197452211E-7</v>
      </c>
      <c r="N54" s="1">
        <v>8.86119690572424E-8</v>
      </c>
      <c r="O54" s="1">
        <v>9.6349094645309803E-12</v>
      </c>
      <c r="P54" s="1">
        <v>2.9361365986580303E-14</v>
      </c>
      <c r="Q54">
        <v>37.594003825236904</v>
      </c>
      <c r="V54">
        <v>26.419915372884098</v>
      </c>
      <c r="W54">
        <v>0.73354088187492905</v>
      </c>
      <c r="X54">
        <v>35.059038329064201</v>
      </c>
      <c r="AA54">
        <v>0.19350159093982999</v>
      </c>
      <c r="AJ54">
        <v>8.2634515547097397E-3</v>
      </c>
      <c r="AK54">
        <v>0.29385889368364099</v>
      </c>
      <c r="AL54">
        <v>0</v>
      </c>
      <c r="AM54">
        <v>0</v>
      </c>
      <c r="AN54">
        <v>5.5147217706449101E-3</v>
      </c>
      <c r="AO54">
        <v>0.69236293299100304</v>
      </c>
    </row>
    <row r="55" spans="1:41" x14ac:dyDescent="0.3">
      <c r="A55">
        <v>55</v>
      </c>
      <c r="B55">
        <v>990.12903225806394</v>
      </c>
      <c r="C55">
        <v>300</v>
      </c>
      <c r="D55">
        <v>0</v>
      </c>
      <c r="E55">
        <v>18.637708947872401</v>
      </c>
      <c r="F55">
        <v>3.47307183435051</v>
      </c>
      <c r="G55">
        <v>-260.1426739531787</v>
      </c>
      <c r="H55">
        <v>-208.37976156092134</v>
      </c>
      <c r="I55">
        <v>40.975042781904598</v>
      </c>
      <c r="J55">
        <v>21.643433771097801</v>
      </c>
      <c r="K55">
        <v>5.3663470946773097</v>
      </c>
      <c r="L55">
        <v>4.3540731035959204E-5</v>
      </c>
      <c r="M55">
        <v>7.4199783526357795E-7</v>
      </c>
      <c r="N55" s="1">
        <v>8.8753911574396795E-8</v>
      </c>
      <c r="O55" s="1">
        <v>9.6279739727069803E-12</v>
      </c>
      <c r="P55" s="1">
        <v>2.8511852725605397E-14</v>
      </c>
      <c r="Q55">
        <v>37.570592349123601</v>
      </c>
      <c r="V55">
        <v>26.5437452890021</v>
      </c>
      <c r="W55">
        <v>0.73715583418473296</v>
      </c>
      <c r="X55">
        <v>34.9589319231861</v>
      </c>
      <c r="AA55">
        <v>0.18957460450330699</v>
      </c>
      <c r="AJ55">
        <v>8.3093491571611597E-3</v>
      </c>
      <c r="AK55">
        <v>0.29542017921626101</v>
      </c>
      <c r="AL55">
        <v>0</v>
      </c>
      <c r="AM55">
        <v>0</v>
      </c>
      <c r="AN55">
        <v>5.4061708158675602E-3</v>
      </c>
      <c r="AO55">
        <v>0.69086430081071004</v>
      </c>
    </row>
    <row r="56" spans="1:41" x14ac:dyDescent="0.3">
      <c r="A56">
        <v>56</v>
      </c>
      <c r="B56">
        <v>985.11290322580601</v>
      </c>
      <c r="C56">
        <v>300</v>
      </c>
      <c r="D56">
        <v>0</v>
      </c>
      <c r="E56">
        <v>18.679139382686799</v>
      </c>
      <c r="F56">
        <v>3.4756944819372499</v>
      </c>
      <c r="G56">
        <v>-260.2486914751575</v>
      </c>
      <c r="H56">
        <v>-208.69632465615967</v>
      </c>
      <c r="I56">
        <v>40.971061522065902</v>
      </c>
      <c r="J56">
        <v>21.6678787545844</v>
      </c>
      <c r="K56">
        <v>5.3742178663170597</v>
      </c>
      <c r="L56">
        <v>4.3460706259131961E-5</v>
      </c>
      <c r="M56">
        <v>7.4207402507196155E-7</v>
      </c>
      <c r="N56" s="1">
        <v>8.8890094017716098E-8</v>
      </c>
      <c r="O56" s="1">
        <v>9.6210026994450299E-12</v>
      </c>
      <c r="P56" s="1">
        <v>2.7665632199045E-14</v>
      </c>
      <c r="Q56">
        <v>37.547941478006798</v>
      </c>
      <c r="V56">
        <v>26.663734406379401</v>
      </c>
      <c r="W56">
        <v>0.74052998421912097</v>
      </c>
      <c r="X56">
        <v>34.862114006091403</v>
      </c>
      <c r="AA56">
        <v>0.18568012530304101</v>
      </c>
      <c r="AJ56">
        <v>8.3524187406184506E-3</v>
      </c>
      <c r="AK56">
        <v>0.29693462359209999</v>
      </c>
      <c r="AL56">
        <v>0</v>
      </c>
      <c r="AM56">
        <v>0</v>
      </c>
      <c r="AN56">
        <v>5.2983047631438296E-3</v>
      </c>
      <c r="AO56">
        <v>0.68941465290413595</v>
      </c>
    </row>
    <row r="57" spans="1:41" x14ac:dyDescent="0.3">
      <c r="A57">
        <v>57</v>
      </c>
      <c r="B57">
        <v>980.09677419354796</v>
      </c>
      <c r="C57">
        <v>300</v>
      </c>
      <c r="D57">
        <v>0</v>
      </c>
      <c r="E57">
        <v>18.718599554525401</v>
      </c>
      <c r="F57">
        <v>3.4782568825667299</v>
      </c>
      <c r="G57">
        <v>-260.33473309072684</v>
      </c>
      <c r="H57">
        <v>-208.99873937209375</v>
      </c>
      <c r="I57">
        <v>40.962398448356097</v>
      </c>
      <c r="J57">
        <v>21.6902473333556</v>
      </c>
      <c r="K57">
        <v>5.3816035406540399</v>
      </c>
      <c r="L57">
        <v>4.3380885917700082E-5</v>
      </c>
      <c r="M57">
        <v>7.4215237810904608E-7</v>
      </c>
      <c r="N57" s="1">
        <v>8.9018743984244495E-8</v>
      </c>
      <c r="O57" s="1">
        <v>9.6138284769702396E-12</v>
      </c>
      <c r="P57" s="1">
        <v>2.68228518842745E-14</v>
      </c>
      <c r="Q57">
        <v>37.526066355870697</v>
      </c>
      <c r="V57">
        <v>26.779768397693299</v>
      </c>
      <c r="W57">
        <v>0.74369725896822902</v>
      </c>
      <c r="X57">
        <v>34.768649549194002</v>
      </c>
      <c r="AA57">
        <v>0.18181843827362401</v>
      </c>
      <c r="AJ57">
        <v>8.3930320629637799E-3</v>
      </c>
      <c r="AK57">
        <v>0.29840065555780798</v>
      </c>
      <c r="AL57">
        <v>0</v>
      </c>
      <c r="AM57">
        <v>0</v>
      </c>
      <c r="AN57">
        <v>5.1911374519235101E-3</v>
      </c>
      <c r="AO57">
        <v>0.68801517492730402</v>
      </c>
    </row>
    <row r="58" spans="1:41" x14ac:dyDescent="0.3">
      <c r="A58">
        <v>58</v>
      </c>
      <c r="B58">
        <v>975.080645161289</v>
      </c>
      <c r="C58">
        <v>300</v>
      </c>
      <c r="D58">
        <v>0</v>
      </c>
      <c r="E58">
        <v>18.755725721060099</v>
      </c>
      <c r="F58">
        <v>3.48075752635825</v>
      </c>
      <c r="G58">
        <v>-260.39614726681884</v>
      </c>
      <c r="H58">
        <v>-209.28323187479052</v>
      </c>
      <c r="I58">
        <v>40.948293963271297</v>
      </c>
      <c r="J58">
        <v>21.710133370590899</v>
      </c>
      <c r="K58">
        <v>5.3884034090370498</v>
      </c>
      <c r="L58">
        <v>4.3301272773592577E-5</v>
      </c>
      <c r="M58">
        <v>7.4223298053077917E-7</v>
      </c>
      <c r="N58" s="1">
        <v>8.9138201194587398E-8</v>
      </c>
      <c r="O58" s="1">
        <v>9.6062978303907497E-12</v>
      </c>
      <c r="P58" s="1">
        <v>2.5983762995685099E-14</v>
      </c>
      <c r="Q58">
        <v>37.504982331256002</v>
      </c>
      <c r="V58">
        <v>26.8917339816043</v>
      </c>
      <c r="W58">
        <v>0.74668940717634003</v>
      </c>
      <c r="X58">
        <v>34.6786044429453</v>
      </c>
      <c r="AA58">
        <v>0.1779898370178</v>
      </c>
      <c r="AJ58">
        <v>8.4315373592256208E-3</v>
      </c>
      <c r="AK58">
        <v>0.29981671375815799</v>
      </c>
      <c r="AL58">
        <v>0</v>
      </c>
      <c r="AM58">
        <v>0</v>
      </c>
      <c r="AN58">
        <v>5.0846830613373202E-3</v>
      </c>
      <c r="AO58">
        <v>0.68666706582127801</v>
      </c>
    </row>
    <row r="59" spans="1:41" x14ac:dyDescent="0.3">
      <c r="A59">
        <v>59</v>
      </c>
      <c r="B59">
        <v>970.06451612903095</v>
      </c>
      <c r="C59">
        <v>300</v>
      </c>
      <c r="D59">
        <v>0</v>
      </c>
      <c r="E59">
        <v>18.7901734410739</v>
      </c>
      <c r="F59">
        <v>3.48319489889314</v>
      </c>
      <c r="G59">
        <v>-260.42858024328916</v>
      </c>
      <c r="H59">
        <v>-209.54624976459721</v>
      </c>
      <c r="I59">
        <v>40.928037614234903</v>
      </c>
      <c r="J59">
        <v>21.7271546940988</v>
      </c>
      <c r="K59">
        <v>5.3945225537178096</v>
      </c>
      <c r="L59">
        <v>4.3221869691288934E-5</v>
      </c>
      <c r="M59">
        <v>7.4231591774355538E-7</v>
      </c>
      <c r="N59" s="1">
        <v>8.9246900842036895E-8</v>
      </c>
      <c r="O59" s="1">
        <v>9.5982688232979105E-12</v>
      </c>
      <c r="P59" s="1">
        <v>2.5148707328259201E-14</v>
      </c>
      <c r="Q59">
        <v>37.484704862160299</v>
      </c>
      <c r="V59">
        <v>26.999519219565698</v>
      </c>
      <c r="W59">
        <v>0.74953621185751795</v>
      </c>
      <c r="X59">
        <v>34.5920450804417</v>
      </c>
      <c r="AA59">
        <v>0.17419462597458599</v>
      </c>
      <c r="AJ59">
        <v>8.4682616309228794E-3</v>
      </c>
      <c r="AK59">
        <v>0.30118125132774398</v>
      </c>
      <c r="AL59">
        <v>0</v>
      </c>
      <c r="AM59">
        <v>0</v>
      </c>
      <c r="AN59">
        <v>4.97895618286008E-3</v>
      </c>
      <c r="AO59">
        <v>0.68537153085847202</v>
      </c>
    </row>
    <row r="60" spans="1:41" x14ac:dyDescent="0.3">
      <c r="A60">
        <v>60</v>
      </c>
      <c r="B60">
        <v>965.04838709677404</v>
      </c>
      <c r="C60">
        <v>300</v>
      </c>
      <c r="D60">
        <v>0</v>
      </c>
      <c r="E60">
        <v>18.8216150346483</v>
      </c>
      <c r="F60">
        <v>3.4855674880124101</v>
      </c>
      <c r="G60">
        <v>-260.4279355796341</v>
      </c>
      <c r="H60">
        <v>-209.78443035064831</v>
      </c>
      <c r="I60">
        <v>40.900962040283801</v>
      </c>
      <c r="J60">
        <v>21.7409499338399</v>
      </c>
      <c r="K60">
        <v>5.3998710681631499</v>
      </c>
      <c r="L60">
        <v>4.3142679599791293E-5</v>
      </c>
      <c r="M60">
        <v>7.4240127422327963E-7</v>
      </c>
      <c r="N60" s="1">
        <v>8.9343360545038997E-8</v>
      </c>
      <c r="O60" s="1">
        <v>9.5896093255390398E-12</v>
      </c>
      <c r="P60" s="1">
        <v>2.4318105835847999E-14</v>
      </c>
      <c r="Q60">
        <v>37.465249431381899</v>
      </c>
      <c r="V60">
        <v>27.103013780666501</v>
      </c>
      <c r="W60">
        <v>0.75226567899007402</v>
      </c>
      <c r="X60">
        <v>34.509037986855603</v>
      </c>
      <c r="AA60">
        <v>0.17043312210568801</v>
      </c>
      <c r="AJ60">
        <v>8.5035126762868004E-3</v>
      </c>
      <c r="AK60">
        <v>0.302492740089639</v>
      </c>
      <c r="AL60">
        <v>0</v>
      </c>
      <c r="AM60">
        <v>0</v>
      </c>
      <c r="AN60">
        <v>4.8739718761828896E-3</v>
      </c>
      <c r="AO60">
        <v>0.68412977535788999</v>
      </c>
    </row>
    <row r="61" spans="1:41" x14ac:dyDescent="0.3">
      <c r="A61">
        <v>61</v>
      </c>
      <c r="B61">
        <v>960.03225806451496</v>
      </c>
      <c r="C61">
        <v>300</v>
      </c>
      <c r="D61">
        <v>0</v>
      </c>
      <c r="E61">
        <v>18.849737654053001</v>
      </c>
      <c r="F61">
        <v>3.4878737899894898</v>
      </c>
      <c r="G61">
        <v>-260.39034265766503</v>
      </c>
      <c r="H61">
        <v>-209.99457596860819</v>
      </c>
      <c r="I61">
        <v>40.866438322063701</v>
      </c>
      <c r="J61">
        <v>21.751176089529999</v>
      </c>
      <c r="K61">
        <v>5.4043634572310202</v>
      </c>
      <c r="L61">
        <v>4.3063705458686921E-5</v>
      </c>
      <c r="M61">
        <v>7.4248913334779422E-7</v>
      </c>
      <c r="N61" s="1">
        <v>8.9426170282727704E-8</v>
      </c>
      <c r="O61" s="1">
        <v>9.5801956287193108E-12</v>
      </c>
      <c r="P61" s="1">
        <v>2.34924485571869E-14</v>
      </c>
      <c r="Q61">
        <v>37.4466314710657</v>
      </c>
      <c r="V61">
        <v>27.202109178485198</v>
      </c>
      <c r="W61">
        <v>0.75490420504683597</v>
      </c>
      <c r="X61">
        <v>34.429649489247602</v>
      </c>
      <c r="AA61">
        <v>0.16670565615448199</v>
      </c>
      <c r="AJ61">
        <v>8.53758088986473E-3</v>
      </c>
      <c r="AK61">
        <v>0.30374967440677902</v>
      </c>
      <c r="AL61">
        <v>0</v>
      </c>
      <c r="AM61">
        <v>0</v>
      </c>
      <c r="AN61">
        <v>4.7697457101484797E-3</v>
      </c>
      <c r="AO61">
        <v>0.68294299899320698</v>
      </c>
    </row>
    <row r="62" spans="1:41" x14ac:dyDescent="0.3">
      <c r="A62">
        <v>62</v>
      </c>
      <c r="B62">
        <v>955.01612903225805</v>
      </c>
      <c r="C62">
        <v>300</v>
      </c>
      <c r="D62">
        <v>0</v>
      </c>
      <c r="E62">
        <v>18.874241860841799</v>
      </c>
      <c r="F62">
        <v>3.4901123151460398</v>
      </c>
      <c r="G62">
        <v>-260.31213257481755</v>
      </c>
      <c r="H62">
        <v>-210.17363512972881</v>
      </c>
      <c r="I62">
        <v>40.8238724875076</v>
      </c>
      <c r="J62">
        <v>21.7575067017757</v>
      </c>
      <c r="K62">
        <v>5.4079181861664498</v>
      </c>
      <c r="L62">
        <v>4.2984950227845865E-5</v>
      </c>
      <c r="M62">
        <v>7.4257957724124962E-7</v>
      </c>
      <c r="N62" s="1">
        <v>8.9493984799626302E-8</v>
      </c>
      <c r="O62" s="1">
        <v>9.5699113482112505E-12</v>
      </c>
      <c r="P62" s="1">
        <v>2.2672285581423201E-14</v>
      </c>
      <c r="Q62">
        <v>37.428866295399899</v>
      </c>
      <c r="V62">
        <v>27.296698983157398</v>
      </c>
      <c r="W62">
        <v>0.75747672577719505</v>
      </c>
      <c r="X62">
        <v>34.353945422139397</v>
      </c>
      <c r="AA62">
        <v>0.16301257352597101</v>
      </c>
      <c r="AJ62">
        <v>8.5707408575222601E-3</v>
      </c>
      <c r="AK62">
        <v>0.30495057472248499</v>
      </c>
      <c r="AL62">
        <v>0</v>
      </c>
      <c r="AM62">
        <v>0</v>
      </c>
      <c r="AN62">
        <v>4.6662937903979903E-3</v>
      </c>
      <c r="AO62">
        <v>0.68181239062959298</v>
      </c>
    </row>
    <row r="63" spans="1:41" x14ac:dyDescent="0.3">
      <c r="A63">
        <v>63</v>
      </c>
      <c r="B63">
        <v>950</v>
      </c>
      <c r="C63">
        <v>300</v>
      </c>
      <c r="D63">
        <v>0</v>
      </c>
      <c r="E63">
        <v>18.894840624743999</v>
      </c>
      <c r="F63">
        <v>3.4922815929687299</v>
      </c>
      <c r="G63">
        <v>-260.18982016726733</v>
      </c>
      <c r="H63">
        <v>-210.31868852560549</v>
      </c>
      <c r="I63">
        <v>40.772702973193603</v>
      </c>
      <c r="J63">
        <v>21.7596305246344</v>
      </c>
      <c r="K63">
        <v>5.4104573533779199</v>
      </c>
      <c r="L63">
        <v>4.2906416840362444E-5</v>
      </c>
      <c r="M63">
        <v>7.4267268662922575E-7</v>
      </c>
      <c r="N63" s="1">
        <v>8.9545518065175703E-8</v>
      </c>
      <c r="O63" s="1">
        <v>9.5586465625751804E-12</v>
      </c>
      <c r="P63" s="1">
        <v>2.1858218809597402E-14</v>
      </c>
      <c r="Q63">
        <v>37.4119690405564</v>
      </c>
      <c r="V63">
        <v>27.386679011372902</v>
      </c>
      <c r="W63">
        <v>0.76000684836886101</v>
      </c>
      <c r="X63">
        <v>34.281990864881699</v>
      </c>
      <c r="AA63">
        <v>0.15935423482005501</v>
      </c>
      <c r="AJ63">
        <v>8.6032527698107902E-3</v>
      </c>
      <c r="AK63">
        <v>0.30609399082060401</v>
      </c>
      <c r="AL63">
        <v>0</v>
      </c>
      <c r="AM63">
        <v>0</v>
      </c>
      <c r="AN63">
        <v>4.5636327748861697E-3</v>
      </c>
      <c r="AO63">
        <v>0.68073912363469802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E963A-A505-4565-B403-E28999663809}">
  <dimension ref="A1:AU64"/>
  <sheetViews>
    <sheetView workbookViewId="0"/>
  </sheetViews>
  <sheetFormatPr defaultRowHeight="14.4" x14ac:dyDescent="0.3"/>
  <sheetData>
    <row r="1" spans="1:47" x14ac:dyDescent="0.3">
      <c r="A1" t="s">
        <v>34</v>
      </c>
      <c r="B1" t="s">
        <v>35</v>
      </c>
      <c r="C1" t="s">
        <v>36</v>
      </c>
      <c r="D1" t="s">
        <v>37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t="s">
        <v>92</v>
      </c>
      <c r="AA1" t="s">
        <v>93</v>
      </c>
      <c r="AB1" t="s">
        <v>94</v>
      </c>
      <c r="AC1" t="s">
        <v>95</v>
      </c>
      <c r="AD1" t="s">
        <v>96</v>
      </c>
      <c r="AE1" t="s">
        <v>97</v>
      </c>
      <c r="AF1" t="s">
        <v>98</v>
      </c>
      <c r="AG1" t="s">
        <v>99</v>
      </c>
      <c r="AH1" t="s">
        <v>100</v>
      </c>
      <c r="AI1" t="s">
        <v>101</v>
      </c>
      <c r="AJ1" t="s">
        <v>102</v>
      </c>
      <c r="AK1" t="s">
        <v>103</v>
      </c>
      <c r="AL1" t="s">
        <v>104</v>
      </c>
      <c r="AM1" t="s">
        <v>105</v>
      </c>
      <c r="AN1" t="s">
        <v>106</v>
      </c>
      <c r="AO1" t="s">
        <v>107</v>
      </c>
      <c r="AP1" t="s">
        <v>108</v>
      </c>
      <c r="AQ1" t="s">
        <v>109</v>
      </c>
      <c r="AR1" t="s">
        <v>110</v>
      </c>
      <c r="AS1" t="s">
        <v>111</v>
      </c>
      <c r="AT1" t="s">
        <v>112</v>
      </c>
      <c r="AU1" t="s">
        <v>113</v>
      </c>
    </row>
    <row r="2" spans="1:47" x14ac:dyDescent="0.3">
      <c r="A2">
        <v>1</v>
      </c>
      <c r="B2">
        <v>1261</v>
      </c>
      <c r="C2">
        <v>300</v>
      </c>
      <c r="D2">
        <v>0</v>
      </c>
      <c r="E2">
        <v>251.97188891713472</v>
      </c>
      <c r="F2">
        <v>130.47189735311386</v>
      </c>
      <c r="G2">
        <v>76.510574195895344</v>
      </c>
      <c r="H2">
        <v>74.409969374557022</v>
      </c>
      <c r="J2">
        <v>73.216294261026746</v>
      </c>
      <c r="K2">
        <v>86.095067594732711</v>
      </c>
      <c r="L2">
        <v>2.0538344161236166</v>
      </c>
      <c r="M2">
        <v>15.019798275641167</v>
      </c>
      <c r="N2">
        <v>11.190728070981335</v>
      </c>
      <c r="O2">
        <v>112.80154584469334</v>
      </c>
      <c r="P2">
        <v>35.593324139120291</v>
      </c>
      <c r="Q2">
        <v>4.8213804210785147</v>
      </c>
      <c r="R2">
        <v>18.441314636072722</v>
      </c>
      <c r="S2">
        <v>66.507762230337249</v>
      </c>
      <c r="V2">
        <v>30.819736910357456</v>
      </c>
      <c r="W2">
        <v>141.37945711244242</v>
      </c>
      <c r="Y2">
        <v>2.2493171961821136E-2</v>
      </c>
      <c r="Z2">
        <v>67.61641226221812</v>
      </c>
      <c r="AA2">
        <v>1.7615288413739254</v>
      </c>
      <c r="AB2">
        <v>39.185451398857637</v>
      </c>
      <c r="AC2">
        <v>9.5424129459022087</v>
      </c>
      <c r="AD2">
        <v>15.521453200805347</v>
      </c>
      <c r="AE2">
        <v>33.904962389159948</v>
      </c>
      <c r="AF2">
        <v>24.731168541618157</v>
      </c>
      <c r="AG2">
        <v>41.959891430526277</v>
      </c>
      <c r="AH2">
        <v>3.2667982769077599</v>
      </c>
      <c r="AI2">
        <v>11.217759180921945</v>
      </c>
      <c r="AK2">
        <v>33.278604333396068</v>
      </c>
      <c r="AL2">
        <v>46.569273314726594</v>
      </c>
    </row>
    <row r="3" spans="1:47" x14ac:dyDescent="0.3">
      <c r="A3">
        <v>2</v>
      </c>
      <c r="B3">
        <v>1255.9838709677299</v>
      </c>
      <c r="C3">
        <v>300</v>
      </c>
      <c r="D3">
        <v>0</v>
      </c>
      <c r="E3">
        <v>251.41514910541778</v>
      </c>
      <c r="F3">
        <v>128.87410766524704</v>
      </c>
      <c r="G3">
        <v>76.309571511636022</v>
      </c>
      <c r="H3">
        <v>74.174227036151109</v>
      </c>
      <c r="J3">
        <v>72.032107072542829</v>
      </c>
      <c r="K3">
        <v>85.317709582235679</v>
      </c>
      <c r="L3">
        <v>1.9650453705961335</v>
      </c>
      <c r="M3">
        <v>14.736065474600066</v>
      </c>
      <c r="N3">
        <v>11.128954325814615</v>
      </c>
      <c r="O3">
        <v>111.84744484705044</v>
      </c>
      <c r="P3">
        <v>35.124828878796194</v>
      </c>
      <c r="Q3">
        <v>4.3814083535304436</v>
      </c>
      <c r="R3">
        <v>17.936286278650815</v>
      </c>
      <c r="S3">
        <v>65.104646626567586</v>
      </c>
      <c r="V3">
        <v>30.420261930966372</v>
      </c>
      <c r="W3">
        <v>140.16697031765094</v>
      </c>
      <c r="Z3">
        <v>66.861419929897025</v>
      </c>
      <c r="AA3">
        <v>1.6913426717985494</v>
      </c>
      <c r="AB3">
        <v>38.638920882894659</v>
      </c>
      <c r="AC3">
        <v>9.4701556538923182</v>
      </c>
      <c r="AD3">
        <v>15.251013465252408</v>
      </c>
      <c r="AE3">
        <v>33.530841511710548</v>
      </c>
      <c r="AF3">
        <v>24.371952357838861</v>
      </c>
      <c r="AG3">
        <v>41.256159924728564</v>
      </c>
      <c r="AH3">
        <v>3.0672599043464879</v>
      </c>
      <c r="AI3">
        <v>11.155603600111323</v>
      </c>
      <c r="AK3">
        <v>32.866988297436386</v>
      </c>
      <c r="AL3">
        <v>46.319862457965151</v>
      </c>
    </row>
    <row r="4" spans="1:47" x14ac:dyDescent="0.3">
      <c r="A4">
        <v>3</v>
      </c>
      <c r="B4">
        <v>1250.96774193547</v>
      </c>
      <c r="C4">
        <v>300</v>
      </c>
      <c r="D4">
        <v>0</v>
      </c>
      <c r="E4">
        <v>250.86015335100902</v>
      </c>
      <c r="F4">
        <v>127.2810816089292</v>
      </c>
      <c r="G4">
        <v>76.109021814152598</v>
      </c>
      <c r="H4">
        <v>73.939089239529338</v>
      </c>
      <c r="J4">
        <v>70.843516598657118</v>
      </c>
      <c r="K4">
        <v>84.558036381595556</v>
      </c>
      <c r="L4">
        <v>1.8821461156103214</v>
      </c>
      <c r="M4">
        <v>14.4519620013393</v>
      </c>
      <c r="N4">
        <v>11.067748520812252</v>
      </c>
      <c r="O4">
        <v>110.92632983300392</v>
      </c>
      <c r="P4">
        <v>34.657841344265734</v>
      </c>
      <c r="Q4">
        <v>3.9399566762659717</v>
      </c>
      <c r="R4">
        <v>17.437244841392761</v>
      </c>
      <c r="S4">
        <v>63.71625439852528</v>
      </c>
      <c r="V4">
        <v>30.021024190958268</v>
      </c>
      <c r="W4">
        <v>138.95567812954937</v>
      </c>
      <c r="Z4">
        <v>66.104794544946174</v>
      </c>
      <c r="AA4">
        <v>1.6294702231563134</v>
      </c>
      <c r="AB4">
        <v>38.082762862405509</v>
      </c>
      <c r="AC4">
        <v>9.3984740454398565</v>
      </c>
      <c r="AD4">
        <v>14.980821320289122</v>
      </c>
      <c r="AE4">
        <v>33.15552727353689</v>
      </c>
      <c r="AF4">
        <v>24.01289852538542</v>
      </c>
      <c r="AG4">
        <v>40.549634437942643</v>
      </c>
      <c r="AH4">
        <v>2.8713958140175393</v>
      </c>
      <c r="AI4">
        <v>11.094013758078335</v>
      </c>
      <c r="AK4">
        <v>32.45416068324726</v>
      </c>
      <c r="AL4">
        <v>46.068717809526717</v>
      </c>
    </row>
    <row r="5" spans="1:47" x14ac:dyDescent="0.3">
      <c r="A5">
        <v>4</v>
      </c>
      <c r="B5">
        <v>1245.9516129032199</v>
      </c>
      <c r="C5">
        <v>300</v>
      </c>
      <c r="D5">
        <v>0</v>
      </c>
      <c r="E5">
        <v>250.30769609701855</v>
      </c>
      <c r="F5">
        <v>125.70081262164679</v>
      </c>
      <c r="G5">
        <v>75.910036825433835</v>
      </c>
      <c r="H5">
        <v>73.705668900783635</v>
      </c>
      <c r="J5">
        <v>69.66732466990311</v>
      </c>
      <c r="K5">
        <v>83.801207699021276</v>
      </c>
      <c r="L5">
        <v>1.7983484295964007</v>
      </c>
      <c r="M5">
        <v>14.169157337751706</v>
      </c>
      <c r="N5">
        <v>11.007349226982798</v>
      </c>
      <c r="O5">
        <v>110.0103460820511</v>
      </c>
      <c r="P5">
        <v>34.194824403150704</v>
      </c>
      <c r="Q5">
        <v>3.5015158579255026</v>
      </c>
      <c r="R5">
        <v>16.937639031617564</v>
      </c>
      <c r="S5">
        <v>62.336755114505685</v>
      </c>
      <c r="V5">
        <v>29.62515654976438</v>
      </c>
      <c r="W5">
        <v>137.74873693054676</v>
      </c>
      <c r="Z5">
        <v>65.350941830878156</v>
      </c>
      <c r="AA5">
        <v>1.5680777683656997</v>
      </c>
      <c r="AB5">
        <v>37.529335769482422</v>
      </c>
      <c r="AC5">
        <v>9.327606664868771</v>
      </c>
      <c r="AD5">
        <v>14.711658284176744</v>
      </c>
      <c r="AE5">
        <v>32.781611033630554</v>
      </c>
      <c r="AF5">
        <v>23.655915327706374</v>
      </c>
      <c r="AG5">
        <v>39.846670355289241</v>
      </c>
      <c r="AH5">
        <v>2.6766070401008326</v>
      </c>
      <c r="AI5">
        <v>11.033228090516408</v>
      </c>
      <c r="AK5">
        <v>32.049107747271655</v>
      </c>
      <c r="AL5">
        <v>45.81895934213977</v>
      </c>
    </row>
    <row r="6" spans="1:47" x14ac:dyDescent="0.3">
      <c r="A6">
        <v>5</v>
      </c>
      <c r="B6">
        <v>1240.9354838709701</v>
      </c>
      <c r="C6">
        <v>300</v>
      </c>
      <c r="D6">
        <v>0</v>
      </c>
      <c r="E6">
        <v>249.75776377474108</v>
      </c>
      <c r="F6">
        <v>124.13326017383324</v>
      </c>
      <c r="G6">
        <v>75.712628589088098</v>
      </c>
      <c r="H6">
        <v>73.473979265509641</v>
      </c>
      <c r="J6">
        <v>68.503459027761821</v>
      </c>
      <c r="K6">
        <v>83.047174717127234</v>
      </c>
      <c r="L6">
        <v>1.7135002744573176</v>
      </c>
      <c r="M6">
        <v>13.887631692588096</v>
      </c>
      <c r="N6">
        <v>10.947744497605017</v>
      </c>
      <c r="O6">
        <v>109.09940896105725</v>
      </c>
      <c r="P6">
        <v>33.735791058054424</v>
      </c>
      <c r="Q6">
        <v>3.0660490776862455</v>
      </c>
      <c r="R6">
        <v>16.437377461922566</v>
      </c>
      <c r="S6">
        <v>60.966005989710425</v>
      </c>
      <c r="V6">
        <v>29.232615178770015</v>
      </c>
      <c r="W6">
        <v>136.5460632273159</v>
      </c>
      <c r="Z6">
        <v>64.599855782387394</v>
      </c>
      <c r="AA6">
        <v>1.5071461291530068</v>
      </c>
      <c r="AB6">
        <v>36.978598250448236</v>
      </c>
      <c r="AC6">
        <v>9.2575415385132658</v>
      </c>
      <c r="AD6">
        <v>14.443511448923124</v>
      </c>
      <c r="AE6">
        <v>32.409066265861966</v>
      </c>
      <c r="AF6">
        <v>23.300971259979764</v>
      </c>
      <c r="AG6">
        <v>39.147214577639474</v>
      </c>
      <c r="AH6">
        <v>2.4828887709386245</v>
      </c>
      <c r="AI6">
        <v>10.973234514416662</v>
      </c>
      <c r="AK6">
        <v>31.651799485540018</v>
      </c>
      <c r="AL6">
        <v>45.570547686201401</v>
      </c>
    </row>
    <row r="7" spans="1:47" x14ac:dyDescent="0.3">
      <c r="A7">
        <v>6</v>
      </c>
      <c r="B7">
        <v>1235.9193548387</v>
      </c>
      <c r="C7">
        <v>300</v>
      </c>
      <c r="D7">
        <v>0</v>
      </c>
      <c r="E7">
        <v>249.21034443720825</v>
      </c>
      <c r="F7">
        <v>122.57839085862994</v>
      </c>
      <c r="G7">
        <v>75.51681003509043</v>
      </c>
      <c r="H7">
        <v>73.24403447363666</v>
      </c>
      <c r="J7">
        <v>67.351848961033923</v>
      </c>
      <c r="K7">
        <v>82.295889271123755</v>
      </c>
      <c r="L7">
        <v>1.6273575739233166</v>
      </c>
      <c r="M7">
        <v>13.607365632285363</v>
      </c>
      <c r="N7">
        <v>10.888922876085854</v>
      </c>
      <c r="O7">
        <v>108.19343698695604</v>
      </c>
      <c r="P7">
        <v>33.28075658404012</v>
      </c>
      <c r="Q7">
        <v>2.633520602254757</v>
      </c>
      <c r="R7">
        <v>15.936370571578424</v>
      </c>
      <c r="S7">
        <v>59.603867146720667</v>
      </c>
      <c r="V7">
        <v>28.843356932302935</v>
      </c>
      <c r="W7">
        <v>135.34757605570101</v>
      </c>
      <c r="Z7">
        <v>63.85153152405487</v>
      </c>
      <c r="AA7">
        <v>1.4466560966379693</v>
      </c>
      <c r="AB7">
        <v>36.430509175538553</v>
      </c>
      <c r="AC7">
        <v>9.1882671825690192</v>
      </c>
      <c r="AD7">
        <v>14.176368977597843</v>
      </c>
      <c r="AE7">
        <v>32.037866671534722</v>
      </c>
      <c r="AF7">
        <v>22.948035667821998</v>
      </c>
      <c r="AG7">
        <v>38.451214722185163</v>
      </c>
      <c r="AH7">
        <v>2.2902366661800859</v>
      </c>
      <c r="AI7">
        <v>10.914021435917006</v>
      </c>
      <c r="AK7">
        <v>31.262206685594283</v>
      </c>
      <c r="AL7">
        <v>45.323444165938007</v>
      </c>
    </row>
    <row r="8" spans="1:47" x14ac:dyDescent="0.3">
      <c r="A8">
        <v>7</v>
      </c>
      <c r="B8">
        <v>1230.9032258064401</v>
      </c>
      <c r="C8">
        <v>300</v>
      </c>
      <c r="D8">
        <v>0</v>
      </c>
      <c r="E8">
        <v>248.66542776822916</v>
      </c>
      <c r="F8">
        <v>121.03617848100025</v>
      </c>
      <c r="G8">
        <v>75.322595015226398</v>
      </c>
      <c r="H8">
        <v>73.015849594946019</v>
      </c>
      <c r="J8">
        <v>66.212425301531653</v>
      </c>
      <c r="K8">
        <v>81.547303744658677</v>
      </c>
      <c r="L8">
        <v>1.5397705664715287</v>
      </c>
      <c r="M8">
        <v>13.328340074299835</v>
      </c>
      <c r="N8">
        <v>10.8308733827892</v>
      </c>
      <c r="O8">
        <v>107.29235173955826</v>
      </c>
      <c r="P8">
        <v>32.829738586455115</v>
      </c>
      <c r="Q8">
        <v>2.2038957542015765</v>
      </c>
      <c r="R8">
        <v>15.434530819068234</v>
      </c>
      <c r="S8">
        <v>58.250201541189469</v>
      </c>
      <c r="V8">
        <v>28.457339341246012</v>
      </c>
      <c r="W8">
        <v>134.15319692107866</v>
      </c>
      <c r="Z8">
        <v>63.105965319336548</v>
      </c>
      <c r="AA8">
        <v>1.3865883806999773</v>
      </c>
      <c r="AB8">
        <v>35.88502764090407</v>
      </c>
      <c r="AC8">
        <v>9.119772589923814</v>
      </c>
      <c r="AD8">
        <v>13.910220140860009</v>
      </c>
      <c r="AE8">
        <v>31.667986170220889</v>
      </c>
      <c r="AF8">
        <v>22.597078727487709</v>
      </c>
      <c r="AG8">
        <v>37.758619111306032</v>
      </c>
      <c r="AH8">
        <v>2.0986468431322707</v>
      </c>
      <c r="AI8">
        <v>10.855577737126731</v>
      </c>
      <c r="AK8">
        <v>30.880300923385658</v>
      </c>
      <c r="AL8">
        <v>45.077610788314431</v>
      </c>
    </row>
    <row r="9" spans="1:47" x14ac:dyDescent="0.3">
      <c r="A9">
        <v>8</v>
      </c>
      <c r="B9">
        <v>1225.88709677419</v>
      </c>
      <c r="C9">
        <v>300</v>
      </c>
      <c r="D9">
        <v>0</v>
      </c>
      <c r="E9">
        <v>248.12300509262494</v>
      </c>
      <c r="F9">
        <v>119.50660415263893</v>
      </c>
      <c r="G9">
        <v>75.129998339175245</v>
      </c>
      <c r="H9">
        <v>72.78944066523853</v>
      </c>
      <c r="J9">
        <v>65.085120424745639</v>
      </c>
      <c r="K9">
        <v>80.801370960575099</v>
      </c>
      <c r="L9">
        <v>1.4504199297214364</v>
      </c>
      <c r="M9">
        <v>13.05053628201806</v>
      </c>
      <c r="N9">
        <v>10.773585501575726</v>
      </c>
      <c r="O9">
        <v>106.39607776922689</v>
      </c>
      <c r="P9">
        <v>32.382757059774363</v>
      </c>
      <c r="Q9">
        <v>1.7771408838800991</v>
      </c>
      <c r="R9">
        <v>14.931772887848412</v>
      </c>
      <c r="S9">
        <v>56.904874892641438</v>
      </c>
      <c r="V9">
        <v>28.074520610424198</v>
      </c>
      <c r="W9">
        <v>132.96284974100448</v>
      </c>
      <c r="Z9">
        <v>62.363154584341629</v>
      </c>
      <c r="AA9">
        <v>1.3269235578387015</v>
      </c>
      <c r="AB9">
        <v>35.342112974981312</v>
      </c>
      <c r="AC9">
        <v>9.0520472166939872</v>
      </c>
      <c r="AD9">
        <v>13.645055356494584</v>
      </c>
      <c r="AE9">
        <v>31.299398892681115</v>
      </c>
      <c r="AF9">
        <v>22.24807142734225</v>
      </c>
      <c r="AG9">
        <v>37.069376765511699</v>
      </c>
      <c r="AH9">
        <v>1.9081158982475275</v>
      </c>
      <c r="AI9">
        <v>10.797892762661329</v>
      </c>
      <c r="AK9">
        <v>30.50605456194468</v>
      </c>
      <c r="AL9">
        <v>44.833010234210818</v>
      </c>
    </row>
    <row r="10" spans="1:47" x14ac:dyDescent="0.3">
      <c r="A10">
        <v>9</v>
      </c>
      <c r="B10">
        <v>1220.8709677419299</v>
      </c>
      <c r="C10">
        <v>300</v>
      </c>
      <c r="D10">
        <v>0</v>
      </c>
      <c r="E10">
        <v>247.58306938724198</v>
      </c>
      <c r="F10">
        <v>117.9896563904821</v>
      </c>
      <c r="G10">
        <v>74.939035810887816</v>
      </c>
      <c r="H10">
        <v>72.564824722792949</v>
      </c>
      <c r="J10">
        <v>63.969868253970432</v>
      </c>
      <c r="K10">
        <v>80.058044067706973</v>
      </c>
      <c r="L10">
        <v>1.3589316769043436</v>
      </c>
      <c r="M10">
        <v>12.773935861235252</v>
      </c>
      <c r="N10">
        <v>10.717049165894277</v>
      </c>
      <c r="O10">
        <v>105.50454250125804</v>
      </c>
      <c r="P10">
        <v>31.9398344465571</v>
      </c>
      <c r="Q10">
        <v>1.3532233445941571</v>
      </c>
      <c r="R10">
        <v>14.428013904443985</v>
      </c>
      <c r="S10">
        <v>55.567755621247116</v>
      </c>
      <c r="V10">
        <v>27.694859619716389</v>
      </c>
      <c r="W10">
        <v>131.77646078969289</v>
      </c>
      <c r="Z10">
        <v>61.623097905611708</v>
      </c>
      <c r="AA10">
        <v>1.2676420190783901</v>
      </c>
      <c r="AB10">
        <v>34.80172474915674</v>
      </c>
      <c r="AC10">
        <v>8.9850809683143158</v>
      </c>
      <c r="AD10">
        <v>13.380866231847794</v>
      </c>
      <c r="AE10">
        <v>30.932079175858991</v>
      </c>
      <c r="AF10">
        <v>21.900985550473443</v>
      </c>
      <c r="AG10">
        <v>36.383437400238122</v>
      </c>
      <c r="AH10">
        <v>1.7186409228074602</v>
      </c>
      <c r="AI10">
        <v>10.74095630572713</v>
      </c>
      <c r="AK10">
        <v>30.13944075091835</v>
      </c>
      <c r="AL10">
        <v>44.589605851716534</v>
      </c>
    </row>
    <row r="11" spans="1:47" x14ac:dyDescent="0.3">
      <c r="A11">
        <v>10</v>
      </c>
      <c r="B11">
        <v>1215.85483870967</v>
      </c>
      <c r="C11">
        <v>300</v>
      </c>
      <c r="D11">
        <v>0</v>
      </c>
      <c r="E11">
        <v>247.04561529257219</v>
      </c>
      <c r="F11">
        <v>116.48533121798258</v>
      </c>
      <c r="G11">
        <v>74.749724264992864</v>
      </c>
      <c r="H11">
        <v>72.342019844854249</v>
      </c>
      <c r="J11">
        <v>62.866604268791882</v>
      </c>
      <c r="K11">
        <v>79.317276422895262</v>
      </c>
      <c r="L11">
        <v>1.2649283551123081</v>
      </c>
      <c r="M11">
        <v>12.49852075843676</v>
      </c>
      <c r="N11">
        <v>10.661254744355682</v>
      </c>
      <c r="O11">
        <v>104.6176761350445</v>
      </c>
      <c r="P11">
        <v>31.500995695970953</v>
      </c>
      <c r="Q11">
        <v>0.93211147147352036</v>
      </c>
      <c r="R11">
        <v>13.923173666983159</v>
      </c>
      <c r="S11">
        <v>54.238714790887634</v>
      </c>
      <c r="V11">
        <v>27.318315929400669</v>
      </c>
      <c r="W11">
        <v>130.59395864441066</v>
      </c>
      <c r="Z11">
        <v>60.885795062581941</v>
      </c>
      <c r="AA11">
        <v>1.2086529829316206</v>
      </c>
      <c r="AB11">
        <v>34.263822793462779</v>
      </c>
      <c r="AC11">
        <v>8.9188641851098502</v>
      </c>
      <c r="AD11">
        <v>13.117645609184544</v>
      </c>
      <c r="AE11">
        <v>30.56600156032038</v>
      </c>
      <c r="AF11">
        <v>21.555793658563633</v>
      </c>
      <c r="AG11">
        <v>35.700751427146606</v>
      </c>
      <c r="AH11">
        <v>1.5302195198545321</v>
      </c>
      <c r="AI11">
        <v>10.684758593690582</v>
      </c>
      <c r="AK11">
        <v>29.780433427364564</v>
      </c>
      <c r="AL11">
        <v>44.347361651789221</v>
      </c>
    </row>
    <row r="12" spans="1:47" x14ac:dyDescent="0.3">
      <c r="A12">
        <v>11</v>
      </c>
      <c r="B12">
        <v>1210.83870967741</v>
      </c>
      <c r="C12">
        <v>300</v>
      </c>
      <c r="D12">
        <v>0</v>
      </c>
      <c r="E12">
        <v>246.51063912476877</v>
      </c>
      <c r="F12">
        <v>114.99363226771727</v>
      </c>
      <c r="G12">
        <v>74.562081603025092</v>
      </c>
      <c r="H12">
        <v>72.12104518394591</v>
      </c>
      <c r="J12">
        <v>61.775265516562158</v>
      </c>
      <c r="K12">
        <v>78.579021469169078</v>
      </c>
      <c r="L12">
        <v>1.1676917146228551</v>
      </c>
      <c r="M12">
        <v>12.224273260816931</v>
      </c>
      <c r="N12">
        <v>10.606193025674788</v>
      </c>
      <c r="O12">
        <v>103.73541153970262</v>
      </c>
      <c r="P12">
        <v>31.066268321312034</v>
      </c>
      <c r="Q12">
        <v>0.51377456369712404</v>
      </c>
      <c r="R12">
        <v>13.417174882485281</v>
      </c>
      <c r="S12">
        <v>52.917626059104926</v>
      </c>
      <c r="V12">
        <v>26.944849789611823</v>
      </c>
      <c r="W12">
        <v>129.41527413340378</v>
      </c>
      <c r="Z12">
        <v>60.151247054290565</v>
      </c>
      <c r="AA12">
        <v>1.1500730766554699</v>
      </c>
      <c r="AB12">
        <v>33.728367217135613</v>
      </c>
      <c r="AC12">
        <v>8.8533876272361951</v>
      </c>
      <c r="AD12">
        <v>12.855387613805185</v>
      </c>
      <c r="AE12">
        <v>30.201140790093223</v>
      </c>
      <c r="AF12">
        <v>21.212469076891196</v>
      </c>
      <c r="AG12">
        <v>35.021269959656991</v>
      </c>
      <c r="AH12">
        <v>1.342849822537836</v>
      </c>
      <c r="AI12">
        <v>10.629290273013874</v>
      </c>
      <c r="AK12">
        <v>29.429007316968402</v>
      </c>
      <c r="AL12">
        <v>44.106242306117785</v>
      </c>
    </row>
    <row r="13" spans="1:47" x14ac:dyDescent="0.3">
      <c r="A13">
        <v>12</v>
      </c>
      <c r="B13">
        <v>1205.8225806451601</v>
      </c>
      <c r="C13">
        <v>300</v>
      </c>
      <c r="D13">
        <v>0</v>
      </c>
      <c r="E13">
        <v>245.97813604721088</v>
      </c>
      <c r="F13">
        <v>113.51456378542726</v>
      </c>
      <c r="G13">
        <v>74.376128255628984</v>
      </c>
      <c r="H13">
        <v>71.9019224301572</v>
      </c>
      <c r="J13">
        <v>60.695791990952685</v>
      </c>
      <c r="K13">
        <v>77.843231244100735</v>
      </c>
      <c r="L13">
        <v>1.1184168346080805</v>
      </c>
      <c r="M13">
        <v>11.951175991785014</v>
      </c>
      <c r="N13">
        <v>10.551852359226904</v>
      </c>
      <c r="O13">
        <v>102.85767146258267</v>
      </c>
      <c r="P13">
        <v>30.6356824650974</v>
      </c>
      <c r="Q13">
        <v>9.8179144288967568E-2</v>
      </c>
      <c r="R13">
        <v>12.909939938333672</v>
      </c>
      <c r="S13">
        <v>51.604361387737654</v>
      </c>
      <c r="V13">
        <v>26.574422213675696</v>
      </c>
      <c r="W13">
        <v>128.24033458775818</v>
      </c>
      <c r="Z13">
        <v>59.419457826042752</v>
      </c>
      <c r="AA13">
        <v>1.0918125013440585</v>
      </c>
      <c r="AB13">
        <v>33.195321250940438</v>
      </c>
      <c r="AC13">
        <v>8.7886396152334054</v>
      </c>
      <c r="AD13">
        <v>12.594088760888724</v>
      </c>
      <c r="AE13">
        <v>29.837471805635374</v>
      </c>
      <c r="AF13">
        <v>20.870983030423989</v>
      </c>
      <c r="AG13">
        <v>34.344944795874646</v>
      </c>
      <c r="AH13">
        <v>1.1565322099644408</v>
      </c>
      <c r="AI13">
        <v>10.574539549805456</v>
      </c>
      <c r="AK13">
        <v>29.085137906857767</v>
      </c>
      <c r="AL13">
        <v>43.866213135703291</v>
      </c>
    </row>
    <row r="14" spans="1:47" x14ac:dyDescent="0.3">
      <c r="A14">
        <v>13</v>
      </c>
      <c r="B14">
        <v>1200.80645161289</v>
      </c>
      <c r="C14">
        <v>300</v>
      </c>
      <c r="D14">
        <v>0</v>
      </c>
      <c r="E14">
        <v>245.16658086644475</v>
      </c>
      <c r="F14">
        <v>110.40011758223059</v>
      </c>
      <c r="G14">
        <v>74.063780932684892</v>
      </c>
      <c r="H14">
        <v>71.556569561359467</v>
      </c>
      <c r="J14">
        <v>58.645094609751538</v>
      </c>
      <c r="K14">
        <v>75.887471832445812</v>
      </c>
      <c r="L14">
        <v>1.0304837524478598</v>
      </c>
      <c r="M14">
        <v>12.042674273821293</v>
      </c>
      <c r="N14">
        <v>10.450968977627229</v>
      </c>
      <c r="O14">
        <v>100.90232477053024</v>
      </c>
      <c r="P14">
        <v>29.905808722031537</v>
      </c>
      <c r="R14">
        <v>12.703365460269833</v>
      </c>
      <c r="S14">
        <v>50.010208150985846</v>
      </c>
      <c r="V14">
        <v>26.374360857224172</v>
      </c>
      <c r="W14">
        <v>126.05927148838975</v>
      </c>
      <c r="Z14">
        <v>57.479254488099734</v>
      </c>
      <c r="AA14">
        <v>1.0210860501116477</v>
      </c>
      <c r="AB14">
        <v>32.198746779026699</v>
      </c>
      <c r="AC14">
        <v>8.677356352605857</v>
      </c>
      <c r="AD14">
        <v>12.061981988279728</v>
      </c>
      <c r="AE14">
        <v>28.868813208429607</v>
      </c>
      <c r="AF14">
        <v>20.847517329281661</v>
      </c>
      <c r="AG14">
        <v>33.15857427305216</v>
      </c>
      <c r="AH14">
        <v>1.279222750316453</v>
      </c>
      <c r="AI14">
        <v>10.473242512396887</v>
      </c>
      <c r="AK14">
        <v>28.342559186271391</v>
      </c>
      <c r="AL14">
        <v>42.739650776479799</v>
      </c>
    </row>
    <row r="15" spans="1:47" x14ac:dyDescent="0.3">
      <c r="A15">
        <v>14</v>
      </c>
      <c r="B15">
        <v>1195.7903225806399</v>
      </c>
      <c r="C15">
        <v>300</v>
      </c>
      <c r="D15">
        <v>0</v>
      </c>
      <c r="E15">
        <v>244.30476819597661</v>
      </c>
      <c r="F15">
        <v>106.96512259814958</v>
      </c>
      <c r="G15">
        <v>73.727482410004825</v>
      </c>
      <c r="H15">
        <v>71.187430629983083</v>
      </c>
      <c r="J15">
        <v>56.398189074494177</v>
      </c>
      <c r="K15">
        <v>73.65571478791135</v>
      </c>
      <c r="L15">
        <v>0.8805693531750276</v>
      </c>
      <c r="M15">
        <v>12.231223558255005</v>
      </c>
      <c r="N15">
        <v>10.343056211656425</v>
      </c>
      <c r="O15">
        <v>98.715988161066804</v>
      </c>
      <c r="P15">
        <v>29.121046927455346</v>
      </c>
      <c r="R15">
        <v>12.5830976416286</v>
      </c>
      <c r="S15">
        <v>48.383527157720422</v>
      </c>
      <c r="V15">
        <v>26.217388030608248</v>
      </c>
      <c r="W15">
        <v>123.66783054258575</v>
      </c>
      <c r="Z15">
        <v>55.27016484161215</v>
      </c>
      <c r="AA15">
        <v>0.9510780306591623</v>
      </c>
      <c r="AB15">
        <v>31.098443636731709</v>
      </c>
      <c r="AC15">
        <v>8.5590511407426089</v>
      </c>
      <c r="AD15">
        <v>11.453768138282022</v>
      </c>
      <c r="AE15">
        <v>27.766048706767847</v>
      </c>
      <c r="AF15">
        <v>20.914041013474808</v>
      </c>
      <c r="AG15">
        <v>31.861471780360908</v>
      </c>
      <c r="AH15">
        <v>1.4778320927635813</v>
      </c>
      <c r="AI15">
        <v>10.364912346258992</v>
      </c>
      <c r="AK15">
        <v>27.527462518351154</v>
      </c>
      <c r="AL15">
        <v>41.409096430424313</v>
      </c>
    </row>
    <row r="16" spans="1:47" x14ac:dyDescent="0.3">
      <c r="A16">
        <v>15</v>
      </c>
      <c r="B16">
        <v>1190.77419354839</v>
      </c>
      <c r="C16">
        <v>300</v>
      </c>
      <c r="D16">
        <v>0</v>
      </c>
      <c r="E16">
        <v>243.47309145325073</v>
      </c>
      <c r="F16">
        <v>103.68026840697462</v>
      </c>
      <c r="G16">
        <v>73.40391879852163</v>
      </c>
      <c r="H16">
        <v>70.831193032301499</v>
      </c>
      <c r="J16">
        <v>54.234868963829797</v>
      </c>
      <c r="K16">
        <v>71.494617084841707</v>
      </c>
      <c r="L16">
        <v>0.72796475165237506</v>
      </c>
      <c r="M16">
        <v>12.41404821196245</v>
      </c>
      <c r="N16">
        <v>10.241811700466439</v>
      </c>
      <c r="O16">
        <v>96.606720833265427</v>
      </c>
      <c r="P16">
        <v>28.368467906071572</v>
      </c>
      <c r="R16">
        <v>12.464214976470959</v>
      </c>
      <c r="S16">
        <v>46.805341359863398</v>
      </c>
      <c r="V16">
        <v>26.055085857581865</v>
      </c>
      <c r="W16">
        <v>121.35337213320017</v>
      </c>
      <c r="Z16">
        <v>53.137037937288689</v>
      </c>
      <c r="AA16">
        <v>0.88566240049854239</v>
      </c>
      <c r="AB16">
        <v>30.026140462491195</v>
      </c>
      <c r="AC16">
        <v>8.4474215891235502</v>
      </c>
      <c r="AD16">
        <v>10.847026558195637</v>
      </c>
      <c r="AE16">
        <v>26.701626398469788</v>
      </c>
      <c r="AF16">
        <v>20.981476349840872</v>
      </c>
      <c r="AG16">
        <v>30.599063821046379</v>
      </c>
      <c r="AH16">
        <v>1.6643757959545593</v>
      </c>
      <c r="AI16">
        <v>10.263246544205002</v>
      </c>
      <c r="AK16">
        <v>26.756081356736832</v>
      </c>
      <c r="AL16">
        <v>40.126156332580955</v>
      </c>
    </row>
    <row r="17" spans="1:38" x14ac:dyDescent="0.3">
      <c r="A17">
        <v>16</v>
      </c>
      <c r="B17">
        <v>1185.7580645161199</v>
      </c>
      <c r="C17">
        <v>300</v>
      </c>
      <c r="D17">
        <v>0</v>
      </c>
      <c r="E17">
        <v>242.66939162837062</v>
      </c>
      <c r="F17">
        <v>100.53595079224208</v>
      </c>
      <c r="G17">
        <v>73.092423224921802</v>
      </c>
      <c r="H17">
        <v>70.487191189148461</v>
      </c>
      <c r="J17">
        <v>52.149734433057574</v>
      </c>
      <c r="K17">
        <v>69.398694419558069</v>
      </c>
      <c r="L17">
        <v>0.57260438610357323</v>
      </c>
      <c r="M17">
        <v>12.591625907692359</v>
      </c>
      <c r="N17">
        <v>10.146931431173579</v>
      </c>
      <c r="O17">
        <v>94.569409203142527</v>
      </c>
      <c r="P17">
        <v>27.64643487293413</v>
      </c>
      <c r="R17">
        <v>12.346609925872256</v>
      </c>
      <c r="S17">
        <v>45.270703096172646</v>
      </c>
      <c r="V17">
        <v>25.887100333298246</v>
      </c>
      <c r="W17">
        <v>119.11052515417023</v>
      </c>
      <c r="Z17">
        <v>51.074954978609917</v>
      </c>
      <c r="AA17">
        <v>0.82462121364551422</v>
      </c>
      <c r="AB17">
        <v>28.97925923248194</v>
      </c>
      <c r="AC17">
        <v>8.3421636549102836</v>
      </c>
      <c r="AD17">
        <v>10.242825650870547</v>
      </c>
      <c r="AE17">
        <v>25.672867688116849</v>
      </c>
      <c r="AF17">
        <v>21.049997261998477</v>
      </c>
      <c r="AG17">
        <v>29.368468586698874</v>
      </c>
      <c r="AH17">
        <v>1.8390451555385603</v>
      </c>
      <c r="AI17">
        <v>10.167940945977579</v>
      </c>
      <c r="AK17">
        <v>26.026035601120441</v>
      </c>
      <c r="AL17">
        <v>38.887070465266589</v>
      </c>
    </row>
    <row r="18" spans="1:38" x14ac:dyDescent="0.3">
      <c r="A18">
        <v>17</v>
      </c>
      <c r="B18">
        <v>1180.7419354838601</v>
      </c>
      <c r="C18">
        <v>300</v>
      </c>
      <c r="D18">
        <v>0</v>
      </c>
      <c r="E18">
        <v>241.89173422003094</v>
      </c>
      <c r="F18">
        <v>97.523627211286225</v>
      </c>
      <c r="G18">
        <v>72.792420460615773</v>
      </c>
      <c r="H18">
        <v>70.154851174981331</v>
      </c>
      <c r="J18">
        <v>50.138162652574685</v>
      </c>
      <c r="K18">
        <v>67.363373680963534</v>
      </c>
      <c r="L18">
        <v>0.41427004616726298</v>
      </c>
      <c r="M18">
        <v>12.764396796907997</v>
      </c>
      <c r="N18">
        <v>10.058129112663911</v>
      </c>
      <c r="O18">
        <v>92.599639797959057</v>
      </c>
      <c r="P18">
        <v>26.953512065337506</v>
      </c>
      <c r="R18">
        <v>12.230177962129694</v>
      </c>
      <c r="S18">
        <v>43.77543384784348</v>
      </c>
      <c r="V18">
        <v>25.713127766461746</v>
      </c>
      <c r="W18">
        <v>116.93483747817332</v>
      </c>
      <c r="Z18">
        <v>49.079562517448657</v>
      </c>
      <c r="AA18">
        <v>0.76774499910013405</v>
      </c>
      <c r="AB18">
        <v>27.955542148267384</v>
      </c>
      <c r="AC18">
        <v>8.2429910167503397</v>
      </c>
      <c r="AD18">
        <v>9.6421704433677267</v>
      </c>
      <c r="AE18">
        <v>24.677396244498901</v>
      </c>
      <c r="AF18">
        <v>21.11975787702459</v>
      </c>
      <c r="AG18">
        <v>28.167142218747408</v>
      </c>
      <c r="AH18">
        <v>2.0018824138808218</v>
      </c>
      <c r="AI18">
        <v>10.078709112049081</v>
      </c>
      <c r="AK18">
        <v>25.335248410528525</v>
      </c>
      <c r="AL18">
        <v>37.688705064167735</v>
      </c>
    </row>
    <row r="19" spans="1:38" x14ac:dyDescent="0.3">
      <c r="A19">
        <v>18</v>
      </c>
      <c r="B19">
        <v>1175.7258064516</v>
      </c>
      <c r="C19">
        <v>300</v>
      </c>
      <c r="D19">
        <v>0</v>
      </c>
      <c r="E19">
        <v>241.1383742475002</v>
      </c>
      <c r="F19">
        <v>94.635637667307634</v>
      </c>
      <c r="G19">
        <v>72.503408810659309</v>
      </c>
      <c r="H19">
        <v>69.833672606895675</v>
      </c>
      <c r="J19">
        <v>48.19617065413788</v>
      </c>
      <c r="K19">
        <v>65.384822296309267</v>
      </c>
      <c r="L19">
        <v>0.25264320791280082</v>
      </c>
      <c r="M19">
        <v>12.932764521300093</v>
      </c>
      <c r="N19">
        <v>9.9751343446186507</v>
      </c>
      <c r="O19">
        <v>90.693578313920781</v>
      </c>
      <c r="P19">
        <v>26.288426689830377</v>
      </c>
      <c r="R19">
        <v>12.114814126718972</v>
      </c>
      <c r="S19">
        <v>42.315998826500646</v>
      </c>
      <c r="V19">
        <v>25.532916299270056</v>
      </c>
      <c r="W19">
        <v>114.82259925763775</v>
      </c>
      <c r="Z19">
        <v>47.146973400835996</v>
      </c>
      <c r="AA19">
        <v>0.71483172763527547</v>
      </c>
      <c r="AB19">
        <v>26.953003461472456</v>
      </c>
      <c r="AC19">
        <v>8.1496332437990926</v>
      </c>
      <c r="AD19">
        <v>9.0459896697862447</v>
      </c>
      <c r="AE19">
        <v>23.713086843663362</v>
      </c>
      <c r="AF19">
        <v>21.190891706023599</v>
      </c>
      <c r="AG19">
        <v>26.992828802200034</v>
      </c>
      <c r="AH19">
        <v>2.1527361221632626</v>
      </c>
      <c r="AI19">
        <v>9.9952804926413812</v>
      </c>
      <c r="AK19">
        <v>24.681891630212775</v>
      </c>
      <c r="AL19">
        <v>36.528439047769353</v>
      </c>
    </row>
    <row r="20" spans="1:38" x14ac:dyDescent="0.3">
      <c r="A20">
        <v>19</v>
      </c>
      <c r="B20">
        <v>1170.7096774193501</v>
      </c>
      <c r="C20">
        <v>300</v>
      </c>
      <c r="D20">
        <v>0</v>
      </c>
      <c r="E20">
        <v>240.40772863505501</v>
      </c>
      <c r="F20">
        <v>91.865062934207259</v>
      </c>
      <c r="G20">
        <v>72.224945555361458</v>
      </c>
      <c r="H20">
        <v>69.523214086323506</v>
      </c>
      <c r="J20">
        <v>46.320304439329277</v>
      </c>
      <c r="K20">
        <v>63.459808401261398</v>
      </c>
      <c r="L20">
        <v>8.7347157316386079E-2</v>
      </c>
      <c r="M20">
        <v>13.097096955836518</v>
      </c>
      <c r="N20">
        <v>9.8976911517756534</v>
      </c>
      <c r="O20">
        <v>88.847870755319789</v>
      </c>
      <c r="P20">
        <v>25.650038339830701</v>
      </c>
      <c r="R20">
        <v>12.000409964834789</v>
      </c>
      <c r="S20">
        <v>40.889404010550052</v>
      </c>
      <c r="V20">
        <v>25.346266814262524</v>
      </c>
      <c r="W20">
        <v>112.7706978651135</v>
      </c>
      <c r="Z20">
        <v>45.273689202993879</v>
      </c>
      <c r="AA20">
        <v>0.66568591992749138</v>
      </c>
      <c r="AB20">
        <v>25.969891439666039</v>
      </c>
      <c r="AC20">
        <v>8.0618343299800763</v>
      </c>
      <c r="AD20">
        <v>8.4490045557674378</v>
      </c>
      <c r="AE20">
        <v>22.778025431330548</v>
      </c>
      <c r="AF20">
        <v>21.263510921484091</v>
      </c>
      <c r="AG20">
        <v>25.843520865824306</v>
      </c>
      <c r="AH20">
        <v>2.2911875666064812</v>
      </c>
      <c r="AI20">
        <v>9.9173989619819913</v>
      </c>
      <c r="AK20">
        <v>24.064342182161287</v>
      </c>
      <c r="AL20">
        <v>35.40407115849515</v>
      </c>
    </row>
    <row r="21" spans="1:38" x14ac:dyDescent="0.3">
      <c r="A21">
        <v>20</v>
      </c>
      <c r="B21">
        <v>1165.69354838709</v>
      </c>
      <c r="C21">
        <v>300</v>
      </c>
      <c r="D21">
        <v>0</v>
      </c>
      <c r="E21">
        <v>239.71625699773827</v>
      </c>
      <c r="F21">
        <v>89.137376098881006</v>
      </c>
      <c r="G21">
        <v>71.93501938442094</v>
      </c>
      <c r="H21">
        <v>69.201465633268469</v>
      </c>
      <c r="J21">
        <v>44.385029209107714</v>
      </c>
      <c r="K21">
        <v>61.533823332682047</v>
      </c>
      <c r="M21">
        <v>13.145667922556866</v>
      </c>
      <c r="N21">
        <v>9.8330466320583358</v>
      </c>
      <c r="O21">
        <v>87.01927793950442</v>
      </c>
      <c r="P21">
        <v>25.001572512182872</v>
      </c>
      <c r="R21">
        <v>11.839080301949224</v>
      </c>
      <c r="S21">
        <v>39.507175621475632</v>
      </c>
      <c r="V21">
        <v>25.310838036116209</v>
      </c>
      <c r="W21">
        <v>110.61480477561395</v>
      </c>
      <c r="Z21">
        <v>43.335449079622009</v>
      </c>
      <c r="AA21">
        <v>0.62422136459573807</v>
      </c>
      <c r="AB21">
        <v>25.049926804293413</v>
      </c>
      <c r="AC21">
        <v>7.9868413421134461</v>
      </c>
      <c r="AD21">
        <v>7.7733476465115734</v>
      </c>
      <c r="AE21">
        <v>21.816304494733924</v>
      </c>
      <c r="AF21">
        <v>21.233136719224973</v>
      </c>
      <c r="AG21">
        <v>24.770186468259663</v>
      </c>
      <c r="AH21">
        <v>2.3087601784732752</v>
      </c>
      <c r="AI21">
        <v>9.852311466429267</v>
      </c>
      <c r="AK21">
        <v>23.390137799424121</v>
      </c>
      <c r="AL21">
        <v>34.242290151911789</v>
      </c>
    </row>
    <row r="22" spans="1:38" x14ac:dyDescent="0.3">
      <c r="A22">
        <v>21</v>
      </c>
      <c r="B22">
        <v>1160.6774193548299</v>
      </c>
      <c r="C22">
        <v>300</v>
      </c>
      <c r="D22">
        <v>0</v>
      </c>
      <c r="E22">
        <v>239.07191812902818</v>
      </c>
      <c r="F22">
        <v>86.43302399826446</v>
      </c>
      <c r="G22">
        <v>71.62588965235139</v>
      </c>
      <c r="H22">
        <v>68.86068794182269</v>
      </c>
      <c r="J22">
        <v>42.345874930701129</v>
      </c>
      <c r="K22">
        <v>59.595344623159598</v>
      </c>
      <c r="M22">
        <v>13.033013597528218</v>
      </c>
      <c r="N22">
        <v>9.7828396404710372</v>
      </c>
      <c r="O22">
        <v>85.191597158463125</v>
      </c>
      <c r="P22">
        <v>24.329187802044441</v>
      </c>
      <c r="R22">
        <v>11.611606413322264</v>
      </c>
      <c r="S22">
        <v>38.184474382028455</v>
      </c>
      <c r="V22">
        <v>25.493809759733782</v>
      </c>
      <c r="W22">
        <v>108.29593445845764</v>
      </c>
      <c r="Z22">
        <v>41.295844808235223</v>
      </c>
      <c r="AA22">
        <v>0.59159691905793443</v>
      </c>
      <c r="AB22">
        <v>24.221158222266006</v>
      </c>
      <c r="AC22">
        <v>7.9262931038072564</v>
      </c>
      <c r="AD22">
        <v>7.0006933673819924</v>
      </c>
      <c r="AE22">
        <v>20.812396390061359</v>
      </c>
      <c r="AF22">
        <v>21.055944409291492</v>
      </c>
      <c r="AG22">
        <v>23.802513373533497</v>
      </c>
      <c r="AH22">
        <v>2.1640700262391404</v>
      </c>
      <c r="AI22">
        <v>9.8016567083613477</v>
      </c>
      <c r="AK22">
        <v>22.622882681075485</v>
      </c>
      <c r="AL22">
        <v>33.019766800669835</v>
      </c>
    </row>
    <row r="23" spans="1:38" x14ac:dyDescent="0.3">
      <c r="A23">
        <v>22</v>
      </c>
      <c r="B23">
        <v>1155.66129032258</v>
      </c>
      <c r="C23">
        <v>300</v>
      </c>
      <c r="D23">
        <v>0</v>
      </c>
      <c r="E23">
        <v>238.4496517390503</v>
      </c>
      <c r="F23">
        <v>83.846501327408944</v>
      </c>
      <c r="G23">
        <v>71.327598430375104</v>
      </c>
      <c r="H23">
        <v>68.530924432161726</v>
      </c>
      <c r="J23">
        <v>40.370683745183484</v>
      </c>
      <c r="K23">
        <v>57.717564654425665</v>
      </c>
      <c r="M23">
        <v>12.914422365637495</v>
      </c>
      <c r="N23">
        <v>9.73567350085359</v>
      </c>
      <c r="O23">
        <v>83.416675163820216</v>
      </c>
      <c r="P23">
        <v>23.681572718592129</v>
      </c>
      <c r="R23">
        <v>11.384104061432371</v>
      </c>
      <c r="S23">
        <v>36.904486435686252</v>
      </c>
      <c r="V23">
        <v>25.678982809492297</v>
      </c>
      <c r="W23">
        <v>106.03758619061612</v>
      </c>
      <c r="Z23">
        <v>39.327112632529705</v>
      </c>
      <c r="AA23">
        <v>0.56160725108841869</v>
      </c>
      <c r="AB23">
        <v>23.425395930665779</v>
      </c>
      <c r="AC23">
        <v>7.8687929072125113</v>
      </c>
      <c r="AD23">
        <v>6.2396550364835441</v>
      </c>
      <c r="AE23">
        <v>19.843582394635771</v>
      </c>
      <c r="AF23">
        <v>20.875825982529204</v>
      </c>
      <c r="AG23">
        <v>22.870915387571323</v>
      </c>
      <c r="AH23">
        <v>2.0066665982476302</v>
      </c>
      <c r="AI23">
        <v>9.7540378579262175</v>
      </c>
      <c r="AK23">
        <v>21.886606942445972</v>
      </c>
      <c r="AL23">
        <v>31.835565785586542</v>
      </c>
    </row>
    <row r="24" spans="1:38" x14ac:dyDescent="0.3">
      <c r="A24">
        <v>23</v>
      </c>
      <c r="B24">
        <v>1150.6451612903099</v>
      </c>
      <c r="C24">
        <v>300</v>
      </c>
      <c r="D24">
        <v>0</v>
      </c>
      <c r="E24">
        <v>237.84861738032615</v>
      </c>
      <c r="F24">
        <v>81.373081654411735</v>
      </c>
      <c r="G24">
        <v>71.039693031403232</v>
      </c>
      <c r="H24">
        <v>68.211723775621508</v>
      </c>
      <c r="J24">
        <v>38.453632618509729</v>
      </c>
      <c r="K24">
        <v>55.897283612962916</v>
      </c>
      <c r="M24">
        <v>12.789941119906725</v>
      </c>
      <c r="N24">
        <v>9.690868464395054</v>
      </c>
      <c r="O24">
        <v>81.688778060101228</v>
      </c>
      <c r="P24">
        <v>23.057143193637486</v>
      </c>
      <c r="R24">
        <v>11.156299594299073</v>
      </c>
      <c r="S24">
        <v>35.665718434052351</v>
      </c>
      <c r="V24">
        <v>25.868073459502515</v>
      </c>
      <c r="W24">
        <v>103.83532611857215</v>
      </c>
      <c r="Z24">
        <v>37.428713035353653</v>
      </c>
      <c r="AA24">
        <v>0.53378171408447816</v>
      </c>
      <c r="AB24">
        <v>22.663809332482984</v>
      </c>
      <c r="AC24">
        <v>7.8136609715337402</v>
      </c>
      <c r="AD24">
        <v>5.4927206523229124</v>
      </c>
      <c r="AE24">
        <v>18.909533378157764</v>
      </c>
      <c r="AF24">
        <v>20.692148868455085</v>
      </c>
      <c r="AG24">
        <v>21.975882412490201</v>
      </c>
      <c r="AI24">
        <v>9.7087750115511007</v>
      </c>
      <c r="AK24">
        <v>21.177940472914837</v>
      </c>
      <c r="AL24">
        <v>30.686652498999493</v>
      </c>
    </row>
    <row r="25" spans="1:38" x14ac:dyDescent="0.3">
      <c r="A25">
        <v>24</v>
      </c>
      <c r="B25">
        <v>1145.6290322580501</v>
      </c>
      <c r="C25">
        <v>300</v>
      </c>
      <c r="D25">
        <v>0</v>
      </c>
      <c r="E25">
        <v>237.26817368583951</v>
      </c>
      <c r="F25">
        <v>79.009487071841718</v>
      </c>
      <c r="G25">
        <v>70.761813424391207</v>
      </c>
      <c r="H25">
        <v>67.90272730915342</v>
      </c>
      <c r="J25">
        <v>36.588754395270925</v>
      </c>
      <c r="K25">
        <v>54.131807268025767</v>
      </c>
      <c r="M25">
        <v>12.659725606719032</v>
      </c>
      <c r="N25">
        <v>9.6476238683064004</v>
      </c>
      <c r="O25">
        <v>80.001990059598839</v>
      </c>
      <c r="P25">
        <v>22.454379569166107</v>
      </c>
      <c r="R25">
        <v>10.927901355744414</v>
      </c>
      <c r="S25">
        <v>34.467354075016431</v>
      </c>
      <c r="V25">
        <v>26.062997467255045</v>
      </c>
      <c r="W25">
        <v>101.68506497378077</v>
      </c>
      <c r="Z25">
        <v>35.602057366072394</v>
      </c>
      <c r="AA25">
        <v>0.50758733033754111</v>
      </c>
      <c r="AB25">
        <v>21.938748514833396</v>
      </c>
      <c r="AC25">
        <v>7.7600966016998285</v>
      </c>
      <c r="AD25">
        <v>4.7627676575992961</v>
      </c>
      <c r="AE25">
        <v>18.010934417341602</v>
      </c>
      <c r="AF25">
        <v>20.504268439193723</v>
      </c>
      <c r="AG25">
        <v>21.118964123534038</v>
      </c>
      <c r="AH25">
        <v>1.7152405166788274</v>
      </c>
      <c r="AI25">
        <v>9.6650673506092275</v>
      </c>
      <c r="AK25">
        <v>20.493280214657076</v>
      </c>
      <c r="AL25">
        <v>29.570236411613411</v>
      </c>
    </row>
    <row r="26" spans="1:38" x14ac:dyDescent="0.3">
      <c r="A26">
        <v>25</v>
      </c>
      <c r="B26">
        <v>1140.6129032258</v>
      </c>
      <c r="C26">
        <v>300</v>
      </c>
      <c r="D26">
        <v>0</v>
      </c>
      <c r="E26">
        <v>236.7078748917717</v>
      </c>
      <c r="F26">
        <v>76.754173983206741</v>
      </c>
      <c r="G26">
        <v>70.493702620081137</v>
      </c>
      <c r="H26">
        <v>67.603679421169687</v>
      </c>
      <c r="J26">
        <v>34.769597740181226</v>
      </c>
      <c r="K26">
        <v>52.418846230991107</v>
      </c>
      <c r="M26">
        <v>12.524140963865909</v>
      </c>
      <c r="N26">
        <v>9.6049587209365566</v>
      </c>
      <c r="O26">
        <v>78.349894717813498</v>
      </c>
      <c r="P26">
        <v>21.871787954114609</v>
      </c>
      <c r="R26">
        <v>10.698613633367458</v>
      </c>
      <c r="S26">
        <v>33.309257200918381</v>
      </c>
      <c r="V26">
        <v>26.265880920690684</v>
      </c>
      <c r="W26">
        <v>99.582927743632226</v>
      </c>
      <c r="Z26">
        <v>33.851246530038068</v>
      </c>
      <c r="AA26">
        <v>0.48239954715762723</v>
      </c>
      <c r="AB26">
        <v>21.254153529640984</v>
      </c>
      <c r="AC26">
        <v>7.7071187734797135</v>
      </c>
      <c r="AD26">
        <v>4.0535164534059094</v>
      </c>
      <c r="AE26">
        <v>17.149865209164563</v>
      </c>
      <c r="AF26">
        <v>20.311569132669131</v>
      </c>
      <c r="AG26">
        <v>20.303119834915037</v>
      </c>
      <c r="AH26">
        <v>1.1858147379800661</v>
      </c>
      <c r="AI26">
        <v>9.6219337265326175</v>
      </c>
      <c r="AK26">
        <v>19.82858906617388</v>
      </c>
      <c r="AL26">
        <v>28.483665376540156</v>
      </c>
    </row>
    <row r="27" spans="1:38" x14ac:dyDescent="0.3">
      <c r="A27">
        <v>26</v>
      </c>
      <c r="B27">
        <v>1135.5967741935401</v>
      </c>
      <c r="C27">
        <v>300</v>
      </c>
      <c r="D27">
        <v>0</v>
      </c>
      <c r="E27">
        <v>236.16747064776206</v>
      </c>
      <c r="F27">
        <v>74.607871265767145</v>
      </c>
      <c r="G27">
        <v>70.235232882869894</v>
      </c>
      <c r="H27">
        <v>67.314453763512432</v>
      </c>
      <c r="J27">
        <v>32.988773441599129</v>
      </c>
      <c r="K27">
        <v>50.756416450565183</v>
      </c>
      <c r="M27">
        <v>12.38394339595642</v>
      </c>
      <c r="N27">
        <v>9.5616218672993121</v>
      </c>
      <c r="O27">
        <v>76.725136832306802</v>
      </c>
      <c r="P27">
        <v>21.307862813777522</v>
      </c>
      <c r="R27">
        <v>10.468174325562535</v>
      </c>
      <c r="S27">
        <v>32.191998013417141</v>
      </c>
      <c r="V27">
        <v>26.479032975768945</v>
      </c>
      <c r="W27">
        <v>97.525142378782149</v>
      </c>
      <c r="Z27">
        <v>32.184312799642434</v>
      </c>
      <c r="AA27">
        <v>0.45746053222809863</v>
      </c>
      <c r="AB27">
        <v>20.616207508168415</v>
      </c>
      <c r="AC27">
        <v>7.6534762990048621</v>
      </c>
      <c r="AD27">
        <v>3.3701832065773609</v>
      </c>
      <c r="AE27">
        <v>16.330439646259183</v>
      </c>
      <c r="AF27">
        <v>20.113556293585106</v>
      </c>
      <c r="AG27">
        <v>19.533281779921847</v>
      </c>
      <c r="AH27">
        <v>0.63317801626623582</v>
      </c>
      <c r="AI27">
        <v>9.5781228263323435</v>
      </c>
      <c r="AK27">
        <v>19.179127982665786</v>
      </c>
      <c r="AL27">
        <v>27.424308395232888</v>
      </c>
    </row>
    <row r="28" spans="1:38" x14ac:dyDescent="0.3">
      <c r="A28">
        <v>27</v>
      </c>
      <c r="B28">
        <v>1130.58064516128</v>
      </c>
      <c r="C28">
        <v>300</v>
      </c>
      <c r="D28">
        <v>0</v>
      </c>
      <c r="E28">
        <v>235.64690137242991</v>
      </c>
      <c r="F28">
        <v>72.574533278496702</v>
      </c>
      <c r="G28">
        <v>69.986459977841008</v>
      </c>
      <c r="H28">
        <v>67.035107498593632</v>
      </c>
      <c r="J28">
        <v>31.237338263391489</v>
      </c>
      <c r="K28">
        <v>49.142711207936202</v>
      </c>
      <c r="M28">
        <v>12.240609979385743</v>
      </c>
      <c r="N28">
        <v>9.5159606872325533</v>
      </c>
      <c r="O28">
        <v>75.118819251678786</v>
      </c>
      <c r="P28">
        <v>20.761064162204509</v>
      </c>
      <c r="R28">
        <v>10.236446777744389</v>
      </c>
      <c r="S28">
        <v>31.11686897996783</v>
      </c>
      <c r="V28">
        <v>26.70480870176797</v>
      </c>
      <c r="W28">
        <v>95.507964931119588</v>
      </c>
      <c r="Z28">
        <v>30.61528394589401</v>
      </c>
      <c r="AA28">
        <v>0.43174993769626596</v>
      </c>
      <c r="AB28">
        <v>20.034352439238457</v>
      </c>
      <c r="AC28">
        <v>7.59751652493095</v>
      </c>
      <c r="AD28">
        <v>2.720490756987302</v>
      </c>
      <c r="AE28">
        <v>15.559867976156296</v>
      </c>
      <c r="AF28">
        <v>19.91005467659328</v>
      </c>
      <c r="AG28">
        <v>18.817239587344929</v>
      </c>
      <c r="AH28">
        <v>8.3330353121058048E-2</v>
      </c>
      <c r="AI28">
        <v>9.5319818707566011</v>
      </c>
      <c r="AK28">
        <v>18.539106997218916</v>
      </c>
      <c r="AL28">
        <v>26.389416637781657</v>
      </c>
    </row>
    <row r="29" spans="1:38" x14ac:dyDescent="0.3">
      <c r="A29">
        <v>28</v>
      </c>
      <c r="B29">
        <v>1125.5645161290199</v>
      </c>
      <c r="C29">
        <v>300</v>
      </c>
      <c r="D29">
        <v>0</v>
      </c>
      <c r="E29">
        <v>235.20142222667207</v>
      </c>
      <c r="F29">
        <v>71.108438916530233</v>
      </c>
      <c r="G29">
        <v>69.809561745905313</v>
      </c>
      <c r="H29">
        <v>66.827819874638223</v>
      </c>
      <c r="J29">
        <v>29.220282093228743</v>
      </c>
      <c r="K29">
        <v>47.467758162841612</v>
      </c>
      <c r="M29">
        <v>12.145491299368208</v>
      </c>
      <c r="N29">
        <v>9.4356646432880087</v>
      </c>
      <c r="O29">
        <v>73.283026949313438</v>
      </c>
      <c r="P29">
        <v>20.323438260532448</v>
      </c>
      <c r="R29">
        <v>10.04120286428426</v>
      </c>
      <c r="S29">
        <v>30.020306489656186</v>
      </c>
      <c r="V29">
        <v>26.960836713357473</v>
      </c>
      <c r="W29">
        <v>93.447788785443066</v>
      </c>
      <c r="Z29">
        <v>29.620896109554778</v>
      </c>
      <c r="AA29">
        <v>0.39223636133514084</v>
      </c>
      <c r="AB29">
        <v>19.753283126510681</v>
      </c>
      <c r="AC29">
        <v>7.5069288803215608</v>
      </c>
      <c r="AD29">
        <v>2.3250300990279023</v>
      </c>
      <c r="AE29">
        <v>15.060005087657832</v>
      </c>
      <c r="AF29">
        <v>19.720104631248628</v>
      </c>
      <c r="AG29">
        <v>18.367377786694096</v>
      </c>
      <c r="AI29">
        <v>9.4512001621720838</v>
      </c>
      <c r="AK29">
        <v>17.744706976153889</v>
      </c>
      <c r="AL29">
        <v>25.257586801626488</v>
      </c>
    </row>
    <row r="30" spans="1:38" x14ac:dyDescent="0.3">
      <c r="A30">
        <v>29</v>
      </c>
      <c r="B30">
        <v>1120.5483870967701</v>
      </c>
      <c r="C30">
        <v>300</v>
      </c>
      <c r="D30">
        <v>0</v>
      </c>
      <c r="E30">
        <v>234.8781646846378</v>
      </c>
      <c r="F30">
        <v>70.58954088169034</v>
      </c>
      <c r="G30">
        <v>69.759789880940687</v>
      </c>
      <c r="H30">
        <v>66.747844002932311</v>
      </c>
      <c r="J30">
        <v>26.805161588296528</v>
      </c>
      <c r="K30">
        <v>45.64126486469933</v>
      </c>
      <c r="M30">
        <v>12.130246172620915</v>
      </c>
      <c r="N30">
        <v>9.3092550694572278</v>
      </c>
      <c r="O30">
        <v>71.102322064428904</v>
      </c>
      <c r="P30">
        <v>20.094010960172398</v>
      </c>
      <c r="R30">
        <v>9.9210109243747091</v>
      </c>
      <c r="S30">
        <v>28.839142284844478</v>
      </c>
      <c r="V30">
        <v>27.235349024218099</v>
      </c>
      <c r="W30">
        <v>91.306029302411133</v>
      </c>
      <c r="Z30">
        <v>29.522869547972501</v>
      </c>
      <c r="AA30">
        <v>0.3378025260715003</v>
      </c>
      <c r="AB30">
        <v>19.910828623933018</v>
      </c>
      <c r="AC30">
        <v>7.3702346653753192</v>
      </c>
      <c r="AD30">
        <v>2.3375189600744073</v>
      </c>
      <c r="AE30">
        <v>14.973741730242036</v>
      </c>
      <c r="AF30">
        <v>19.563886613458628</v>
      </c>
      <c r="AG30">
        <v>18.310047032419359</v>
      </c>
      <c r="AI30">
        <v>9.3242988732882068</v>
      </c>
      <c r="AK30">
        <v>16.73123376307916</v>
      </c>
      <c r="AL30">
        <v>23.963075753884215</v>
      </c>
    </row>
    <row r="31" spans="1:38" x14ac:dyDescent="0.3">
      <c r="A31">
        <v>30</v>
      </c>
      <c r="B31">
        <v>1115.53225806451</v>
      </c>
      <c r="C31">
        <v>300</v>
      </c>
      <c r="D31">
        <v>0</v>
      </c>
      <c r="E31">
        <v>234.56910458304174</v>
      </c>
      <c r="F31">
        <v>70.142964373009278</v>
      </c>
      <c r="G31">
        <v>69.717918454305263</v>
      </c>
      <c r="H31">
        <v>66.675955382443959</v>
      </c>
      <c r="J31">
        <v>24.58070769280134</v>
      </c>
      <c r="K31">
        <v>43.874113197368992</v>
      </c>
      <c r="M31">
        <v>12.099767248222372</v>
      </c>
      <c r="N31">
        <v>9.1982179511161526</v>
      </c>
      <c r="O31">
        <v>69.057426337482326</v>
      </c>
      <c r="P31">
        <v>19.895817531929119</v>
      </c>
      <c r="R31">
        <v>9.8051904014086908</v>
      </c>
      <c r="S31">
        <v>27.700062080776572</v>
      </c>
      <c r="V31">
        <v>27.490107361244359</v>
      </c>
      <c r="W31">
        <v>89.248547916855259</v>
      </c>
      <c r="Z31">
        <v>29.41088684762973</v>
      </c>
      <c r="AA31">
        <v>0.29308841897950333</v>
      </c>
      <c r="AB31">
        <v>20.036391976307613</v>
      </c>
      <c r="AC31">
        <v>7.2489198313675587</v>
      </c>
      <c r="AD31">
        <v>2.341931623957886</v>
      </c>
      <c r="AE31">
        <v>14.876955972307828</v>
      </c>
      <c r="AF31">
        <v>19.407779566328273</v>
      </c>
      <c r="AG31">
        <v>18.236136624478736</v>
      </c>
      <c r="AI31">
        <v>9.2127638270971364</v>
      </c>
      <c r="AK31">
        <v>15.825885178891943</v>
      </c>
      <c r="AL31">
        <v>22.748226283101598</v>
      </c>
    </row>
    <row r="32" spans="1:38" x14ac:dyDescent="0.3">
      <c r="A32">
        <v>31</v>
      </c>
      <c r="B32">
        <v>1110.5161290322501</v>
      </c>
      <c r="C32">
        <v>300</v>
      </c>
      <c r="D32">
        <v>0</v>
      </c>
      <c r="E32">
        <v>234.27217125071095</v>
      </c>
      <c r="F32">
        <v>69.752043521942099</v>
      </c>
      <c r="G32">
        <v>69.682000665766182</v>
      </c>
      <c r="H32">
        <v>66.610208650867918</v>
      </c>
      <c r="J32">
        <v>22.529339382025267</v>
      </c>
      <c r="K32">
        <v>42.166779354398088</v>
      </c>
      <c r="M32">
        <v>12.057376673080492</v>
      </c>
      <c r="N32">
        <v>9.0989549867680761</v>
      </c>
      <c r="O32">
        <v>67.12865847666346</v>
      </c>
      <c r="P32">
        <v>19.721367229809054</v>
      </c>
      <c r="R32">
        <v>9.6919532927794396</v>
      </c>
      <c r="S32">
        <v>26.606333996554746</v>
      </c>
      <c r="V32">
        <v>27.729798711189119</v>
      </c>
      <c r="W32">
        <v>87.270471724162874</v>
      </c>
      <c r="Z32">
        <v>29.284485457796404</v>
      </c>
      <c r="AA32">
        <v>0.25541206681681067</v>
      </c>
      <c r="AB32">
        <v>20.135194056428038</v>
      </c>
      <c r="AC32">
        <v>7.1393860423925801</v>
      </c>
      <c r="AD32">
        <v>2.338550938764322</v>
      </c>
      <c r="AE32">
        <v>14.770159000663552</v>
      </c>
      <c r="AF32">
        <v>19.251507647410502</v>
      </c>
      <c r="AG32">
        <v>18.147269407264421</v>
      </c>
      <c r="AI32">
        <v>9.1129965586126787</v>
      </c>
      <c r="AK32">
        <v>15.017040538421831</v>
      </c>
      <c r="AL32">
        <v>21.608027998847014</v>
      </c>
    </row>
    <row r="33" spans="1:38" x14ac:dyDescent="0.3">
      <c r="A33">
        <v>32</v>
      </c>
      <c r="B33">
        <v>1105.5</v>
      </c>
      <c r="C33">
        <v>300</v>
      </c>
      <c r="D33">
        <v>0</v>
      </c>
      <c r="E33">
        <v>233.98599579861039</v>
      </c>
      <c r="F33">
        <v>69.405680536921608</v>
      </c>
      <c r="G33">
        <v>69.65059985106997</v>
      </c>
      <c r="H33">
        <v>66.549168592300262</v>
      </c>
      <c r="J33">
        <v>20.633083056523379</v>
      </c>
      <c r="K33">
        <v>40.517883087489395</v>
      </c>
      <c r="M33">
        <v>12.005322012541816</v>
      </c>
      <c r="N33">
        <v>9.0088677928416292</v>
      </c>
      <c r="O33">
        <v>65.299871976304289</v>
      </c>
      <c r="P33">
        <v>19.565189511111239</v>
      </c>
      <c r="R33">
        <v>9.5800025725259879</v>
      </c>
      <c r="S33">
        <v>25.558474208745071</v>
      </c>
      <c r="V33">
        <v>27.958145117196629</v>
      </c>
      <c r="W33">
        <v>85.366136892625306</v>
      </c>
      <c r="Z33">
        <v>29.144740229140275</v>
      </c>
      <c r="AA33">
        <v>0.22293866474051174</v>
      </c>
      <c r="AB33">
        <v>20.211942647378194</v>
      </c>
      <c r="AC33">
        <v>7.0390348801588409</v>
      </c>
      <c r="AD33">
        <v>2.3280966320255492</v>
      </c>
      <c r="AE33">
        <v>14.65449625248881</v>
      </c>
      <c r="AF33">
        <v>19.094720354149583</v>
      </c>
      <c r="AG33">
        <v>18.045555056754033</v>
      </c>
      <c r="AI33">
        <v>9.0223985196623246</v>
      </c>
      <c r="AK33">
        <v>14.293513151106424</v>
      </c>
      <c r="AL33">
        <v>20.536530666802836</v>
      </c>
    </row>
    <row r="34" spans="1:38" x14ac:dyDescent="0.3">
      <c r="A34">
        <v>33</v>
      </c>
      <c r="B34">
        <v>1100.4838709677299</v>
      </c>
      <c r="C34">
        <v>300</v>
      </c>
      <c r="D34">
        <v>0</v>
      </c>
      <c r="E34">
        <v>233.70955580343445</v>
      </c>
      <c r="F34">
        <v>69.096086385302712</v>
      </c>
      <c r="G34">
        <v>69.622648710030134</v>
      </c>
      <c r="H34">
        <v>66.491769365445705</v>
      </c>
      <c r="J34">
        <v>18.875421239407878</v>
      </c>
      <c r="K34">
        <v>38.925120397262191</v>
      </c>
      <c r="M34">
        <v>11.945186571507016</v>
      </c>
      <c r="N34">
        <v>8.9260490878366401</v>
      </c>
      <c r="O34">
        <v>63.557899531314511</v>
      </c>
      <c r="P34">
        <v>19.423243676941375</v>
      </c>
      <c r="R34">
        <v>9.4684069907652617</v>
      </c>
      <c r="S34">
        <v>24.555528201652987</v>
      </c>
      <c r="V34">
        <v>28.178032450882633</v>
      </c>
      <c r="W34">
        <v>83.529867794413292</v>
      </c>
      <c r="Z34">
        <v>28.99322303981543</v>
      </c>
      <c r="AA34">
        <v>0.19419187483510178</v>
      </c>
      <c r="AB34">
        <v>20.27061655657133</v>
      </c>
      <c r="AC34">
        <v>6.9459590281347046</v>
      </c>
      <c r="AD34">
        <v>2.3113867130988668</v>
      </c>
      <c r="AE34">
        <v>14.53123867720319</v>
      </c>
      <c r="AF34">
        <v>18.937094029190948</v>
      </c>
      <c r="AG34">
        <v>17.933065378747649</v>
      </c>
      <c r="AI34">
        <v>8.9390622630335859</v>
      </c>
      <c r="AK34">
        <v>13.645363651506603</v>
      </c>
      <c r="AL34">
        <v>19.527808758678731</v>
      </c>
    </row>
    <row r="35" spans="1:38" x14ac:dyDescent="0.3">
      <c r="A35">
        <v>34</v>
      </c>
      <c r="B35">
        <v>1095.46774193547</v>
      </c>
      <c r="C35">
        <v>300</v>
      </c>
      <c r="D35">
        <v>0</v>
      </c>
      <c r="E35">
        <v>233.44201428165297</v>
      </c>
      <c r="F35">
        <v>68.817523658284685</v>
      </c>
      <c r="G35">
        <v>69.597344887313895</v>
      </c>
      <c r="H35">
        <v>66.437210084517957</v>
      </c>
      <c r="J35">
        <v>17.241824684680005</v>
      </c>
      <c r="K35">
        <v>37.385777402185241</v>
      </c>
      <c r="M35">
        <v>11.878131170887965</v>
      </c>
      <c r="N35">
        <v>8.8490726444993637</v>
      </c>
      <c r="O35">
        <v>61.891967342644634</v>
      </c>
      <c r="P35">
        <v>19.292499986141689</v>
      </c>
      <c r="R35">
        <v>9.3565000720152938</v>
      </c>
      <c r="S35">
        <v>23.595798126537847</v>
      </c>
      <c r="V35">
        <v>28.391680374959495</v>
      </c>
      <c r="W35">
        <v>81.756307367240026</v>
      </c>
      <c r="Z35">
        <v>28.831555763940205</v>
      </c>
      <c r="AA35">
        <v>0.16827850441065675</v>
      </c>
      <c r="AB35">
        <v>20.314489844061434</v>
      </c>
      <c r="AC35">
        <v>6.8587322237199402</v>
      </c>
      <c r="AD35">
        <v>2.2892009417031707</v>
      </c>
      <c r="AE35">
        <v>14.401581006308319</v>
      </c>
      <c r="AF35">
        <v>18.778363589047455</v>
      </c>
      <c r="AG35">
        <v>17.811648489408427</v>
      </c>
      <c r="AI35">
        <v>8.8615613946409422</v>
      </c>
      <c r="AK35">
        <v>13.018371811995284</v>
      </c>
      <c r="AL35">
        <v>18.576351738599186</v>
      </c>
    </row>
    <row r="36" spans="1:38" x14ac:dyDescent="0.3">
      <c r="A36">
        <v>35</v>
      </c>
      <c r="B36">
        <v>1090.4516129032199</v>
      </c>
      <c r="C36">
        <v>300</v>
      </c>
      <c r="D36">
        <v>0</v>
      </c>
      <c r="E36">
        <v>233.18264623450895</v>
      </c>
      <c r="F36">
        <v>68.565588833265238</v>
      </c>
      <c r="G36">
        <v>69.574076745851897</v>
      </c>
      <c r="H36">
        <v>66.384880592766677</v>
      </c>
      <c r="J36">
        <v>15.719743523155863</v>
      </c>
      <c r="K36">
        <v>35.897012512800082</v>
      </c>
      <c r="M36">
        <v>11.805038762180368</v>
      </c>
      <c r="N36">
        <v>8.7768519810050485</v>
      </c>
      <c r="O36">
        <v>60.293192879342037</v>
      </c>
      <c r="P36">
        <v>19.170649893486406</v>
      </c>
      <c r="R36">
        <v>9.2438052401871591</v>
      </c>
      <c r="S36">
        <v>22.677250132609679</v>
      </c>
      <c r="V36">
        <v>28.60079550603869</v>
      </c>
      <c r="W36">
        <v>80.040536585492077</v>
      </c>
      <c r="Z36">
        <v>28.66123629311577</v>
      </c>
      <c r="AA36">
        <v>0.14448716551095275</v>
      </c>
      <c r="AB36">
        <v>20.346231556221145</v>
      </c>
      <c r="AC36">
        <v>6.7762679494299229</v>
      </c>
      <c r="AD36">
        <v>2.2622347003055281</v>
      </c>
      <c r="AE36">
        <v>14.266576222826261</v>
      </c>
      <c r="AF36">
        <v>18.618325829901266</v>
      </c>
      <c r="AG36">
        <v>17.682887240180513</v>
      </c>
      <c r="AI36">
        <v>8.788809264707611</v>
      </c>
      <c r="AK36">
        <v>12.442392054711469</v>
      </c>
      <c r="AL36">
        <v>17.677188412452814</v>
      </c>
    </row>
    <row r="37" spans="1:38" x14ac:dyDescent="0.3">
      <c r="A37">
        <v>36</v>
      </c>
      <c r="B37">
        <v>1085.4354838709701</v>
      </c>
      <c r="C37">
        <v>300</v>
      </c>
      <c r="D37">
        <v>0</v>
      </c>
      <c r="E37">
        <v>232.93080432275497</v>
      </c>
      <c r="F37">
        <v>68.336787490647751</v>
      </c>
      <c r="G37">
        <v>69.552371379648335</v>
      </c>
      <c r="H37">
        <v>66.334309475406073</v>
      </c>
      <c r="J37">
        <v>14.298404599333356</v>
      </c>
      <c r="K37">
        <v>34.456009607821777</v>
      </c>
      <c r="M37">
        <v>11.726603188871174</v>
      </c>
      <c r="N37">
        <v>8.7085446552083603</v>
      </c>
      <c r="O37">
        <v>58.7541840124929</v>
      </c>
      <c r="P37">
        <v>19.055906369730597</v>
      </c>
      <c r="R37">
        <v>9.1299820984171287</v>
      </c>
      <c r="S37">
        <v>21.797740387634779</v>
      </c>
      <c r="V37">
        <v>28.806694415620552</v>
      </c>
      <c r="W37">
        <v>78.378097044585971</v>
      </c>
      <c r="Z37">
        <v>28.48358521384683</v>
      </c>
      <c r="AA37">
        <v>0.12228288015819271</v>
      </c>
      <c r="AB37">
        <v>20.368015942261323</v>
      </c>
      <c r="AC37">
        <v>6.6977237271416232</v>
      </c>
      <c r="AD37">
        <v>2.2310910578421401</v>
      </c>
      <c r="AE37">
        <v>14.127126801392762</v>
      </c>
      <c r="AF37">
        <v>18.456832483299543</v>
      </c>
      <c r="AG37">
        <v>17.548113728610101</v>
      </c>
      <c r="AI37">
        <v>8.7199632620123442</v>
      </c>
      <c r="AK37">
        <v>11.91778063899465</v>
      </c>
      <c r="AL37">
        <v>16.825894172580099</v>
      </c>
    </row>
    <row r="38" spans="1:38" x14ac:dyDescent="0.3">
      <c r="A38">
        <v>37</v>
      </c>
      <c r="B38">
        <v>1080.4193548387</v>
      </c>
      <c r="C38">
        <v>300</v>
      </c>
      <c r="D38">
        <v>0</v>
      </c>
      <c r="E38">
        <v>232.68260229895589</v>
      </c>
      <c r="F38">
        <v>68.136003969912878</v>
      </c>
      <c r="G38">
        <v>69.530429798484775</v>
      </c>
      <c r="H38">
        <v>66.283699244439134</v>
      </c>
      <c r="J38">
        <v>12.957351786096696</v>
      </c>
      <c r="K38">
        <v>33.045793571816191</v>
      </c>
      <c r="M38">
        <v>11.640604234681698</v>
      </c>
      <c r="N38">
        <v>8.6482050471487462</v>
      </c>
      <c r="O38">
        <v>57.286214612526422</v>
      </c>
      <c r="P38">
        <v>18.948727053732146</v>
      </c>
      <c r="R38">
        <v>9.0169373469401464</v>
      </c>
      <c r="S38">
        <v>20.939986738363537</v>
      </c>
      <c r="V38">
        <v>29.001791889737863</v>
      </c>
      <c r="W38">
        <v>76.755827671645321</v>
      </c>
      <c r="Z38">
        <v>28.315055030641521</v>
      </c>
      <c r="AB38">
        <v>20.383405365168816</v>
      </c>
      <c r="AC38">
        <v>6.6271539005991071</v>
      </c>
      <c r="AD38">
        <v>2.2011420191875359</v>
      </c>
      <c r="AE38">
        <v>13.993176380273187</v>
      </c>
      <c r="AF38">
        <v>18.295718046949013</v>
      </c>
      <c r="AG38">
        <v>17.41494499185006</v>
      </c>
      <c r="AI38">
        <v>8.6590775963906204</v>
      </c>
      <c r="AK38">
        <v>11.435522423464805</v>
      </c>
      <c r="AL38">
        <v>16.015024357582384</v>
      </c>
    </row>
    <row r="39" spans="1:38" x14ac:dyDescent="0.3">
      <c r="A39">
        <v>38</v>
      </c>
      <c r="B39">
        <v>1075.4032258064401</v>
      </c>
      <c r="C39">
        <v>300</v>
      </c>
      <c r="D39">
        <v>0</v>
      </c>
      <c r="E39">
        <v>232.41414623330593</v>
      </c>
      <c r="F39">
        <v>68.011906420969169</v>
      </c>
      <c r="G39">
        <v>69.49823529929202</v>
      </c>
      <c r="H39">
        <v>66.223034710152547</v>
      </c>
      <c r="J39">
        <v>11.615117822269996</v>
      </c>
      <c r="K39">
        <v>31.569422704867275</v>
      </c>
      <c r="M39">
        <v>11.528726389062824</v>
      </c>
      <c r="N39">
        <v>8.6274025450028713</v>
      </c>
      <c r="O39">
        <v>56.004899556732269</v>
      </c>
      <c r="P39">
        <v>18.860649181326387</v>
      </c>
      <c r="R39">
        <v>8.9194534352860551</v>
      </c>
      <c r="S39">
        <v>20.000399311487048</v>
      </c>
      <c r="V39">
        <v>29.128082335237039</v>
      </c>
      <c r="W39">
        <v>75.110735445250356</v>
      </c>
      <c r="Z39">
        <v>28.261315638701113</v>
      </c>
      <c r="AB39">
        <v>20.406441951903748</v>
      </c>
      <c r="AC39">
        <v>6.5961278213637415</v>
      </c>
      <c r="AD39">
        <v>2.2062486132435928</v>
      </c>
      <c r="AE39">
        <v>13.928090874751099</v>
      </c>
      <c r="AF39">
        <v>18.148236736207966</v>
      </c>
      <c r="AG39">
        <v>17.328992842866807</v>
      </c>
      <c r="AI39">
        <v>8.6377214846843859</v>
      </c>
      <c r="AK39">
        <v>10.96627341997344</v>
      </c>
      <c r="AL39">
        <v>15.219040893991245</v>
      </c>
    </row>
    <row r="40" spans="1:38" x14ac:dyDescent="0.3">
      <c r="A40">
        <v>39</v>
      </c>
      <c r="B40">
        <v>1070.38709677419</v>
      </c>
      <c r="C40">
        <v>300</v>
      </c>
      <c r="D40">
        <v>0</v>
      </c>
      <c r="E40">
        <v>232.15107661502296</v>
      </c>
      <c r="F40">
        <v>67.899170374816521</v>
      </c>
      <c r="G40">
        <v>69.46712283673557</v>
      </c>
      <c r="H40">
        <v>66.163652351827821</v>
      </c>
      <c r="J40">
        <v>10.357072775247914</v>
      </c>
      <c r="K40">
        <v>30.14122296537683</v>
      </c>
      <c r="M40">
        <v>11.413907328673172</v>
      </c>
      <c r="N40">
        <v>8.6075728308062534</v>
      </c>
      <c r="O40">
        <v>54.765439146379407</v>
      </c>
      <c r="P40">
        <v>18.775779612438754</v>
      </c>
      <c r="R40">
        <v>8.8202805745409947</v>
      </c>
      <c r="S40">
        <v>19.100340049920394</v>
      </c>
      <c r="V40">
        <v>29.255623892720923</v>
      </c>
      <c r="W40">
        <v>73.515006859556536</v>
      </c>
      <c r="Z40">
        <v>28.199788789545917</v>
      </c>
      <c r="AB40">
        <v>20.424208808021156</v>
      </c>
      <c r="AC40">
        <v>6.5660811345352554</v>
      </c>
      <c r="AD40">
        <v>2.2078381328281247</v>
      </c>
      <c r="AE40">
        <v>13.858387161439518</v>
      </c>
      <c r="AF40">
        <v>17.998762251327047</v>
      </c>
      <c r="AG40">
        <v>17.238776370843407</v>
      </c>
      <c r="AI40">
        <v>8.6173304364616055</v>
      </c>
      <c r="AK40">
        <v>10.537949329493568</v>
      </c>
      <c r="AL40">
        <v>14.464411082510836</v>
      </c>
    </row>
    <row r="41" spans="1:38" x14ac:dyDescent="0.3">
      <c r="A41">
        <v>40</v>
      </c>
      <c r="B41">
        <v>1065.3709677419299</v>
      </c>
      <c r="C41">
        <v>300</v>
      </c>
      <c r="D41">
        <v>0</v>
      </c>
      <c r="E41">
        <v>231.892967262479</v>
      </c>
      <c r="F41">
        <v>67.79703500457876</v>
      </c>
      <c r="G41">
        <v>69.436846225038636</v>
      </c>
      <c r="H41">
        <v>66.105307519686875</v>
      </c>
      <c r="J41">
        <v>9.175945901836938</v>
      </c>
      <c r="K41">
        <v>28.757289081123808</v>
      </c>
      <c r="M41">
        <v>11.2962696609532</v>
      </c>
      <c r="N41">
        <v>8.5886478773314732</v>
      </c>
      <c r="O41">
        <v>53.56442170601089</v>
      </c>
      <c r="P41">
        <v>18.693559231798861</v>
      </c>
      <c r="R41">
        <v>8.7194343354693409</v>
      </c>
      <c r="S41">
        <v>18.236632672967026</v>
      </c>
      <c r="V41">
        <v>29.384478909832403</v>
      </c>
      <c r="W41">
        <v>71.964330730548426</v>
      </c>
      <c r="Z41">
        <v>28.132054567530414</v>
      </c>
      <c r="AB41">
        <v>20.437775243272771</v>
      </c>
      <c r="AC41">
        <v>6.5369457756279736</v>
      </c>
      <c r="AD41">
        <v>2.2065074372652456</v>
      </c>
      <c r="AE41">
        <v>13.785029919503257</v>
      </c>
      <c r="AF41">
        <v>17.847349517947762</v>
      </c>
      <c r="AG41">
        <v>17.145297163716751</v>
      </c>
      <c r="AI41">
        <v>8.5978362508909782</v>
      </c>
      <c r="AK41">
        <v>10.1468539659651</v>
      </c>
      <c r="AL41">
        <v>13.747617662810081</v>
      </c>
    </row>
    <row r="42" spans="1:38" x14ac:dyDescent="0.3">
      <c r="A42">
        <v>41</v>
      </c>
      <c r="B42">
        <v>1060.35483870967</v>
      </c>
      <c r="C42">
        <v>300</v>
      </c>
      <c r="D42">
        <v>0</v>
      </c>
      <c r="E42">
        <v>231.63941615108143</v>
      </c>
      <c r="F42">
        <v>67.704788708341312</v>
      </c>
      <c r="G42">
        <v>69.407197722977031</v>
      </c>
      <c r="H42">
        <v>66.047794020017605</v>
      </c>
      <c r="J42">
        <v>8.0655119293151945</v>
      </c>
      <c r="K42">
        <v>27.414222721203036</v>
      </c>
      <c r="M42">
        <v>11.175938230531989</v>
      </c>
      <c r="N42">
        <v>8.5705663632717908</v>
      </c>
      <c r="O42">
        <v>52.398882167194849</v>
      </c>
      <c r="P42">
        <v>18.613512534326176</v>
      </c>
      <c r="R42">
        <v>8.6169421301428795</v>
      </c>
      <c r="S42">
        <v>17.406502909381246</v>
      </c>
      <c r="V42">
        <v>29.514676299011608</v>
      </c>
      <c r="W42">
        <v>70.454972463730428</v>
      </c>
      <c r="Z42">
        <v>28.059487711045509</v>
      </c>
      <c r="AB42">
        <v>20.44806499624648</v>
      </c>
      <c r="AC42">
        <v>6.5086603857532612</v>
      </c>
      <c r="AD42">
        <v>2.2027829626503936</v>
      </c>
      <c r="AE42">
        <v>13.708855972027173</v>
      </c>
      <c r="AF42">
        <v>17.694062408737139</v>
      </c>
      <c r="AG42">
        <v>17.049417948069749</v>
      </c>
      <c r="AI42">
        <v>8.5791774319228722</v>
      </c>
      <c r="AK42">
        <v>9.7898379580052577</v>
      </c>
      <c r="AL42">
        <v>13.065611386255885</v>
      </c>
    </row>
    <row r="43" spans="1:38" x14ac:dyDescent="0.3">
      <c r="A43">
        <v>42</v>
      </c>
      <c r="B43">
        <v>1055.33870967741</v>
      </c>
      <c r="C43">
        <v>300</v>
      </c>
      <c r="D43">
        <v>0</v>
      </c>
      <c r="E43">
        <v>231.39004591661273</v>
      </c>
      <c r="F43">
        <v>67.621773192893485</v>
      </c>
      <c r="G43">
        <v>69.37800042205258</v>
      </c>
      <c r="H43">
        <v>65.990936503477855</v>
      </c>
      <c r="J43">
        <v>7.0203990088644499</v>
      </c>
      <c r="K43">
        <v>26.109042676752946</v>
      </c>
      <c r="M43">
        <v>11.053038025711896</v>
      </c>
      <c r="N43">
        <v>8.5532728863526142</v>
      </c>
      <c r="O43">
        <v>51.266224832558208</v>
      </c>
      <c r="P43">
        <v>18.535231614799706</v>
      </c>
      <c r="R43">
        <v>8.5128395881334189</v>
      </c>
      <c r="S43">
        <v>16.607510236405059</v>
      </c>
      <c r="V43">
        <v>29.646219456797482</v>
      </c>
      <c r="W43">
        <v>68.983670475566001</v>
      </c>
      <c r="Z43">
        <v>27.983302468752157</v>
      </c>
      <c r="AB43">
        <v>20.455886358107907</v>
      </c>
      <c r="AC43">
        <v>6.4811695247302996</v>
      </c>
      <c r="AD43">
        <v>2.1971366323726387</v>
      </c>
      <c r="AE43">
        <v>13.630601771983784</v>
      </c>
      <c r="AF43">
        <v>17.538970863027732</v>
      </c>
      <c r="AG43">
        <v>16.951891926039941</v>
      </c>
      <c r="AI43">
        <v>8.5612984013996325</v>
      </c>
      <c r="AK43">
        <v>9.4641975047271707</v>
      </c>
      <c r="AL43">
        <v>12.415728016549838</v>
      </c>
    </row>
    <row r="44" spans="1:38" x14ac:dyDescent="0.3">
      <c r="A44">
        <v>43</v>
      </c>
      <c r="B44">
        <v>1050.3225806451601</v>
      </c>
      <c r="C44">
        <v>300</v>
      </c>
      <c r="D44">
        <v>0</v>
      </c>
      <c r="E44">
        <v>231.14450311254069</v>
      </c>
      <c r="F44">
        <v>67.547384628090072</v>
      </c>
      <c r="G44">
        <v>69.349102157568552</v>
      </c>
      <c r="H44">
        <v>65.934584376299753</v>
      </c>
      <c r="J44">
        <v>6.0359388670393672</v>
      </c>
      <c r="K44">
        <v>24.839115202553028</v>
      </c>
      <c r="M44">
        <v>10.927692968660034</v>
      </c>
      <c r="N44">
        <v>8.5367172613028668</v>
      </c>
      <c r="O44">
        <v>50.164162837508641</v>
      </c>
      <c r="P44">
        <v>18.458363288192078</v>
      </c>
      <c r="R44">
        <v>8.4071679173854914</v>
      </c>
      <c r="S44">
        <v>15.837494073838194</v>
      </c>
      <c r="V44">
        <v>29.779091959569509</v>
      </c>
      <c r="W44">
        <v>67.547555755680023</v>
      </c>
      <c r="Z44">
        <v>27.904588996661218</v>
      </c>
      <c r="AB44">
        <v>20.461956516811625</v>
      </c>
      <c r="AC44">
        <v>6.454422969054896</v>
      </c>
      <c r="AD44">
        <v>2.1899988505903085</v>
      </c>
      <c r="AE44">
        <v>13.550925712447613</v>
      </c>
      <c r="AF44">
        <v>17.382148975031452</v>
      </c>
      <c r="AG44">
        <v>16.853386417568196</v>
      </c>
      <c r="AI44">
        <v>8.5441487970229932</v>
      </c>
      <c r="AK44">
        <v>9.1675954358885061</v>
      </c>
      <c r="AL44">
        <v>11.795623417217692</v>
      </c>
    </row>
    <row r="45" spans="1:38" x14ac:dyDescent="0.3">
      <c r="A45">
        <v>44</v>
      </c>
      <c r="B45">
        <v>1045.30645161289</v>
      </c>
      <c r="C45">
        <v>300</v>
      </c>
      <c r="D45">
        <v>0</v>
      </c>
      <c r="E45">
        <v>230.9024566636358</v>
      </c>
      <c r="F45">
        <v>67.48107292685728</v>
      </c>
      <c r="G45">
        <v>69.320370544110432</v>
      </c>
      <c r="H45">
        <v>65.878606835906396</v>
      </c>
      <c r="J45">
        <v>5.1080485519289507</v>
      </c>
      <c r="K45">
        <v>23.602099296538899</v>
      </c>
      <c r="M45">
        <v>10.800025358273414</v>
      </c>
      <c r="N45">
        <v>8.5208538901890858</v>
      </c>
      <c r="O45">
        <v>49.090670130951139</v>
      </c>
      <c r="P45">
        <v>18.382598531181692</v>
      </c>
      <c r="R45">
        <v>8.2999719702656716</v>
      </c>
      <c r="S45">
        <v>15.09453086406376</v>
      </c>
      <c r="V45">
        <v>29.913261599356154</v>
      </c>
      <c r="W45">
        <v>66.144088615167306</v>
      </c>
      <c r="Z45">
        <v>27.824343582058198</v>
      </c>
      <c r="AB45">
        <v>20.466921624406009</v>
      </c>
      <c r="AC45">
        <v>6.4283750822345027</v>
      </c>
      <c r="AD45">
        <v>2.1817693967779688</v>
      </c>
      <c r="AE45">
        <v>13.470426651882473</v>
      </c>
      <c r="AF45">
        <v>17.223673807081067</v>
      </c>
      <c r="AG45">
        <v>16.754502298104811</v>
      </c>
      <c r="AI45">
        <v>8.5276828426886357</v>
      </c>
      <c r="AK45">
        <v>8.8979989833431326</v>
      </c>
      <c r="AL45">
        <v>11.203222186597298</v>
      </c>
    </row>
    <row r="46" spans="1:38" x14ac:dyDescent="0.3">
      <c r="A46">
        <v>45</v>
      </c>
      <c r="B46">
        <v>1040.2903225806399</v>
      </c>
      <c r="C46">
        <v>300</v>
      </c>
      <c r="D46">
        <v>0</v>
      </c>
      <c r="E46">
        <v>230.66359580147395</v>
      </c>
      <c r="F46">
        <v>67.42233987894096</v>
      </c>
      <c r="G46">
        <v>69.291688846754838</v>
      </c>
      <c r="H46">
        <v>65.822888742256907</v>
      </c>
      <c r="J46">
        <v>4.233136107790167</v>
      </c>
      <c r="K46">
        <v>22.395903220265506</v>
      </c>
      <c r="M46">
        <v>10.670155809674645</v>
      </c>
      <c r="N46">
        <v>8.5056411942365813</v>
      </c>
      <c r="O46">
        <v>48.0439429674135</v>
      </c>
      <c r="P46">
        <v>18.307663656618679</v>
      </c>
      <c r="R46">
        <v>8.1912988202108448</v>
      </c>
      <c r="S46">
        <v>14.37689944854959</v>
      </c>
      <c r="V46">
        <v>30.048683151135954</v>
      </c>
      <c r="W46">
        <v>64.771008393705472</v>
      </c>
      <c r="Z46">
        <v>27.74349441544334</v>
      </c>
      <c r="AB46">
        <v>20.471373710260259</v>
      </c>
      <c r="AC46">
        <v>6.402984246606124</v>
      </c>
      <c r="AD46">
        <v>2.1728268403733146</v>
      </c>
      <c r="AE46">
        <v>13.389659699234878</v>
      </c>
      <c r="AF46">
        <v>17.063624760996319</v>
      </c>
      <c r="AG46">
        <v>16.655790343726519</v>
      </c>
      <c r="AI46">
        <v>8.5118587803038537</v>
      </c>
      <c r="AK46">
        <v>8.6536302177580069</v>
      </c>
      <c r="AL46">
        <v>10.636676567820075</v>
      </c>
    </row>
    <row r="47" spans="1:38" x14ac:dyDescent="0.3">
      <c r="A47">
        <v>46</v>
      </c>
      <c r="B47">
        <v>1035.27419354839</v>
      </c>
      <c r="C47">
        <v>300</v>
      </c>
      <c r="D47">
        <v>0</v>
      </c>
      <c r="E47">
        <v>230.42762766128266</v>
      </c>
      <c r="F47">
        <v>67.370736647838953</v>
      </c>
      <c r="G47">
        <v>69.262952474394808</v>
      </c>
      <c r="H47">
        <v>65.767327111307537</v>
      </c>
      <c r="J47">
        <v>3.4080245666555129</v>
      </c>
      <c r="K47">
        <v>21.218649602318592</v>
      </c>
      <c r="M47">
        <v>10.538203590227756</v>
      </c>
      <c r="N47">
        <v>8.4910410977125874</v>
      </c>
      <c r="O47">
        <v>47.022368719196116</v>
      </c>
      <c r="P47">
        <v>18.233312784280628</v>
      </c>
      <c r="R47">
        <v>8.0811967146163237</v>
      </c>
      <c r="S47">
        <v>13.683052835348887</v>
      </c>
      <c r="V47">
        <v>30.185300138853485</v>
      </c>
      <c r="W47">
        <v>63.426293081443639</v>
      </c>
      <c r="Z47">
        <v>27.662924249295145</v>
      </c>
      <c r="AB47">
        <v>20.475865300843957</v>
      </c>
      <c r="AC47">
        <v>6.3782123472189998</v>
      </c>
      <c r="AD47">
        <v>2.1635369618589033</v>
      </c>
      <c r="AE47">
        <v>13.309150069047929</v>
      </c>
      <c r="AF47">
        <v>16.902083398027347</v>
      </c>
      <c r="AG47">
        <v>16.55776533486042</v>
      </c>
      <c r="AI47">
        <v>8.4966383536698995</v>
      </c>
      <c r="AK47">
        <v>8.4329261894104999</v>
      </c>
      <c r="AL47">
        <v>10.094333243991132</v>
      </c>
    </row>
    <row r="48" spans="1:38" x14ac:dyDescent="0.3">
      <c r="A48">
        <v>47</v>
      </c>
      <c r="B48">
        <v>1030.2580645161199</v>
      </c>
      <c r="C48">
        <v>300</v>
      </c>
      <c r="D48">
        <v>0</v>
      </c>
      <c r="E48">
        <v>230.19427464509033</v>
      </c>
      <c r="F48">
        <v>67.325860985384097</v>
      </c>
      <c r="G48">
        <v>69.23406593208388</v>
      </c>
      <c r="H48">
        <v>65.71182806750015</v>
      </c>
      <c r="J48">
        <v>2.6298901021017809</v>
      </c>
      <c r="K48">
        <v>20.068647193616741</v>
      </c>
      <c r="M48">
        <v>10.404287293544504</v>
      </c>
      <c r="N48">
        <v>8.4770185549501331</v>
      </c>
      <c r="O48">
        <v>46.024500395559656</v>
      </c>
      <c r="P48">
        <v>18.159321272815113</v>
      </c>
      <c r="R48">
        <v>7.9697143108556325</v>
      </c>
      <c r="S48">
        <v>13.011594940943777</v>
      </c>
      <c r="V48">
        <v>30.323045778168428</v>
      </c>
      <c r="W48">
        <v>62.108126639089079</v>
      </c>
      <c r="Z48">
        <v>27.583491023254361</v>
      </c>
      <c r="AB48">
        <v>20.480922426805598</v>
      </c>
      <c r="AC48">
        <v>6.3540242988583628</v>
      </c>
      <c r="AD48">
        <v>2.1542605783194215</v>
      </c>
      <c r="AE48">
        <v>13.229405658279314</v>
      </c>
      <c r="AF48">
        <v>16.739133639940761</v>
      </c>
      <c r="AG48">
        <v>16.460918590460437</v>
      </c>
      <c r="AI48">
        <v>8.4819863355051499</v>
      </c>
      <c r="AK48">
        <v>8.2345065814536067</v>
      </c>
      <c r="AL48">
        <v>9.5747062546901294</v>
      </c>
    </row>
    <row r="49" spans="1:38" x14ac:dyDescent="0.3">
      <c r="A49">
        <v>48</v>
      </c>
      <c r="B49">
        <v>1025.2419354838601</v>
      </c>
      <c r="C49">
        <v>300</v>
      </c>
      <c r="D49">
        <v>0</v>
      </c>
      <c r="E49">
        <v>229.96327809521696</v>
      </c>
      <c r="F49">
        <v>67.287367320796008</v>
      </c>
      <c r="G49">
        <v>69.204940360566141</v>
      </c>
      <c r="H49">
        <v>65.65630438342923</v>
      </c>
      <c r="J49">
        <v>1.896210977558163</v>
      </c>
      <c r="K49">
        <v>18.944361574336465</v>
      </c>
      <c r="M49">
        <v>10.268527674369048</v>
      </c>
      <c r="N49">
        <v>8.4635410138701559</v>
      </c>
      <c r="O49">
        <v>45.049028792454386</v>
      </c>
      <c r="P49">
        <v>18.085480262553553</v>
      </c>
      <c r="R49">
        <v>7.8569018364962497</v>
      </c>
      <c r="S49">
        <v>12.361262694351243</v>
      </c>
      <c r="V49">
        <v>30.461841093288562</v>
      </c>
      <c r="W49">
        <v>60.814867779241993</v>
      </c>
      <c r="Z49">
        <v>27.506046425983172</v>
      </c>
      <c r="AB49">
        <v>20.487055549705868</v>
      </c>
      <c r="AC49">
        <v>6.3303875095666156</v>
      </c>
      <c r="AD49">
        <v>2.1453610583413814</v>
      </c>
      <c r="AE49">
        <v>13.150928242344177</v>
      </c>
      <c r="AF49">
        <v>16.574864067465068</v>
      </c>
      <c r="AG49">
        <v>16.365728358335094</v>
      </c>
      <c r="AI49">
        <v>8.4678699909659336</v>
      </c>
      <c r="AK49">
        <v>8.0571494514411324</v>
      </c>
      <c r="AL49">
        <v>9.0764479363728316</v>
      </c>
    </row>
    <row r="50" spans="1:38" x14ac:dyDescent="0.3">
      <c r="A50">
        <v>49</v>
      </c>
      <c r="B50">
        <v>1020.22580645161</v>
      </c>
      <c r="C50">
        <v>300</v>
      </c>
      <c r="D50">
        <v>0</v>
      </c>
      <c r="E50">
        <v>229.73442593846806</v>
      </c>
      <c r="F50">
        <v>67.25502544662379</v>
      </c>
      <c r="G50">
        <v>69.17549234459689</v>
      </c>
      <c r="H50">
        <v>65.600674288311978</v>
      </c>
      <c r="J50">
        <v>1.2047264800501871</v>
      </c>
      <c r="K50">
        <v>17.844369608972162</v>
      </c>
      <c r="M50">
        <v>10.13105695714429</v>
      </c>
      <c r="N50">
        <v>8.450577595303999</v>
      </c>
      <c r="O50">
        <v>44.094735277531917</v>
      </c>
      <c r="P50">
        <v>18.011593471716392</v>
      </c>
      <c r="R50">
        <v>7.7428182508859305</v>
      </c>
      <c r="S50">
        <v>11.730917985164485</v>
      </c>
      <c r="V50">
        <v>30.601585321751987</v>
      </c>
      <c r="W50">
        <v>59.545008853155828</v>
      </c>
      <c r="Z50">
        <v>27.431450886306674</v>
      </c>
      <c r="AB50">
        <v>20.494766208712011</v>
      </c>
      <c r="AC50">
        <v>6.3072710599629209</v>
      </c>
      <c r="AD50">
        <v>2.1372116880759928</v>
      </c>
      <c r="AE50">
        <v>13.074222088634036</v>
      </c>
      <c r="AF50">
        <v>16.409376408239595</v>
      </c>
      <c r="AG50">
        <v>16.272665641230066</v>
      </c>
      <c r="AI50">
        <v>8.454258256967762</v>
      </c>
      <c r="AK50">
        <v>7.899780549399555</v>
      </c>
      <c r="AL50">
        <v>8.5983008015013773</v>
      </c>
    </row>
    <row r="51" spans="1:38" x14ac:dyDescent="0.3">
      <c r="A51">
        <v>50</v>
      </c>
      <c r="B51">
        <v>1015.20967741934</v>
      </c>
      <c r="C51">
        <v>300</v>
      </c>
      <c r="D51">
        <v>0</v>
      </c>
      <c r="E51">
        <v>229.48821305897005</v>
      </c>
      <c r="F51">
        <v>67.203139491839806</v>
      </c>
      <c r="G51">
        <v>69.131316032468348</v>
      </c>
      <c r="H51">
        <v>65.530533587656919</v>
      </c>
      <c r="J51">
        <v>0.54646182767100981</v>
      </c>
      <c r="K51">
        <v>16.783753248067931</v>
      </c>
      <c r="M51">
        <v>10.000841638669836</v>
      </c>
      <c r="N51">
        <v>8.4367367837004128</v>
      </c>
      <c r="O51">
        <v>43.167911229187524</v>
      </c>
      <c r="P51">
        <v>17.907459126408678</v>
      </c>
      <c r="R51">
        <v>7.6236888420960751</v>
      </c>
      <c r="S51">
        <v>11.127208519515662</v>
      </c>
      <c r="V51">
        <v>30.732257619736838</v>
      </c>
      <c r="W51">
        <v>58.304121345133524</v>
      </c>
      <c r="Z51">
        <v>27.455858677928628</v>
      </c>
      <c r="AB51">
        <v>20.558474300182425</v>
      </c>
      <c r="AC51">
        <v>6.2832833939514821</v>
      </c>
      <c r="AD51">
        <v>2.1693034716752528</v>
      </c>
      <c r="AE51">
        <v>13.058600443552713</v>
      </c>
      <c r="AF51">
        <v>16.250246030222158</v>
      </c>
      <c r="AG51">
        <v>16.234759167204611</v>
      </c>
      <c r="AI51">
        <v>8.4397594328939451</v>
      </c>
      <c r="AK51">
        <v>7.7568091901065781</v>
      </c>
      <c r="AL51">
        <v>8.1440189431651948</v>
      </c>
    </row>
    <row r="52" spans="1:38" x14ac:dyDescent="0.3">
      <c r="A52">
        <v>51</v>
      </c>
      <c r="B52">
        <v>1010.19354838709</v>
      </c>
      <c r="C52">
        <v>300</v>
      </c>
      <c r="D52">
        <v>0</v>
      </c>
      <c r="E52">
        <v>229.22228785579955</v>
      </c>
      <c r="F52">
        <v>67.131246414852555</v>
      </c>
      <c r="G52">
        <v>69.070766628563874</v>
      </c>
      <c r="H52">
        <v>65.444239155967253</v>
      </c>
      <c r="K52">
        <v>15.751625209524191</v>
      </c>
      <c r="M52">
        <v>9.8795509547446851</v>
      </c>
      <c r="N52">
        <v>8.421793103884557</v>
      </c>
      <c r="O52">
        <v>42.261592882280517</v>
      </c>
      <c r="P52">
        <v>17.769563622734044</v>
      </c>
      <c r="R52">
        <v>7.4992522367977834</v>
      </c>
      <c r="S52">
        <v>10.543377126736221</v>
      </c>
      <c r="V52">
        <v>30.852185092552723</v>
      </c>
      <c r="W52">
        <v>57.080430043435541</v>
      </c>
      <c r="Z52">
        <v>27.595251874503546</v>
      </c>
      <c r="AB52">
        <v>20.686856029535878</v>
      </c>
      <c r="AC52">
        <v>6.2581989954796153</v>
      </c>
      <c r="AD52">
        <v>2.2484809292169308</v>
      </c>
      <c r="AE52">
        <v>13.1136870786543</v>
      </c>
      <c r="AF52">
        <v>16.098917085142574</v>
      </c>
      <c r="AG52">
        <v>16.260460018320011</v>
      </c>
      <c r="AI52">
        <v>8.4241478573520432</v>
      </c>
      <c r="AK52">
        <v>7.9006374542247508</v>
      </c>
      <c r="AL52">
        <v>7.7062523735330908</v>
      </c>
    </row>
    <row r="53" spans="1:38" x14ac:dyDescent="0.3">
      <c r="A53">
        <v>52</v>
      </c>
      <c r="B53">
        <v>1005.17741935484</v>
      </c>
      <c r="C53">
        <v>300</v>
      </c>
      <c r="D53">
        <v>0</v>
      </c>
      <c r="E53">
        <v>228.95962630754804</v>
      </c>
      <c r="F53">
        <v>67.071456730613249</v>
      </c>
      <c r="G53">
        <v>69.011220982009078</v>
      </c>
      <c r="H53">
        <v>65.359169525548353</v>
      </c>
      <c r="K53">
        <v>14.734128475382864</v>
      </c>
      <c r="M53">
        <v>9.7567377609929533</v>
      </c>
      <c r="N53">
        <v>8.4074071790131271</v>
      </c>
      <c r="O53">
        <v>41.369842833657302</v>
      </c>
      <c r="P53">
        <v>17.634322762309107</v>
      </c>
      <c r="R53">
        <v>7.3742723334545639</v>
      </c>
      <c r="S53">
        <v>9.9725257843669173</v>
      </c>
      <c r="V53">
        <v>30.972863768370853</v>
      </c>
      <c r="W53">
        <v>55.87169585917232</v>
      </c>
      <c r="Z53">
        <v>27.737720812666176</v>
      </c>
      <c r="AB53">
        <v>20.816276557635284</v>
      </c>
      <c r="AC53">
        <v>6.2336784464906669</v>
      </c>
      <c r="AD53">
        <v>2.3290102455182846</v>
      </c>
      <c r="AE53">
        <v>13.170187006329419</v>
      </c>
      <c r="AF53">
        <v>15.946603447339264</v>
      </c>
      <c r="AG53">
        <v>16.287794335067272</v>
      </c>
      <c r="AI53">
        <v>8.4090839661315542</v>
      </c>
      <c r="AK53">
        <v>8.1841391025204206</v>
      </c>
      <c r="AL53">
        <v>7.2819032073669954</v>
      </c>
    </row>
    <row r="54" spans="1:38" x14ac:dyDescent="0.3">
      <c r="A54">
        <v>53</v>
      </c>
      <c r="B54">
        <v>1000.16129032258</v>
      </c>
      <c r="C54">
        <v>300</v>
      </c>
      <c r="D54">
        <v>0</v>
      </c>
      <c r="E54">
        <v>228.70017925397644</v>
      </c>
      <c r="F54">
        <v>67.02424240414426</v>
      </c>
      <c r="G54">
        <v>68.952854061497845</v>
      </c>
      <c r="H54">
        <v>65.275501361479527</v>
      </c>
      <c r="K54">
        <v>13.73630947794323</v>
      </c>
      <c r="M54">
        <v>9.6323744338254915</v>
      </c>
      <c r="N54">
        <v>8.3935979207627245</v>
      </c>
      <c r="O54">
        <v>40.495351222950418</v>
      </c>
      <c r="P54">
        <v>17.502106892349197</v>
      </c>
      <c r="R54">
        <v>7.2488980512284353</v>
      </c>
      <c r="S54">
        <v>9.4169868098663105</v>
      </c>
      <c r="V54">
        <v>31.094181100165216</v>
      </c>
      <c r="W54">
        <v>54.683121209796987</v>
      </c>
      <c r="Z54">
        <v>27.88345026445263</v>
      </c>
      <c r="AB54">
        <v>20.946735336740968</v>
      </c>
      <c r="AC54">
        <v>6.2097406171136535</v>
      </c>
      <c r="AD54">
        <v>2.4110358724780263</v>
      </c>
      <c r="AE54">
        <v>13.228106004715199</v>
      </c>
      <c r="AF54">
        <v>15.793296804955927</v>
      </c>
      <c r="AG54">
        <v>16.316780842581529</v>
      </c>
      <c r="AI54">
        <v>8.3945864823915759</v>
      </c>
      <c r="AK54">
        <v>8.46069097907748</v>
      </c>
      <c r="AL54">
        <v>6.8735684716312102</v>
      </c>
    </row>
    <row r="55" spans="1:38" x14ac:dyDescent="0.3">
      <c r="A55">
        <v>54</v>
      </c>
      <c r="B55">
        <v>995.14516129032302</v>
      </c>
      <c r="C55">
        <v>300</v>
      </c>
      <c r="D55">
        <v>0</v>
      </c>
      <c r="E55">
        <v>228.4439035164751</v>
      </c>
      <c r="F55">
        <v>66.98953987322561</v>
      </c>
      <c r="G55">
        <v>68.895693273590879</v>
      </c>
      <c r="H55">
        <v>65.19326378007699</v>
      </c>
      <c r="K55">
        <v>12.757000187172256</v>
      </c>
      <c r="M55">
        <v>9.5064821217833089</v>
      </c>
      <c r="N55">
        <v>8.3803535242613876</v>
      </c>
      <c r="O55">
        <v>39.637309902737918</v>
      </c>
      <c r="P55">
        <v>17.372960537461097</v>
      </c>
      <c r="R55">
        <v>7.1231911892931494</v>
      </c>
      <c r="S55">
        <v>8.875969892199306</v>
      </c>
      <c r="V55">
        <v>31.216140014672291</v>
      </c>
      <c r="W55">
        <v>53.513552811520462</v>
      </c>
      <c r="Z55">
        <v>28.03239965806257</v>
      </c>
      <c r="AB55">
        <v>21.078221114028711</v>
      </c>
      <c r="AC55">
        <v>6.1863736605931772</v>
      </c>
      <c r="AD55">
        <v>2.4945466366976521</v>
      </c>
      <c r="AE55">
        <v>13.287406454273267</v>
      </c>
      <c r="AF55">
        <v>15.639006906273076</v>
      </c>
      <c r="AG55">
        <v>16.347396849171957</v>
      </c>
      <c r="AI55">
        <v>8.380643411593395</v>
      </c>
      <c r="AK55">
        <v>8.7305923083620147</v>
      </c>
      <c r="AL55">
        <v>6.4804516267995353</v>
      </c>
    </row>
    <row r="56" spans="1:38" x14ac:dyDescent="0.3">
      <c r="A56">
        <v>55</v>
      </c>
      <c r="B56">
        <v>990.12903225806394</v>
      </c>
      <c r="C56">
        <v>300</v>
      </c>
      <c r="D56">
        <v>0</v>
      </c>
      <c r="E56">
        <v>228.19075625190675</v>
      </c>
      <c r="F56">
        <v>66.967282866439319</v>
      </c>
      <c r="G56">
        <v>68.839763464344202</v>
      </c>
      <c r="H56">
        <v>65.112483350673216</v>
      </c>
      <c r="K56">
        <v>11.795125233171575</v>
      </c>
      <c r="M56">
        <v>9.379080911477562</v>
      </c>
      <c r="N56">
        <v>8.3676632149562931</v>
      </c>
      <c r="O56">
        <v>38.794980102509946</v>
      </c>
      <c r="P56">
        <v>17.246924150032456</v>
      </c>
      <c r="R56">
        <v>6.9972115672547215</v>
      </c>
      <c r="S56">
        <v>8.3487510062124723</v>
      </c>
      <c r="V56">
        <v>31.338741709444673</v>
      </c>
      <c r="W56">
        <v>52.361930682646864</v>
      </c>
      <c r="Z56">
        <v>28.184529791248973</v>
      </c>
      <c r="AB56">
        <v>21.210723234597825</v>
      </c>
      <c r="AC56">
        <v>6.1635667601558382</v>
      </c>
      <c r="AD56">
        <v>2.5795320390059118</v>
      </c>
      <c r="AE56">
        <v>13.348052949050906</v>
      </c>
      <c r="AF56">
        <v>15.483743472565896</v>
      </c>
      <c r="AG56">
        <v>16.379621296282391</v>
      </c>
      <c r="AI56">
        <v>8.3672437883695814</v>
      </c>
      <c r="AK56">
        <v>8.9941170184528456</v>
      </c>
      <c r="AL56">
        <v>6.1018243709089584</v>
      </c>
    </row>
    <row r="57" spans="1:38" x14ac:dyDescent="0.3">
      <c r="A57">
        <v>56</v>
      </c>
      <c r="B57">
        <v>985.11290322580601</v>
      </c>
      <c r="C57">
        <v>300</v>
      </c>
      <c r="D57">
        <v>0</v>
      </c>
      <c r="E57">
        <v>227.94069512649125</v>
      </c>
      <c r="F57">
        <v>66.957403286663578</v>
      </c>
      <c r="G57">
        <v>68.785087272626342</v>
      </c>
      <c r="H57">
        <v>65.033184449101341</v>
      </c>
      <c r="K57">
        <v>10.849691895921378</v>
      </c>
      <c r="M57">
        <v>9.2501899469993081</v>
      </c>
      <c r="N57">
        <v>8.3555171202142962</v>
      </c>
      <c r="O57">
        <v>37.967685015445412</v>
      </c>
      <c r="P57">
        <v>17.124034688734916</v>
      </c>
      <c r="R57">
        <v>6.8710173837667901</v>
      </c>
      <c r="S57">
        <v>7.8346653868698501</v>
      </c>
      <c r="V57">
        <v>31.461985880163855</v>
      </c>
      <c r="W57">
        <v>51.227277784505915</v>
      </c>
      <c r="Z57">
        <v>28.339802656870109</v>
      </c>
      <c r="AB57">
        <v>21.344231590268436</v>
      </c>
      <c r="AC57">
        <v>6.1413100006130987</v>
      </c>
      <c r="AD57">
        <v>2.6659821982987237</v>
      </c>
      <c r="AE57">
        <v>13.410012028781697</v>
      </c>
      <c r="AF57">
        <v>15.327516189170536</v>
      </c>
      <c r="AG57">
        <v>16.413434578963091</v>
      </c>
      <c r="AI57">
        <v>8.3543775481270863</v>
      </c>
      <c r="AK57">
        <v>9.2515166249647738</v>
      </c>
      <c r="AL57">
        <v>5.7370189979131681</v>
      </c>
    </row>
    <row r="58" spans="1:38" x14ac:dyDescent="0.3">
      <c r="A58">
        <v>57</v>
      </c>
      <c r="B58">
        <v>980.09677419354796</v>
      </c>
      <c r="C58">
        <v>300</v>
      </c>
      <c r="D58">
        <v>0</v>
      </c>
      <c r="E58">
        <v>227.69367846153898</v>
      </c>
      <c r="F58">
        <v>66.959831972854218</v>
      </c>
      <c r="G58">
        <v>68.731685444477478</v>
      </c>
      <c r="H58">
        <v>64.955389572214798</v>
      </c>
      <c r="K58">
        <v>9.9197814886212345</v>
      </c>
      <c r="M58">
        <v>9.1198275464694021</v>
      </c>
      <c r="N58">
        <v>8.3439061538678363</v>
      </c>
      <c r="O58">
        <v>37.154803425115013</v>
      </c>
      <c r="P58">
        <v>17.004326132056303</v>
      </c>
      <c r="R58">
        <v>6.7446655369739217</v>
      </c>
      <c r="S58">
        <v>7.3331014924678417</v>
      </c>
      <c r="V58">
        <v>31.585870899048935</v>
      </c>
      <c r="W58">
        <v>50.108691101118282</v>
      </c>
      <c r="Z58">
        <v>28.498181279763315</v>
      </c>
      <c r="AB58">
        <v>21.478736561154946</v>
      </c>
      <c r="AC58">
        <v>6.119594252904295</v>
      </c>
      <c r="AD58">
        <v>2.7538877994094557</v>
      </c>
      <c r="AE58">
        <v>13.473251936562127</v>
      </c>
      <c r="AF58">
        <v>15.170334706634517</v>
      </c>
      <c r="AG58">
        <v>16.448818372087786</v>
      </c>
      <c r="AI58">
        <v>8.3420354115937378</v>
      </c>
      <c r="AK58">
        <v>9.5030226967502394</v>
      </c>
      <c r="AL58">
        <v>5.3854218300924401</v>
      </c>
    </row>
    <row r="59" spans="1:38" x14ac:dyDescent="0.3">
      <c r="A59">
        <v>58</v>
      </c>
      <c r="B59">
        <v>975.080645161289</v>
      </c>
      <c r="C59">
        <v>300</v>
      </c>
      <c r="D59">
        <v>0</v>
      </c>
      <c r="E59">
        <v>227.44966536504171</v>
      </c>
      <c r="F59">
        <v>66.974499394377929</v>
      </c>
      <c r="G59">
        <v>68.679577118198381</v>
      </c>
      <c r="H59">
        <v>64.879119623142287</v>
      </c>
      <c r="K59">
        <v>9.004541902440387</v>
      </c>
      <c r="M59">
        <v>8.9880113118079024</v>
      </c>
      <c r="N59">
        <v>8.3328219122169536</v>
      </c>
      <c r="O59">
        <v>36.355764202734676</v>
      </c>
      <c r="P59">
        <v>16.887829944765429</v>
      </c>
      <c r="R59">
        <v>6.6182119127561778</v>
      </c>
      <c r="S59">
        <v>6.8434957919656307</v>
      </c>
      <c r="V59">
        <v>31.710393954762068</v>
      </c>
      <c r="W59">
        <v>49.005333916650329</v>
      </c>
      <c r="Z59">
        <v>28.659629574650669</v>
      </c>
      <c r="AB59">
        <v>21.614228955235099</v>
      </c>
      <c r="AC59">
        <v>6.098411070099333</v>
      </c>
      <c r="AD59">
        <v>2.8432400501729611</v>
      </c>
      <c r="AE59">
        <v>13.537742402238074</v>
      </c>
      <c r="AF59">
        <v>15.012208646538667</v>
      </c>
      <c r="AG59">
        <v>16.485755465998547</v>
      </c>
      <c r="AI59">
        <v>8.3302087808236251</v>
      </c>
      <c r="AK59">
        <v>9.7488489748425788</v>
      </c>
      <c r="AL59">
        <v>5.0464675450474603</v>
      </c>
    </row>
    <row r="60" spans="1:38" x14ac:dyDescent="0.3">
      <c r="A60">
        <v>59</v>
      </c>
      <c r="B60">
        <v>970.06451612903095</v>
      </c>
      <c r="C60">
        <v>300</v>
      </c>
      <c r="D60">
        <v>0</v>
      </c>
      <c r="E60">
        <v>227.20861585604121</v>
      </c>
      <c r="F60">
        <v>67.001336298236623</v>
      </c>
      <c r="G60">
        <v>68.628780083931517</v>
      </c>
      <c r="H60">
        <v>64.804394171040968</v>
      </c>
      <c r="K60">
        <v>8.1031811228986044</v>
      </c>
      <c r="M60">
        <v>8.854758229908068</v>
      </c>
      <c r="N60">
        <v>8.3222565804637263</v>
      </c>
      <c r="O60">
        <v>35.570041532490613</v>
      </c>
      <c r="P60">
        <v>16.774575503794242</v>
      </c>
      <c r="R60">
        <v>6.4917116434846109</v>
      </c>
      <c r="S60">
        <v>6.3653282431668083</v>
      </c>
      <c r="V60">
        <v>31.835551162685569</v>
      </c>
      <c r="W60">
        <v>47.916429095587638</v>
      </c>
      <c r="Z60">
        <v>28.824112223372047</v>
      </c>
      <c r="AB60">
        <v>21.750699948079649</v>
      </c>
      <c r="AC60">
        <v>6.0777525938334875</v>
      </c>
      <c r="AD60">
        <v>2.9340306466823791</v>
      </c>
      <c r="AE60">
        <v>13.603454448769101</v>
      </c>
      <c r="AF60">
        <v>14.853147609167033</v>
      </c>
      <c r="AG60">
        <v>16.524229612767929</v>
      </c>
      <c r="AI60">
        <v>8.3188896456339858</v>
      </c>
      <c r="AK60">
        <v>9.9891932046422731</v>
      </c>
      <c r="AL60">
        <v>4.7196342516255685</v>
      </c>
    </row>
    <row r="61" spans="1:38" x14ac:dyDescent="0.3">
      <c r="A61">
        <v>60</v>
      </c>
      <c r="B61">
        <v>965.04838709677404</v>
      </c>
      <c r="C61">
        <v>300</v>
      </c>
      <c r="D61">
        <v>0</v>
      </c>
      <c r="E61">
        <v>226.97049098834339</v>
      </c>
      <c r="F61">
        <v>67.040274339079389</v>
      </c>
      <c r="G61">
        <v>68.579311023933812</v>
      </c>
      <c r="H61">
        <v>64.731231691536962</v>
      </c>
      <c r="K61">
        <v>7.214961565787597</v>
      </c>
      <c r="M61">
        <v>8.7200847632931549</v>
      </c>
      <c r="N61">
        <v>8.3122028484673933</v>
      </c>
      <c r="O61">
        <v>34.797150753693117</v>
      </c>
      <c r="P61">
        <v>16.664590494816423</v>
      </c>
      <c r="R61">
        <v>6.3652193413359726</v>
      </c>
      <c r="S61">
        <v>5.8981183522890932</v>
      </c>
      <c r="V61">
        <v>31.961337650513258</v>
      </c>
      <c r="W61">
        <v>46.841253208377573</v>
      </c>
      <c r="Z61">
        <v>28.99159457821332</v>
      </c>
      <c r="AB61">
        <v>21.888141026364874</v>
      </c>
      <c r="AC61">
        <v>6.0576114700618202</v>
      </c>
      <c r="AD61">
        <v>3.0262517500700579</v>
      </c>
      <c r="AE61">
        <v>13.670360221979674</v>
      </c>
      <c r="AF61">
        <v>14.693161179976771</v>
      </c>
      <c r="AG61">
        <v>16.564225385549246</v>
      </c>
      <c r="AI61">
        <v>8.3080704993637049</v>
      </c>
      <c r="AK61">
        <v>10.224238725517877</v>
      </c>
      <c r="AL61">
        <v>4.4044391981230584</v>
      </c>
    </row>
    <row r="62" spans="1:38" x14ac:dyDescent="0.3">
      <c r="A62">
        <v>61</v>
      </c>
      <c r="B62">
        <v>960.03225806451496</v>
      </c>
      <c r="C62">
        <v>300</v>
      </c>
      <c r="D62">
        <v>0</v>
      </c>
      <c r="E62">
        <v>226.73525297650403</v>
      </c>
      <c r="F62">
        <v>67.091246700152993</v>
      </c>
      <c r="G62">
        <v>68.531185735964215</v>
      </c>
      <c r="H62">
        <v>64.659649790289336</v>
      </c>
      <c r="K62">
        <v>6.3391951069266108</v>
      </c>
      <c r="M62">
        <v>8.5840069302646445</v>
      </c>
      <c r="N62">
        <v>8.3026538349307373</v>
      </c>
      <c r="O62">
        <v>34.036644725089729</v>
      </c>
      <c r="P62">
        <v>16.557901283513523</v>
      </c>
      <c r="R62">
        <v>6.2387893089238036</v>
      </c>
      <c r="S62">
        <v>5.4414217266822194</v>
      </c>
      <c r="V62">
        <v>32.0877476236669</v>
      </c>
      <c r="W62">
        <v>45.7791313736437</v>
      </c>
      <c r="Z62">
        <v>29.162042587564919</v>
      </c>
      <c r="AB62">
        <v>22.026543935130583</v>
      </c>
      <c r="AC62">
        <v>6.0379807732463817</v>
      </c>
      <c r="AD62">
        <v>3.1198959730293505</v>
      </c>
      <c r="AE62">
        <v>13.73843284049863</v>
      </c>
      <c r="AF62">
        <v>14.532258933981648</v>
      </c>
      <c r="AG62">
        <v>16.605728050120408</v>
      </c>
      <c r="AI62">
        <v>8.2977442630642333</v>
      </c>
      <c r="AK62">
        <v>10.45415585647244</v>
      </c>
      <c r="AL62">
        <v>4.1004350161307377</v>
      </c>
    </row>
    <row r="63" spans="1:38" x14ac:dyDescent="0.3">
      <c r="A63">
        <v>62</v>
      </c>
      <c r="B63">
        <v>955.01612903225805</v>
      </c>
      <c r="C63">
        <v>300</v>
      </c>
      <c r="D63">
        <v>0</v>
      </c>
      <c r="E63">
        <v>226.5028653254538</v>
      </c>
      <c r="F63">
        <v>67.154188713609472</v>
      </c>
      <c r="G63">
        <v>68.484419342504808</v>
      </c>
      <c r="H63">
        <v>64.589665412390147</v>
      </c>
      <c r="K63">
        <v>5.4752387039252524</v>
      </c>
      <c r="M63">
        <v>8.4465403744562071</v>
      </c>
      <c r="N63">
        <v>8.293603019117727</v>
      </c>
      <c r="O63">
        <v>33.288110635969879</v>
      </c>
      <c r="P63">
        <v>16.454533266031184</v>
      </c>
      <c r="R63">
        <v>6.112475730103597</v>
      </c>
      <c r="S63">
        <v>4.9948270479171732</v>
      </c>
      <c r="V63">
        <v>32.214774412953531</v>
      </c>
      <c r="W63">
        <v>44.729432711326169</v>
      </c>
      <c r="Z63">
        <v>29.335422745051339</v>
      </c>
      <c r="AB63">
        <v>22.165900630588876</v>
      </c>
      <c r="AC63">
        <v>6.0188539380735016</v>
      </c>
      <c r="AD63">
        <v>3.2149563765234519</v>
      </c>
      <c r="AE63">
        <v>13.807646265148184</v>
      </c>
      <c r="AF63">
        <v>14.370450437088031</v>
      </c>
      <c r="AG63">
        <v>16.648723449493527</v>
      </c>
      <c r="AI63">
        <v>8.2879042172197952</v>
      </c>
      <c r="AK63">
        <v>10.679103109843098</v>
      </c>
      <c r="AL63">
        <v>3.8072064215408172</v>
      </c>
    </row>
    <row r="64" spans="1:38" x14ac:dyDescent="0.3">
      <c r="A64">
        <v>63</v>
      </c>
      <c r="B64">
        <v>950</v>
      </c>
      <c r="C64">
        <v>300</v>
      </c>
      <c r="D64">
        <v>0</v>
      </c>
      <c r="E64">
        <v>226.27329296580388</v>
      </c>
      <c r="F64">
        <v>67.229038488025083</v>
      </c>
      <c r="G64">
        <v>68.439026488626837</v>
      </c>
      <c r="H64">
        <v>64.521295040406287</v>
      </c>
      <c r="K64">
        <v>4.6224905254827382</v>
      </c>
      <c r="M64">
        <v>8.3077004240350796</v>
      </c>
      <c r="N64">
        <v>8.2850441791040357</v>
      </c>
      <c r="O64">
        <v>32.551167199638606</v>
      </c>
      <c r="P64">
        <v>16.354511203258998</v>
      </c>
      <c r="R64">
        <v>5.9863328433932441</v>
      </c>
      <c r="S64">
        <v>4.5579534045397043</v>
      </c>
      <c r="V64">
        <v>32.342410506062485</v>
      </c>
      <c r="W64">
        <v>43.691566319713139</v>
      </c>
      <c r="Z64">
        <v>29.511702060088588</v>
      </c>
      <c r="AB64">
        <v>22.306203237995039</v>
      </c>
      <c r="AC64">
        <v>6.0002246977050087</v>
      </c>
      <c r="AD64">
        <v>3.3114264759130725</v>
      </c>
      <c r="AE64">
        <v>13.877975185245742</v>
      </c>
      <c r="AF64">
        <v>14.207745243601966</v>
      </c>
      <c r="AG64">
        <v>16.693197900146711</v>
      </c>
      <c r="AI64">
        <v>8.2785439400044272</v>
      </c>
      <c r="AK64">
        <v>10.899228256573901</v>
      </c>
      <c r="AL64">
        <v>3.5243673072644741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DB218-785E-4D51-B00A-82FC1C379928}">
  <dimension ref="A1:H20"/>
  <sheetViews>
    <sheetView workbookViewId="0"/>
  </sheetViews>
  <sheetFormatPr defaultRowHeight="14.4" x14ac:dyDescent="0.3"/>
  <cols>
    <col min="1" max="1" width="6.5546875" bestFit="1" customWidth="1"/>
    <col min="2" max="2" width="12" bestFit="1" customWidth="1"/>
    <col min="4" max="4" width="11.109375" bestFit="1" customWidth="1"/>
    <col min="5" max="5" width="5" bestFit="1" customWidth="1"/>
    <col min="7" max="7" width="10.109375" bestFit="1" customWidth="1"/>
    <col min="8" max="8" width="19.44140625" bestFit="1" customWidth="1"/>
  </cols>
  <sheetData>
    <row r="1" spans="1:8" x14ac:dyDescent="0.3">
      <c r="A1" t="s">
        <v>0</v>
      </c>
      <c r="B1" t="s">
        <v>1</v>
      </c>
      <c r="D1" t="s">
        <v>21</v>
      </c>
      <c r="E1">
        <v>1261</v>
      </c>
      <c r="G1" t="s">
        <v>30</v>
      </c>
      <c r="H1" t="s">
        <v>32</v>
      </c>
    </row>
    <row r="2" spans="1:8" x14ac:dyDescent="0.3">
      <c r="A2" t="s">
        <v>2</v>
      </c>
      <c r="B2">
        <v>46.820451488195147</v>
      </c>
      <c r="D2" t="s">
        <v>22</v>
      </c>
      <c r="E2">
        <v>950.00000000000011</v>
      </c>
      <c r="G2" t="s">
        <v>31</v>
      </c>
      <c r="H2" t="s">
        <v>33</v>
      </c>
    </row>
    <row r="3" spans="1:8" x14ac:dyDescent="0.3">
      <c r="A3" t="s">
        <v>3</v>
      </c>
      <c r="B3">
        <v>1.2766379125681921</v>
      </c>
      <c r="D3" t="s">
        <v>23</v>
      </c>
      <c r="E3">
        <v>5</v>
      </c>
    </row>
    <row r="4" spans="1:8" x14ac:dyDescent="0.3">
      <c r="A4" t="s">
        <v>4</v>
      </c>
      <c r="B4">
        <v>17.727623301701357</v>
      </c>
    </row>
    <row r="5" spans="1:8" x14ac:dyDescent="0.3">
      <c r="A5" t="s">
        <v>5</v>
      </c>
      <c r="B5">
        <v>0</v>
      </c>
      <c r="D5" t="s">
        <v>24</v>
      </c>
      <c r="E5">
        <v>300</v>
      </c>
    </row>
    <row r="6" spans="1:8" x14ac:dyDescent="0.3">
      <c r="A6" t="s">
        <v>6</v>
      </c>
      <c r="B6">
        <v>0</v>
      </c>
      <c r="D6" t="s">
        <v>25</v>
      </c>
      <c r="E6">
        <v>300</v>
      </c>
    </row>
    <row r="7" spans="1:8" x14ac:dyDescent="0.3">
      <c r="A7" t="s">
        <v>7</v>
      </c>
      <c r="B7">
        <v>10.843592902972569</v>
      </c>
      <c r="D7" t="s">
        <v>26</v>
      </c>
      <c r="E7">
        <v>25</v>
      </c>
    </row>
    <row r="8" spans="1:8" x14ac:dyDescent="0.3">
      <c r="A8" t="s">
        <v>8</v>
      </c>
      <c r="B8">
        <v>0.16606667988590487</v>
      </c>
    </row>
    <row r="9" spans="1:8" x14ac:dyDescent="0.3">
      <c r="A9" t="s">
        <v>9</v>
      </c>
      <c r="B9">
        <v>9.8809729258485923</v>
      </c>
      <c r="D9" t="s">
        <v>27</v>
      </c>
      <c r="E9">
        <v>0</v>
      </c>
    </row>
    <row r="10" spans="1:8" x14ac:dyDescent="0.3">
      <c r="A10" t="s">
        <v>10</v>
      </c>
      <c r="B10">
        <v>0</v>
      </c>
      <c r="D10" t="s">
        <v>28</v>
      </c>
      <c r="E10" t="s">
        <v>29</v>
      </c>
    </row>
    <row r="11" spans="1:8" x14ac:dyDescent="0.3">
      <c r="A11" t="s">
        <v>11</v>
      </c>
      <c r="B11">
        <v>0</v>
      </c>
    </row>
    <row r="12" spans="1:8" x14ac:dyDescent="0.3">
      <c r="A12" t="s">
        <v>12</v>
      </c>
      <c r="B12">
        <v>9.5384604607729724</v>
      </c>
    </row>
    <row r="13" spans="1:8" x14ac:dyDescent="0.3">
      <c r="A13" t="s">
        <v>13</v>
      </c>
      <c r="B13">
        <v>2.6985852894396252</v>
      </c>
    </row>
    <row r="14" spans="1:8" x14ac:dyDescent="0.3">
      <c r="A14" t="s">
        <v>14</v>
      </c>
      <c r="B14">
        <v>0.43592540783485839</v>
      </c>
    </row>
    <row r="15" spans="1:8" x14ac:dyDescent="0.3">
      <c r="A15" t="s">
        <v>15</v>
      </c>
      <c r="B15">
        <v>0.11417115336685799</v>
      </c>
    </row>
    <row r="16" spans="1:8" x14ac:dyDescent="0.3">
      <c r="A16" t="s">
        <v>16</v>
      </c>
      <c r="B16">
        <v>0.49751247741392857</v>
      </c>
    </row>
    <row r="17" spans="1:1" x14ac:dyDescent="0.3">
      <c r="A17" t="s">
        <v>17</v>
      </c>
    </row>
    <row r="18" spans="1:1" x14ac:dyDescent="0.3">
      <c r="A18" t="s">
        <v>18</v>
      </c>
    </row>
    <row r="19" spans="1:1" x14ac:dyDescent="0.3">
      <c r="A19" t="s">
        <v>19</v>
      </c>
    </row>
    <row r="20" spans="1:1" x14ac:dyDescent="0.3">
      <c r="A20" t="s">
        <v>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141B9-57C5-41FA-80CD-A545A396936E}">
  <dimension ref="A1:H64"/>
  <sheetViews>
    <sheetView workbookViewId="0"/>
  </sheetViews>
  <sheetFormatPr defaultRowHeight="14.4" x14ac:dyDescent="0.3"/>
  <sheetData>
    <row r="1" spans="1:8" x14ac:dyDescent="0.3">
      <c r="A1" t="s">
        <v>133</v>
      </c>
      <c r="B1" t="s">
        <v>135</v>
      </c>
      <c r="C1" t="s">
        <v>76</v>
      </c>
      <c r="D1" t="s">
        <v>93</v>
      </c>
      <c r="E1" t="s">
        <v>100</v>
      </c>
      <c r="F1" t="s">
        <v>78</v>
      </c>
      <c r="G1" t="s">
        <v>83</v>
      </c>
      <c r="H1" t="s">
        <v>91</v>
      </c>
    </row>
    <row r="2" spans="1:8" x14ac:dyDescent="0.3">
      <c r="A2" t="str">
        <f>Combine!$B$1</f>
        <v>T</v>
      </c>
      <c r="B2">
        <f>INDEX(liquid!A:AI,ROW(),MATCH($A$2&amp; "*",liquid!$1:$1,0))</f>
        <v>1261</v>
      </c>
      <c r="C2">
        <f>INDEX(apatite!A:AI,ROW(),MATCH($A$2&amp; "*",apatite!$1:$1,0))</f>
        <v>1010.19354838709</v>
      </c>
      <c r="D2">
        <f>INDEX(orthopyroxene!A:AI,ROW(),MATCH($A$2&amp; "*",orthopyroxene!$1:$1,0))</f>
        <v>1080.4193548387</v>
      </c>
      <c r="E2">
        <f>INDEX(spinel!A:AI,ROW(),MATCH($A$2&amp; "*",spinel!$1:$1,0))</f>
        <v>1125.5645161290199</v>
      </c>
      <c r="F2">
        <f>INDEX(clinopyroxene!A:AI,ROW(),MATCH($A$2&amp; "*",clinopyroxene!$1:$1,0))</f>
        <v>1165.69354838709</v>
      </c>
      <c r="G2">
        <f>INDEX(feldspar!A:AI,ROW(),MATCH($A$2&amp; "*",feldspar!$1:$1,0))</f>
        <v>1200.80645161289</v>
      </c>
      <c r="H2">
        <f>INDEX(olivine!A:AI,ROW(),MATCH($A$2&amp; "*",olivine!$1:$1,0))</f>
        <v>1255.9838709677299</v>
      </c>
    </row>
    <row r="3" spans="1:8" x14ac:dyDescent="0.3">
      <c r="B3">
        <f>INDEX(liquid!A:AI,ROW(),MATCH($A$2&amp; "*",liquid!$1:$1,0))</f>
        <v>1255.9838709677299</v>
      </c>
      <c r="C3">
        <f>INDEX(apatite!A:AI,ROW(),MATCH($A$2&amp; "*",apatite!$1:$1,0))</f>
        <v>1005.17741935484</v>
      </c>
      <c r="D3">
        <f>INDEX(orthopyroxene!A:AI,ROW(),MATCH($A$2&amp; "*",orthopyroxene!$1:$1,0))</f>
        <v>1075.4032258064401</v>
      </c>
      <c r="E3">
        <f>INDEX(spinel!A:AI,ROW(),MATCH($A$2&amp; "*",spinel!$1:$1,0))</f>
        <v>1120.5483870967701</v>
      </c>
      <c r="F3">
        <f>INDEX(clinopyroxene!A:AI,ROW(),MATCH($A$2&amp; "*",clinopyroxene!$1:$1,0))</f>
        <v>1160.6774193548299</v>
      </c>
      <c r="G3">
        <f>INDEX(feldspar!A:AI,ROW(),MATCH($A$2&amp; "*",feldspar!$1:$1,0))</f>
        <v>1195.7903225806399</v>
      </c>
      <c r="H3">
        <f>INDEX(olivine!A:AI,ROW(),MATCH($A$2&amp; "*",olivine!$1:$1,0))</f>
        <v>1250.96774193547</v>
      </c>
    </row>
    <row r="4" spans="1:8" x14ac:dyDescent="0.3">
      <c r="B4">
        <f>INDEX(liquid!A:AI,ROW(),MATCH($A$2&amp; "*",liquid!$1:$1,0))</f>
        <v>1250.96774193547</v>
      </c>
      <c r="C4">
        <f>INDEX(apatite!A:AI,ROW(),MATCH($A$2&amp; "*",apatite!$1:$1,0))</f>
        <v>1000.16129032258</v>
      </c>
      <c r="D4">
        <f>INDEX(orthopyroxene!A:AI,ROW(),MATCH($A$2&amp; "*",orthopyroxene!$1:$1,0))</f>
        <v>1070.38709677419</v>
      </c>
      <c r="E4">
        <f>INDEX(spinel!A:AI,ROW(),MATCH($A$2&amp; "*",spinel!$1:$1,0))</f>
        <v>1115.53225806451</v>
      </c>
      <c r="F4">
        <f>INDEX(clinopyroxene!A:AI,ROW(),MATCH($A$2&amp; "*",clinopyroxene!$1:$1,0))</f>
        <v>1155.66129032258</v>
      </c>
      <c r="G4">
        <f>INDEX(feldspar!A:AI,ROW(),MATCH($A$2&amp; "*",feldspar!$1:$1,0))</f>
        <v>1190.77419354839</v>
      </c>
      <c r="H4">
        <f>INDEX(olivine!A:AI,ROW(),MATCH($A$2&amp; "*",olivine!$1:$1,0))</f>
        <v>1245.9516129032199</v>
      </c>
    </row>
    <row r="5" spans="1:8" x14ac:dyDescent="0.3">
      <c r="B5">
        <f>INDEX(liquid!A:AI,ROW(),MATCH($A$2&amp; "*",liquid!$1:$1,0))</f>
        <v>1245.9516129032199</v>
      </c>
      <c r="C5">
        <f>INDEX(apatite!A:AI,ROW(),MATCH($A$2&amp; "*",apatite!$1:$1,0))</f>
        <v>995.14516129032302</v>
      </c>
      <c r="D5">
        <f>INDEX(orthopyroxene!A:AI,ROW(),MATCH($A$2&amp; "*",orthopyroxene!$1:$1,0))</f>
        <v>1065.3709677419299</v>
      </c>
      <c r="E5">
        <f>INDEX(spinel!A:AI,ROW(),MATCH($A$2&amp; "*",spinel!$1:$1,0))</f>
        <v>1110.5161290322501</v>
      </c>
      <c r="F5">
        <f>INDEX(clinopyroxene!A:AI,ROW(),MATCH($A$2&amp; "*",clinopyroxene!$1:$1,0))</f>
        <v>1150.6451612903099</v>
      </c>
      <c r="G5">
        <f>INDEX(feldspar!A:AI,ROW(),MATCH($A$2&amp; "*",feldspar!$1:$1,0))</f>
        <v>1185.7580645161199</v>
      </c>
      <c r="H5">
        <f>INDEX(olivine!A:AI,ROW(),MATCH($A$2&amp; "*",olivine!$1:$1,0))</f>
        <v>1240.9354838709701</v>
      </c>
    </row>
    <row r="6" spans="1:8" x14ac:dyDescent="0.3">
      <c r="B6">
        <f>INDEX(liquid!A:AI,ROW(),MATCH($A$2&amp; "*",liquid!$1:$1,0))</f>
        <v>1240.9354838709701</v>
      </c>
      <c r="C6">
        <f>INDEX(apatite!A:AI,ROW(),MATCH($A$2&amp; "*",apatite!$1:$1,0))</f>
        <v>990.12903225806394</v>
      </c>
      <c r="D6">
        <f>INDEX(orthopyroxene!A:AI,ROW(),MATCH($A$2&amp; "*",orthopyroxene!$1:$1,0))</f>
        <v>1060.35483870967</v>
      </c>
      <c r="E6">
        <f>INDEX(spinel!A:AI,ROW(),MATCH($A$2&amp; "*",spinel!$1:$1,0))</f>
        <v>1105.5</v>
      </c>
      <c r="F6">
        <f>INDEX(clinopyroxene!A:AI,ROW(),MATCH($A$2&amp; "*",clinopyroxene!$1:$1,0))</f>
        <v>1145.6290322580501</v>
      </c>
      <c r="G6">
        <f>INDEX(feldspar!A:AI,ROW(),MATCH($A$2&amp; "*",feldspar!$1:$1,0))</f>
        <v>1180.7419354838601</v>
      </c>
      <c r="H6">
        <f>INDEX(olivine!A:AI,ROW(),MATCH($A$2&amp; "*",olivine!$1:$1,0))</f>
        <v>1235.9193548387</v>
      </c>
    </row>
    <row r="7" spans="1:8" x14ac:dyDescent="0.3">
      <c r="B7">
        <f>INDEX(liquid!A:AI,ROW(),MATCH($A$2&amp; "*",liquid!$1:$1,0))</f>
        <v>1235.9193548387</v>
      </c>
      <c r="C7">
        <f>INDEX(apatite!A:AI,ROW(),MATCH($A$2&amp; "*",apatite!$1:$1,0))</f>
        <v>985.11290322580601</v>
      </c>
      <c r="D7">
        <f>INDEX(orthopyroxene!A:AI,ROW(),MATCH($A$2&amp; "*",orthopyroxene!$1:$1,0))</f>
        <v>1055.33870967741</v>
      </c>
      <c r="E7">
        <f>INDEX(spinel!A:AI,ROW(),MATCH($A$2&amp; "*",spinel!$1:$1,0))</f>
        <v>1100.4838709677299</v>
      </c>
      <c r="F7">
        <f>INDEX(clinopyroxene!A:AI,ROW(),MATCH($A$2&amp; "*",clinopyroxene!$1:$1,0))</f>
        <v>1140.6129032258</v>
      </c>
      <c r="G7">
        <f>INDEX(feldspar!A:AI,ROW(),MATCH($A$2&amp; "*",feldspar!$1:$1,0))</f>
        <v>1175.7258064516</v>
      </c>
      <c r="H7">
        <f>INDEX(olivine!A:AI,ROW(),MATCH($A$2&amp; "*",olivine!$1:$1,0))</f>
        <v>1230.9032258064401</v>
      </c>
    </row>
    <row r="8" spans="1:8" x14ac:dyDescent="0.3">
      <c r="B8">
        <f>INDEX(liquid!A:AI,ROW(),MATCH($A$2&amp; "*",liquid!$1:$1,0))</f>
        <v>1230.9032258064401</v>
      </c>
      <c r="C8">
        <f>INDEX(apatite!A:AI,ROW(),MATCH($A$2&amp; "*",apatite!$1:$1,0))</f>
        <v>980.09677419354796</v>
      </c>
      <c r="D8">
        <f>INDEX(orthopyroxene!A:AI,ROW(),MATCH($A$2&amp; "*",orthopyroxene!$1:$1,0))</f>
        <v>1050.3225806451601</v>
      </c>
      <c r="E8">
        <f>INDEX(spinel!A:AI,ROW(),MATCH($A$2&amp; "*",spinel!$1:$1,0))</f>
        <v>1095.46774193547</v>
      </c>
      <c r="F8">
        <f>INDEX(clinopyroxene!A:AI,ROW(),MATCH($A$2&amp; "*",clinopyroxene!$1:$1,0))</f>
        <v>1135.5967741935401</v>
      </c>
      <c r="G8">
        <f>INDEX(feldspar!A:AI,ROW(),MATCH($A$2&amp; "*",feldspar!$1:$1,0))</f>
        <v>1170.7096774193501</v>
      </c>
      <c r="H8">
        <f>INDEX(olivine!A:AI,ROW(),MATCH($A$2&amp; "*",olivine!$1:$1,0))</f>
        <v>1225.88709677419</v>
      </c>
    </row>
    <row r="9" spans="1:8" x14ac:dyDescent="0.3">
      <c r="B9">
        <f>INDEX(liquid!A:AI,ROW(),MATCH($A$2&amp; "*",liquid!$1:$1,0))</f>
        <v>1225.88709677419</v>
      </c>
      <c r="C9">
        <f>INDEX(apatite!A:AI,ROW(),MATCH($A$2&amp; "*",apatite!$1:$1,0))</f>
        <v>975.080645161289</v>
      </c>
      <c r="D9">
        <f>INDEX(orthopyroxene!A:AI,ROW(),MATCH($A$2&amp; "*",orthopyroxene!$1:$1,0))</f>
        <v>1045.30645161289</v>
      </c>
      <c r="E9">
        <f>INDEX(spinel!A:AI,ROW(),MATCH($A$2&amp; "*",spinel!$1:$1,0))</f>
        <v>1090.4516129032199</v>
      </c>
      <c r="F9">
        <f>INDEX(clinopyroxene!A:AI,ROW(),MATCH($A$2&amp; "*",clinopyroxene!$1:$1,0))</f>
        <v>1130.58064516128</v>
      </c>
      <c r="G9">
        <f>INDEX(feldspar!A:AI,ROW(),MATCH($A$2&amp; "*",feldspar!$1:$1,0))</f>
        <v>1165.69354838709</v>
      </c>
      <c r="H9">
        <f>INDEX(olivine!A:AI,ROW(),MATCH($A$2&amp; "*",olivine!$1:$1,0))</f>
        <v>1220.8709677419299</v>
      </c>
    </row>
    <row r="10" spans="1:8" x14ac:dyDescent="0.3">
      <c r="B10">
        <f>INDEX(liquid!A:AI,ROW(),MATCH($A$2&amp; "*",liquid!$1:$1,0))</f>
        <v>1220.8709677419299</v>
      </c>
      <c r="C10">
        <f>INDEX(apatite!A:AI,ROW(),MATCH($A$2&amp; "*",apatite!$1:$1,0))</f>
        <v>970.06451612903095</v>
      </c>
      <c r="D10">
        <f>INDEX(orthopyroxene!A:AI,ROW(),MATCH($A$2&amp; "*",orthopyroxene!$1:$1,0))</f>
        <v>1040.2903225806399</v>
      </c>
      <c r="E10">
        <f>INDEX(spinel!A:AI,ROW(),MATCH($A$2&amp; "*",spinel!$1:$1,0))</f>
        <v>1085.4354838709701</v>
      </c>
      <c r="F10">
        <f>INDEX(clinopyroxene!A:AI,ROW(),MATCH($A$2&amp; "*",clinopyroxene!$1:$1,0))</f>
        <v>1125.5645161290199</v>
      </c>
      <c r="G10">
        <f>INDEX(feldspar!A:AI,ROW(),MATCH($A$2&amp; "*",feldspar!$1:$1,0))</f>
        <v>1160.6774193548299</v>
      </c>
      <c r="H10">
        <f>INDEX(olivine!A:AI,ROW(),MATCH($A$2&amp; "*",olivine!$1:$1,0))</f>
        <v>1215.85483870967</v>
      </c>
    </row>
    <row r="11" spans="1:8" x14ac:dyDescent="0.3">
      <c r="B11">
        <f>INDEX(liquid!A:AI,ROW(),MATCH($A$2&amp; "*",liquid!$1:$1,0))</f>
        <v>1215.85483870967</v>
      </c>
      <c r="C11">
        <f>INDEX(apatite!A:AI,ROW(),MATCH($A$2&amp; "*",apatite!$1:$1,0))</f>
        <v>965.04838709677404</v>
      </c>
      <c r="D11">
        <f>INDEX(orthopyroxene!A:AI,ROW(),MATCH($A$2&amp; "*",orthopyroxene!$1:$1,0))</f>
        <v>1035.27419354839</v>
      </c>
      <c r="E11">
        <f>INDEX(spinel!A:AI,ROW(),MATCH($A$2&amp; "*",spinel!$1:$1,0))</f>
        <v>1080.4193548387</v>
      </c>
      <c r="F11">
        <f>INDEX(clinopyroxene!A:AI,ROW(),MATCH($A$2&amp; "*",clinopyroxene!$1:$1,0))</f>
        <v>1120.5483870967701</v>
      </c>
      <c r="G11">
        <f>INDEX(feldspar!A:AI,ROW(),MATCH($A$2&amp; "*",feldspar!$1:$1,0))</f>
        <v>1155.66129032258</v>
      </c>
      <c r="H11">
        <f>INDEX(olivine!A:AI,ROW(),MATCH($A$2&amp; "*",olivine!$1:$1,0))</f>
        <v>1210.83870967741</v>
      </c>
    </row>
    <row r="12" spans="1:8" x14ac:dyDescent="0.3">
      <c r="B12">
        <f>INDEX(liquid!A:AI,ROW(),MATCH($A$2&amp; "*",liquid!$1:$1,0))</f>
        <v>1210.83870967741</v>
      </c>
      <c r="C12">
        <f>INDEX(apatite!A:AI,ROW(),MATCH($A$2&amp; "*",apatite!$1:$1,0))</f>
        <v>960.03225806451496</v>
      </c>
      <c r="D12">
        <f>INDEX(orthopyroxene!A:AI,ROW(),MATCH($A$2&amp; "*",orthopyroxene!$1:$1,0))</f>
        <v>1030.2580645161199</v>
      </c>
      <c r="E12">
        <f>INDEX(spinel!A:AI,ROW(),MATCH($A$2&amp; "*",spinel!$1:$1,0))</f>
        <v>1075.4032258064401</v>
      </c>
      <c r="F12">
        <f>INDEX(clinopyroxene!A:AI,ROW(),MATCH($A$2&amp; "*",clinopyroxene!$1:$1,0))</f>
        <v>1115.53225806451</v>
      </c>
      <c r="G12">
        <f>INDEX(feldspar!A:AI,ROW(),MATCH($A$2&amp; "*",feldspar!$1:$1,0))</f>
        <v>1150.6451612903099</v>
      </c>
      <c r="H12">
        <f>INDEX(olivine!A:AI,ROW(),MATCH($A$2&amp; "*",olivine!$1:$1,0))</f>
        <v>1205.8225806451601</v>
      </c>
    </row>
    <row r="13" spans="1:8" x14ac:dyDescent="0.3">
      <c r="B13">
        <f>INDEX(liquid!A:AI,ROW(),MATCH($A$2&amp; "*",liquid!$1:$1,0))</f>
        <v>1205.8225806451601</v>
      </c>
      <c r="C13">
        <f>INDEX(apatite!A:AI,ROW(),MATCH($A$2&amp; "*",apatite!$1:$1,0))</f>
        <v>955.01612903225805</v>
      </c>
      <c r="D13">
        <f>INDEX(orthopyroxene!A:AI,ROW(),MATCH($A$2&amp; "*",orthopyroxene!$1:$1,0))</f>
        <v>1025.2419354838601</v>
      </c>
      <c r="E13">
        <f>INDEX(spinel!A:AI,ROW(),MATCH($A$2&amp; "*",spinel!$1:$1,0))</f>
        <v>1070.38709677419</v>
      </c>
      <c r="F13">
        <f>INDEX(clinopyroxene!A:AI,ROW(),MATCH($A$2&amp; "*",clinopyroxene!$1:$1,0))</f>
        <v>1110.5161290322501</v>
      </c>
      <c r="G13">
        <f>INDEX(feldspar!A:AI,ROW(),MATCH($A$2&amp; "*",feldspar!$1:$1,0))</f>
        <v>1145.6290322580501</v>
      </c>
      <c r="H13">
        <f>INDEX(olivine!A:AI,ROW(),MATCH($A$2&amp; "*",olivine!$1:$1,0))</f>
        <v>1200.80645161289</v>
      </c>
    </row>
    <row r="14" spans="1:8" x14ac:dyDescent="0.3">
      <c r="B14">
        <f>INDEX(liquid!A:AI,ROW(),MATCH($A$2&amp; "*",liquid!$1:$1,0))</f>
        <v>1200.80645161289</v>
      </c>
      <c r="C14">
        <f>INDEX(apatite!A:AI,ROW(),MATCH($A$2&amp; "*",apatite!$1:$1,0))</f>
        <v>950</v>
      </c>
      <c r="D14">
        <f>INDEX(orthopyroxene!A:AI,ROW(),MATCH($A$2&amp; "*",orthopyroxene!$1:$1,0))</f>
        <v>1020.22580645161</v>
      </c>
      <c r="E14">
        <f>INDEX(spinel!A:AI,ROW(),MATCH($A$2&amp; "*",spinel!$1:$1,0))</f>
        <v>1065.3709677419299</v>
      </c>
      <c r="F14">
        <f>INDEX(clinopyroxene!A:AI,ROW(),MATCH($A$2&amp; "*",clinopyroxene!$1:$1,0))</f>
        <v>1105.5</v>
      </c>
      <c r="G14">
        <f>INDEX(feldspar!A:AI,ROW(),MATCH($A$2&amp; "*",feldspar!$1:$1,0))</f>
        <v>1140.6129032258</v>
      </c>
      <c r="H14">
        <f>INDEX(olivine!A:AI,ROW(),MATCH($A$2&amp; "*",olivine!$1:$1,0))</f>
        <v>1195.7903225806399</v>
      </c>
    </row>
    <row r="15" spans="1:8" x14ac:dyDescent="0.3">
      <c r="B15">
        <f>INDEX(liquid!A:AI,ROW(),MATCH($A$2&amp; "*",liquid!$1:$1,0))</f>
        <v>1195.7903225806399</v>
      </c>
      <c r="D15">
        <f>INDEX(orthopyroxene!A:AI,ROW(),MATCH($A$2&amp; "*",orthopyroxene!$1:$1,0))</f>
        <v>1015.20967741934</v>
      </c>
      <c r="E15">
        <f>INDEX(spinel!A:AI,ROW(),MATCH($A$2&amp; "*",spinel!$1:$1,0))</f>
        <v>1060.35483870967</v>
      </c>
      <c r="F15">
        <f>INDEX(clinopyroxene!A:AI,ROW(),MATCH($A$2&amp; "*",clinopyroxene!$1:$1,0))</f>
        <v>1100.4838709677299</v>
      </c>
      <c r="G15">
        <f>INDEX(feldspar!A:AI,ROW(),MATCH($A$2&amp; "*",feldspar!$1:$1,0))</f>
        <v>1135.5967741935401</v>
      </c>
      <c r="H15">
        <f>INDEX(olivine!A:AI,ROW(),MATCH($A$2&amp; "*",olivine!$1:$1,0))</f>
        <v>1190.77419354839</v>
      </c>
    </row>
    <row r="16" spans="1:8" x14ac:dyDescent="0.3">
      <c r="B16">
        <f>INDEX(liquid!A:AI,ROW(),MATCH($A$2&amp; "*",liquid!$1:$1,0))</f>
        <v>1190.77419354839</v>
      </c>
      <c r="D16">
        <f>INDEX(orthopyroxene!A:AI,ROW(),MATCH($A$2&amp; "*",orthopyroxene!$1:$1,0))</f>
        <v>1010.19354838709</v>
      </c>
      <c r="E16">
        <f>INDEX(spinel!A:AI,ROW(),MATCH($A$2&amp; "*",spinel!$1:$1,0))</f>
        <v>1055.33870967741</v>
      </c>
      <c r="F16">
        <f>INDEX(clinopyroxene!A:AI,ROW(),MATCH($A$2&amp; "*",clinopyroxene!$1:$1,0))</f>
        <v>1095.46774193547</v>
      </c>
      <c r="G16">
        <f>INDEX(feldspar!A:AI,ROW(),MATCH($A$2&amp; "*",feldspar!$1:$1,0))</f>
        <v>1130.58064516128</v>
      </c>
      <c r="H16">
        <f>INDEX(olivine!A:AI,ROW(),MATCH($A$2&amp; "*",olivine!$1:$1,0))</f>
        <v>1185.7580645161199</v>
      </c>
    </row>
    <row r="17" spans="2:8" x14ac:dyDescent="0.3">
      <c r="B17">
        <f>INDEX(liquid!A:AI,ROW(),MATCH($A$2&amp; "*",liquid!$1:$1,0))</f>
        <v>1185.7580645161199</v>
      </c>
      <c r="D17">
        <f>INDEX(orthopyroxene!A:AI,ROW(),MATCH($A$2&amp; "*",orthopyroxene!$1:$1,0))</f>
        <v>1005.17741935484</v>
      </c>
      <c r="E17">
        <f>INDEX(spinel!A:AI,ROW(),MATCH($A$2&amp; "*",spinel!$1:$1,0))</f>
        <v>1050.3225806451601</v>
      </c>
      <c r="F17">
        <f>INDEX(clinopyroxene!A:AI,ROW(),MATCH($A$2&amp; "*",clinopyroxene!$1:$1,0))</f>
        <v>1090.4516129032199</v>
      </c>
      <c r="G17">
        <f>INDEX(feldspar!A:AI,ROW(),MATCH($A$2&amp; "*",feldspar!$1:$1,0))</f>
        <v>1125.5645161290199</v>
      </c>
      <c r="H17">
        <f>INDEX(olivine!A:AI,ROW(),MATCH($A$2&amp; "*",olivine!$1:$1,0))</f>
        <v>1180.7419354838601</v>
      </c>
    </row>
    <row r="18" spans="2:8" x14ac:dyDescent="0.3">
      <c r="B18">
        <f>INDEX(liquid!A:AI,ROW(),MATCH($A$2&amp; "*",liquid!$1:$1,0))</f>
        <v>1180.7419354838601</v>
      </c>
      <c r="D18">
        <f>INDEX(orthopyroxene!A:AI,ROW(),MATCH($A$2&amp; "*",orthopyroxene!$1:$1,0))</f>
        <v>1000.16129032258</v>
      </c>
      <c r="E18">
        <f>INDEX(spinel!A:AI,ROW(),MATCH($A$2&amp; "*",spinel!$1:$1,0))</f>
        <v>1045.30645161289</v>
      </c>
      <c r="F18">
        <f>INDEX(clinopyroxene!A:AI,ROW(),MATCH($A$2&amp; "*",clinopyroxene!$1:$1,0))</f>
        <v>1085.4354838709701</v>
      </c>
      <c r="G18">
        <f>INDEX(feldspar!A:AI,ROW(),MATCH($A$2&amp; "*",feldspar!$1:$1,0))</f>
        <v>1120.5483870967701</v>
      </c>
      <c r="H18">
        <f>INDEX(olivine!A:AI,ROW(),MATCH($A$2&amp; "*",olivine!$1:$1,0))</f>
        <v>1175.7258064516</v>
      </c>
    </row>
    <row r="19" spans="2:8" x14ac:dyDescent="0.3">
      <c r="B19">
        <f>INDEX(liquid!A:AI,ROW(),MATCH($A$2&amp; "*",liquid!$1:$1,0))</f>
        <v>1175.7258064516</v>
      </c>
      <c r="D19">
        <f>INDEX(orthopyroxene!A:AI,ROW(),MATCH($A$2&amp; "*",orthopyroxene!$1:$1,0))</f>
        <v>995.14516129032302</v>
      </c>
      <c r="E19">
        <f>INDEX(spinel!A:AI,ROW(),MATCH($A$2&amp; "*",spinel!$1:$1,0))</f>
        <v>1040.2903225806399</v>
      </c>
      <c r="F19">
        <f>INDEX(clinopyroxene!A:AI,ROW(),MATCH($A$2&amp; "*",clinopyroxene!$1:$1,0))</f>
        <v>1080.4193548387</v>
      </c>
      <c r="G19">
        <f>INDEX(feldspar!A:AI,ROW(),MATCH($A$2&amp; "*",feldspar!$1:$1,0))</f>
        <v>1115.53225806451</v>
      </c>
      <c r="H19">
        <f>INDEX(olivine!A:AI,ROW(),MATCH($A$2&amp; "*",olivine!$1:$1,0))</f>
        <v>1170.7096774193501</v>
      </c>
    </row>
    <row r="20" spans="2:8" x14ac:dyDescent="0.3">
      <c r="B20">
        <f>INDEX(liquid!A:AI,ROW(),MATCH($A$2&amp; "*",liquid!$1:$1,0))</f>
        <v>1170.7096774193501</v>
      </c>
      <c r="D20">
        <f>INDEX(orthopyroxene!A:AI,ROW(),MATCH($A$2&amp; "*",orthopyroxene!$1:$1,0))</f>
        <v>990.12903225806394</v>
      </c>
      <c r="E20">
        <f>INDEX(spinel!A:AI,ROW(),MATCH($A$2&amp; "*",spinel!$1:$1,0))</f>
        <v>1035.27419354839</v>
      </c>
      <c r="F20">
        <f>INDEX(clinopyroxene!A:AI,ROW(),MATCH($A$2&amp; "*",clinopyroxene!$1:$1,0))</f>
        <v>1075.4032258064401</v>
      </c>
      <c r="G20">
        <f>INDEX(feldspar!A:AI,ROW(),MATCH($A$2&amp; "*",feldspar!$1:$1,0))</f>
        <v>1110.5161290322501</v>
      </c>
      <c r="H20">
        <f>INDEX(olivine!A:AI,ROW(),MATCH($A$2&amp; "*",olivine!$1:$1,0))</f>
        <v>1165.69354838709</v>
      </c>
    </row>
    <row r="21" spans="2:8" x14ac:dyDescent="0.3">
      <c r="B21">
        <f>INDEX(liquid!A:AI,ROW(),MATCH($A$2&amp; "*",liquid!$1:$1,0))</f>
        <v>1165.69354838709</v>
      </c>
      <c r="D21">
        <f>INDEX(orthopyroxene!A:AI,ROW(),MATCH($A$2&amp; "*",orthopyroxene!$1:$1,0))</f>
        <v>985.11290322580601</v>
      </c>
      <c r="E21">
        <f>INDEX(spinel!A:AI,ROW(),MATCH($A$2&amp; "*",spinel!$1:$1,0))</f>
        <v>1030.2580645161199</v>
      </c>
      <c r="F21">
        <f>INDEX(clinopyroxene!A:AI,ROW(),MATCH($A$2&amp; "*",clinopyroxene!$1:$1,0))</f>
        <v>1070.38709677419</v>
      </c>
      <c r="G21">
        <f>INDEX(feldspar!A:AI,ROW(),MATCH($A$2&amp; "*",feldspar!$1:$1,0))</f>
        <v>1105.5</v>
      </c>
      <c r="H21">
        <f>INDEX(olivine!A:AI,ROW(),MATCH($A$2&amp; "*",olivine!$1:$1,0))</f>
        <v>1160.6774193548299</v>
      </c>
    </row>
    <row r="22" spans="2:8" x14ac:dyDescent="0.3">
      <c r="B22">
        <f>INDEX(liquid!A:AI,ROW(),MATCH($A$2&amp; "*",liquid!$1:$1,0))</f>
        <v>1160.6774193548299</v>
      </c>
      <c r="D22">
        <f>INDEX(orthopyroxene!A:AI,ROW(),MATCH($A$2&amp; "*",orthopyroxene!$1:$1,0))</f>
        <v>980.09677419354796</v>
      </c>
      <c r="E22">
        <f>INDEX(spinel!A:AI,ROW(),MATCH($A$2&amp; "*",spinel!$1:$1,0))</f>
        <v>1025.2419354838601</v>
      </c>
      <c r="F22">
        <f>INDEX(clinopyroxene!A:AI,ROW(),MATCH($A$2&amp; "*",clinopyroxene!$1:$1,0))</f>
        <v>1065.3709677419299</v>
      </c>
      <c r="G22">
        <f>INDEX(feldspar!A:AI,ROW(),MATCH($A$2&amp; "*",feldspar!$1:$1,0))</f>
        <v>1100.4838709677299</v>
      </c>
      <c r="H22">
        <f>INDEX(olivine!A:AI,ROW(),MATCH($A$2&amp; "*",olivine!$1:$1,0))</f>
        <v>1155.66129032258</v>
      </c>
    </row>
    <row r="23" spans="2:8" x14ac:dyDescent="0.3">
      <c r="B23">
        <f>INDEX(liquid!A:AI,ROW(),MATCH($A$2&amp; "*",liquid!$1:$1,0))</f>
        <v>1155.66129032258</v>
      </c>
      <c r="D23">
        <f>INDEX(orthopyroxene!A:AI,ROW(),MATCH($A$2&amp; "*",orthopyroxene!$1:$1,0))</f>
        <v>975.080645161289</v>
      </c>
      <c r="E23">
        <f>INDEX(spinel!A:AI,ROW(),MATCH($A$2&amp; "*",spinel!$1:$1,0))</f>
        <v>1020.22580645161</v>
      </c>
      <c r="F23">
        <f>INDEX(clinopyroxene!A:AI,ROW(),MATCH($A$2&amp; "*",clinopyroxene!$1:$1,0))</f>
        <v>1060.35483870967</v>
      </c>
      <c r="G23">
        <f>INDEX(feldspar!A:AI,ROW(),MATCH($A$2&amp; "*",feldspar!$1:$1,0))</f>
        <v>1095.46774193547</v>
      </c>
      <c r="H23">
        <f>INDEX(olivine!A:AI,ROW(),MATCH($A$2&amp; "*",olivine!$1:$1,0))</f>
        <v>1150.6451612903099</v>
      </c>
    </row>
    <row r="24" spans="2:8" x14ac:dyDescent="0.3">
      <c r="B24">
        <f>INDEX(liquid!A:AI,ROW(),MATCH($A$2&amp; "*",liquid!$1:$1,0))</f>
        <v>1150.6451612903099</v>
      </c>
      <c r="D24">
        <f>INDEX(orthopyroxene!A:AI,ROW(),MATCH($A$2&amp; "*",orthopyroxene!$1:$1,0))</f>
        <v>970.06451612903095</v>
      </c>
      <c r="E24">
        <f>INDEX(spinel!A:AI,ROW(),MATCH($A$2&amp; "*",spinel!$1:$1,0))</f>
        <v>1015.20967741934</v>
      </c>
      <c r="F24">
        <f>INDEX(clinopyroxene!A:AI,ROW(),MATCH($A$2&amp; "*",clinopyroxene!$1:$1,0))</f>
        <v>1055.33870967741</v>
      </c>
      <c r="G24">
        <f>INDEX(feldspar!A:AI,ROW(),MATCH($A$2&amp; "*",feldspar!$1:$1,0))</f>
        <v>1090.4516129032199</v>
      </c>
      <c r="H24">
        <f>INDEX(olivine!A:AI,ROW(),MATCH($A$2&amp; "*",olivine!$1:$1,0))</f>
        <v>1145.6290322580501</v>
      </c>
    </row>
    <row r="25" spans="2:8" x14ac:dyDescent="0.3">
      <c r="B25">
        <f>INDEX(liquid!A:AI,ROW(),MATCH($A$2&amp; "*",liquid!$1:$1,0))</f>
        <v>1145.6290322580501</v>
      </c>
      <c r="D25">
        <f>INDEX(orthopyroxene!A:AI,ROW(),MATCH($A$2&amp; "*",orthopyroxene!$1:$1,0))</f>
        <v>965.04838709677404</v>
      </c>
      <c r="E25">
        <f>INDEX(spinel!A:AI,ROW(),MATCH($A$2&amp; "*",spinel!$1:$1,0))</f>
        <v>1010.19354838709</v>
      </c>
      <c r="F25">
        <f>INDEX(clinopyroxene!A:AI,ROW(),MATCH($A$2&amp; "*",clinopyroxene!$1:$1,0))</f>
        <v>1050.3225806451601</v>
      </c>
      <c r="G25">
        <f>INDEX(feldspar!A:AI,ROW(),MATCH($A$2&amp; "*",feldspar!$1:$1,0))</f>
        <v>1085.4354838709701</v>
      </c>
      <c r="H25">
        <f>INDEX(olivine!A:AI,ROW(),MATCH($A$2&amp; "*",olivine!$1:$1,0))</f>
        <v>1140.6129032258</v>
      </c>
    </row>
    <row r="26" spans="2:8" x14ac:dyDescent="0.3">
      <c r="B26">
        <f>INDEX(liquid!A:AI,ROW(),MATCH($A$2&amp; "*",liquid!$1:$1,0))</f>
        <v>1140.6129032258</v>
      </c>
      <c r="D26">
        <f>INDEX(orthopyroxene!A:AI,ROW(),MATCH($A$2&amp; "*",orthopyroxene!$1:$1,0))</f>
        <v>960.03225806451496</v>
      </c>
      <c r="E26">
        <f>INDEX(spinel!A:AI,ROW(),MATCH($A$2&amp; "*",spinel!$1:$1,0))</f>
        <v>1005.17741935484</v>
      </c>
      <c r="F26">
        <f>INDEX(clinopyroxene!A:AI,ROW(),MATCH($A$2&amp; "*",clinopyroxene!$1:$1,0))</f>
        <v>1045.30645161289</v>
      </c>
      <c r="G26">
        <f>INDEX(feldspar!A:AI,ROW(),MATCH($A$2&amp; "*",feldspar!$1:$1,0))</f>
        <v>1080.4193548387</v>
      </c>
      <c r="H26">
        <f>INDEX(olivine!A:AI,ROW(),MATCH($A$2&amp; "*",olivine!$1:$1,0))</f>
        <v>1135.5967741935401</v>
      </c>
    </row>
    <row r="27" spans="2:8" x14ac:dyDescent="0.3">
      <c r="B27">
        <f>INDEX(liquid!A:AI,ROW(),MATCH($A$2&amp; "*",liquid!$1:$1,0))</f>
        <v>1135.5967741935401</v>
      </c>
      <c r="D27">
        <f>INDEX(orthopyroxene!A:AI,ROW(),MATCH($A$2&amp; "*",orthopyroxene!$1:$1,0))</f>
        <v>955.01612903225805</v>
      </c>
      <c r="E27">
        <f>INDEX(spinel!A:AI,ROW(),MATCH($A$2&amp; "*",spinel!$1:$1,0))</f>
        <v>1000.16129032258</v>
      </c>
      <c r="F27">
        <f>INDEX(clinopyroxene!A:AI,ROW(),MATCH($A$2&amp; "*",clinopyroxene!$1:$1,0))</f>
        <v>1040.2903225806399</v>
      </c>
      <c r="G27">
        <f>INDEX(feldspar!A:AI,ROW(),MATCH($A$2&amp; "*",feldspar!$1:$1,0))</f>
        <v>1075.4032258064401</v>
      </c>
      <c r="H27">
        <f>INDEX(olivine!A:AI,ROW(),MATCH($A$2&amp; "*",olivine!$1:$1,0))</f>
        <v>1130.58064516128</v>
      </c>
    </row>
    <row r="28" spans="2:8" x14ac:dyDescent="0.3">
      <c r="B28">
        <f>INDEX(liquid!A:AI,ROW(),MATCH($A$2&amp; "*",liquid!$1:$1,0))</f>
        <v>1130.58064516128</v>
      </c>
      <c r="D28">
        <f>INDEX(orthopyroxene!A:AI,ROW(),MATCH($A$2&amp; "*",orthopyroxene!$1:$1,0))</f>
        <v>950</v>
      </c>
      <c r="E28">
        <f>INDEX(spinel!A:AI,ROW(),MATCH($A$2&amp; "*",spinel!$1:$1,0))</f>
        <v>995.14516129032302</v>
      </c>
      <c r="F28">
        <f>INDEX(clinopyroxene!A:AI,ROW(),MATCH($A$2&amp; "*",clinopyroxene!$1:$1,0))</f>
        <v>1035.27419354839</v>
      </c>
      <c r="G28">
        <f>INDEX(feldspar!A:AI,ROW(),MATCH($A$2&amp; "*",feldspar!$1:$1,0))</f>
        <v>1070.38709677419</v>
      </c>
      <c r="H28">
        <f>INDEX(olivine!A:AI,ROW(),MATCH($A$2&amp; "*",olivine!$1:$1,0))</f>
        <v>1125.5645161290199</v>
      </c>
    </row>
    <row r="29" spans="2:8" x14ac:dyDescent="0.3">
      <c r="B29">
        <f>INDEX(liquid!A:AI,ROW(),MATCH($A$2&amp; "*",liquid!$1:$1,0))</f>
        <v>1125.5645161290199</v>
      </c>
      <c r="E29">
        <f>INDEX(spinel!A:AI,ROW(),MATCH($A$2&amp; "*",spinel!$1:$1,0))</f>
        <v>990.12903225806394</v>
      </c>
      <c r="F29">
        <f>INDEX(clinopyroxene!A:AI,ROW(),MATCH($A$2&amp; "*",clinopyroxene!$1:$1,0))</f>
        <v>1030.2580645161199</v>
      </c>
      <c r="G29">
        <f>INDEX(feldspar!A:AI,ROW(),MATCH($A$2&amp; "*",feldspar!$1:$1,0))</f>
        <v>1065.3709677419299</v>
      </c>
      <c r="H29">
        <f>INDEX(olivine!A:AI,ROW(),MATCH($A$2&amp; "*",olivine!$1:$1,0))</f>
        <v>1120.5483870967701</v>
      </c>
    </row>
    <row r="30" spans="2:8" x14ac:dyDescent="0.3">
      <c r="B30">
        <f>INDEX(liquid!A:AI,ROW(),MATCH($A$2&amp; "*",liquid!$1:$1,0))</f>
        <v>1120.5483870967701</v>
      </c>
      <c r="E30">
        <f>INDEX(spinel!A:AI,ROW(),MATCH($A$2&amp; "*",spinel!$1:$1,0))</f>
        <v>985.11290322580601</v>
      </c>
      <c r="F30">
        <f>INDEX(clinopyroxene!A:AI,ROW(),MATCH($A$2&amp; "*",clinopyroxene!$1:$1,0))</f>
        <v>1025.2419354838601</v>
      </c>
      <c r="G30">
        <f>INDEX(feldspar!A:AI,ROW(),MATCH($A$2&amp; "*",feldspar!$1:$1,0))</f>
        <v>1060.35483870967</v>
      </c>
      <c r="H30">
        <f>INDEX(olivine!A:AI,ROW(),MATCH($A$2&amp; "*",olivine!$1:$1,0))</f>
        <v>1115.53225806451</v>
      </c>
    </row>
    <row r="31" spans="2:8" x14ac:dyDescent="0.3">
      <c r="B31">
        <f>INDEX(liquid!A:AI,ROW(),MATCH($A$2&amp; "*",liquid!$1:$1,0))</f>
        <v>1115.53225806451</v>
      </c>
      <c r="E31">
        <f>INDEX(spinel!A:AI,ROW(),MATCH($A$2&amp; "*",spinel!$1:$1,0))</f>
        <v>980.09677419354796</v>
      </c>
      <c r="F31">
        <f>INDEX(clinopyroxene!A:AI,ROW(),MATCH($A$2&amp; "*",clinopyroxene!$1:$1,0))</f>
        <v>1020.22580645161</v>
      </c>
      <c r="G31">
        <f>INDEX(feldspar!A:AI,ROW(),MATCH($A$2&amp; "*",feldspar!$1:$1,0))</f>
        <v>1055.33870967741</v>
      </c>
      <c r="H31">
        <f>INDEX(olivine!A:AI,ROW(),MATCH($A$2&amp; "*",olivine!$1:$1,0))</f>
        <v>1110.5161290322501</v>
      </c>
    </row>
    <row r="32" spans="2:8" x14ac:dyDescent="0.3">
      <c r="B32">
        <f>INDEX(liquid!A:AI,ROW(),MATCH($A$2&amp; "*",liquid!$1:$1,0))</f>
        <v>1110.5161290322501</v>
      </c>
      <c r="E32">
        <f>INDEX(spinel!A:AI,ROW(),MATCH($A$2&amp; "*",spinel!$1:$1,0))</f>
        <v>975.080645161289</v>
      </c>
      <c r="F32">
        <f>INDEX(clinopyroxene!A:AI,ROW(),MATCH($A$2&amp; "*",clinopyroxene!$1:$1,0))</f>
        <v>1015.20967741934</v>
      </c>
      <c r="G32">
        <f>INDEX(feldspar!A:AI,ROW(),MATCH($A$2&amp; "*",feldspar!$1:$1,0))</f>
        <v>1050.3225806451601</v>
      </c>
      <c r="H32">
        <f>INDEX(olivine!A:AI,ROW(),MATCH($A$2&amp; "*",olivine!$1:$1,0))</f>
        <v>1105.5</v>
      </c>
    </row>
    <row r="33" spans="2:8" x14ac:dyDescent="0.3">
      <c r="B33">
        <f>INDEX(liquid!A:AI,ROW(),MATCH($A$2&amp; "*",liquid!$1:$1,0))</f>
        <v>1105.5</v>
      </c>
      <c r="E33">
        <f>INDEX(spinel!A:AI,ROW(),MATCH($A$2&amp; "*",spinel!$1:$1,0))</f>
        <v>970.06451612903095</v>
      </c>
      <c r="F33">
        <f>INDEX(clinopyroxene!A:AI,ROW(),MATCH($A$2&amp; "*",clinopyroxene!$1:$1,0))</f>
        <v>1015.20967741934</v>
      </c>
      <c r="G33">
        <f>INDEX(feldspar!A:AI,ROW(),MATCH($A$2&amp; "*",feldspar!$1:$1,0))</f>
        <v>1045.30645161289</v>
      </c>
      <c r="H33">
        <f>INDEX(olivine!A:AI,ROW(),MATCH($A$2&amp; "*",olivine!$1:$1,0))</f>
        <v>1100.4838709677299</v>
      </c>
    </row>
    <row r="34" spans="2:8" x14ac:dyDescent="0.3">
      <c r="B34">
        <f>INDEX(liquid!A:AI,ROW(),MATCH($A$2&amp; "*",liquid!$1:$1,0))</f>
        <v>1100.4838709677299</v>
      </c>
      <c r="E34">
        <f>INDEX(spinel!A:AI,ROW(),MATCH($A$2&amp; "*",spinel!$1:$1,0))</f>
        <v>965.04838709677404</v>
      </c>
      <c r="F34">
        <f>INDEX(clinopyroxene!A:AI,ROW(),MATCH($A$2&amp; "*",clinopyroxene!$1:$1,0))</f>
        <v>1010.19354838709</v>
      </c>
      <c r="G34">
        <f>INDEX(feldspar!A:AI,ROW(),MATCH($A$2&amp; "*",feldspar!$1:$1,0))</f>
        <v>1040.2903225806399</v>
      </c>
      <c r="H34">
        <f>INDEX(olivine!A:AI,ROW(),MATCH($A$2&amp; "*",olivine!$1:$1,0))</f>
        <v>1095.46774193547</v>
      </c>
    </row>
    <row r="35" spans="2:8" x14ac:dyDescent="0.3">
      <c r="B35">
        <f>INDEX(liquid!A:AI,ROW(),MATCH($A$2&amp; "*",liquid!$1:$1,0))</f>
        <v>1095.46774193547</v>
      </c>
      <c r="E35">
        <f>INDEX(spinel!A:AI,ROW(),MATCH($A$2&amp; "*",spinel!$1:$1,0))</f>
        <v>960.03225806451496</v>
      </c>
      <c r="F35">
        <f>INDEX(clinopyroxene!A:AI,ROW(),MATCH($A$2&amp; "*",clinopyroxene!$1:$1,0))</f>
        <v>1010.19354838709</v>
      </c>
      <c r="G35">
        <f>INDEX(feldspar!A:AI,ROW(),MATCH($A$2&amp; "*",feldspar!$1:$1,0))</f>
        <v>1035.27419354839</v>
      </c>
      <c r="H35">
        <f>INDEX(olivine!A:AI,ROW(),MATCH($A$2&amp; "*",olivine!$1:$1,0))</f>
        <v>1090.4516129032199</v>
      </c>
    </row>
    <row r="36" spans="2:8" x14ac:dyDescent="0.3">
      <c r="B36">
        <f>INDEX(liquid!A:AI,ROW(),MATCH($A$2&amp; "*",liquid!$1:$1,0))</f>
        <v>1090.4516129032199</v>
      </c>
      <c r="E36">
        <f>INDEX(spinel!A:AI,ROW(),MATCH($A$2&amp; "*",spinel!$1:$1,0))</f>
        <v>955.01612903225805</v>
      </c>
      <c r="F36">
        <f>INDEX(clinopyroxene!A:AI,ROW(),MATCH($A$2&amp; "*",clinopyroxene!$1:$1,0))</f>
        <v>1005.17741935484</v>
      </c>
      <c r="G36">
        <f>INDEX(feldspar!A:AI,ROW(),MATCH($A$2&amp; "*",feldspar!$1:$1,0))</f>
        <v>1030.2580645161199</v>
      </c>
      <c r="H36">
        <f>INDEX(olivine!A:AI,ROW(),MATCH($A$2&amp; "*",olivine!$1:$1,0))</f>
        <v>1085.4354838709701</v>
      </c>
    </row>
    <row r="37" spans="2:8" x14ac:dyDescent="0.3">
      <c r="B37">
        <f>INDEX(liquid!A:AI,ROW(),MATCH($A$2&amp; "*",liquid!$1:$1,0))</f>
        <v>1085.4354838709701</v>
      </c>
      <c r="E37">
        <f>INDEX(spinel!A:AI,ROW(),MATCH($A$2&amp; "*",spinel!$1:$1,0))</f>
        <v>950</v>
      </c>
      <c r="F37">
        <f>INDEX(clinopyroxene!A:AI,ROW(),MATCH($A$2&amp; "*",clinopyroxene!$1:$1,0))</f>
        <v>1005.17741935484</v>
      </c>
      <c r="G37">
        <f>INDEX(feldspar!A:AI,ROW(),MATCH($A$2&amp; "*",feldspar!$1:$1,0))</f>
        <v>1025.2419354838601</v>
      </c>
      <c r="H37">
        <f>INDEX(olivine!A:AI,ROW(),MATCH($A$2&amp; "*",olivine!$1:$1,0))</f>
        <v>1080.4193548387</v>
      </c>
    </row>
    <row r="38" spans="2:8" x14ac:dyDescent="0.3">
      <c r="B38">
        <f>INDEX(liquid!A:AI,ROW(),MATCH($A$2&amp; "*",liquid!$1:$1,0))</f>
        <v>1080.4193548387</v>
      </c>
      <c r="F38">
        <f>INDEX(clinopyroxene!A:AI,ROW(),MATCH($A$2&amp; "*",clinopyroxene!$1:$1,0))</f>
        <v>1000.16129032258</v>
      </c>
      <c r="G38">
        <f>INDEX(feldspar!A:AI,ROW(),MATCH($A$2&amp; "*",feldspar!$1:$1,0))</f>
        <v>1020.22580645161</v>
      </c>
      <c r="H38">
        <f>INDEX(olivine!A:AI,ROW(),MATCH($A$2&amp; "*",olivine!$1:$1,0))</f>
        <v>1075.4032258064401</v>
      </c>
    </row>
    <row r="39" spans="2:8" x14ac:dyDescent="0.3">
      <c r="B39">
        <f>INDEX(liquid!A:AI,ROW(),MATCH($A$2&amp; "*",liquid!$1:$1,0))</f>
        <v>1075.4032258064401</v>
      </c>
      <c r="F39">
        <f>INDEX(clinopyroxene!A:AI,ROW(),MATCH($A$2&amp; "*",clinopyroxene!$1:$1,0))</f>
        <v>1000.16129032258</v>
      </c>
      <c r="G39">
        <f>INDEX(feldspar!A:AI,ROW(),MATCH($A$2&amp; "*",feldspar!$1:$1,0))</f>
        <v>1015.20967741934</v>
      </c>
      <c r="H39">
        <f>INDEX(olivine!A:AI,ROW(),MATCH($A$2&amp; "*",olivine!$1:$1,0))</f>
        <v>1070.38709677419</v>
      </c>
    </row>
    <row r="40" spans="2:8" x14ac:dyDescent="0.3">
      <c r="B40">
        <f>INDEX(liquid!A:AI,ROW(),MATCH($A$2&amp; "*",liquid!$1:$1,0))</f>
        <v>1070.38709677419</v>
      </c>
      <c r="F40">
        <f>INDEX(clinopyroxene!A:AI,ROW(),MATCH($A$2&amp; "*",clinopyroxene!$1:$1,0))</f>
        <v>995.14516129032302</v>
      </c>
      <c r="G40">
        <f>INDEX(feldspar!A:AI,ROW(),MATCH($A$2&amp; "*",feldspar!$1:$1,0))</f>
        <v>1010.19354838709</v>
      </c>
      <c r="H40">
        <f>INDEX(olivine!A:AI,ROW(),MATCH($A$2&amp; "*",olivine!$1:$1,0))</f>
        <v>1065.3709677419299</v>
      </c>
    </row>
    <row r="41" spans="2:8" x14ac:dyDescent="0.3">
      <c r="B41">
        <f>INDEX(liquid!A:AI,ROW(),MATCH($A$2&amp; "*",liquid!$1:$1,0))</f>
        <v>1065.3709677419299</v>
      </c>
      <c r="F41">
        <f>INDEX(clinopyroxene!A:AI,ROW(),MATCH($A$2&amp; "*",clinopyroxene!$1:$1,0))</f>
        <v>995.14516129032302</v>
      </c>
      <c r="G41">
        <f>INDEX(feldspar!A:AI,ROW(),MATCH($A$2&amp; "*",feldspar!$1:$1,0))</f>
        <v>1005.17741935484</v>
      </c>
      <c r="H41">
        <f>INDEX(olivine!A:AI,ROW(),MATCH($A$2&amp; "*",olivine!$1:$1,0))</f>
        <v>1060.35483870967</v>
      </c>
    </row>
    <row r="42" spans="2:8" x14ac:dyDescent="0.3">
      <c r="B42">
        <f>INDEX(liquid!A:AI,ROW(),MATCH($A$2&amp; "*",liquid!$1:$1,0))</f>
        <v>1060.35483870967</v>
      </c>
      <c r="F42">
        <f>INDEX(clinopyroxene!A:AI,ROW(),MATCH($A$2&amp; "*",clinopyroxene!$1:$1,0))</f>
        <v>990.12903225806394</v>
      </c>
      <c r="G42">
        <f>INDEX(feldspar!A:AI,ROW(),MATCH($A$2&amp; "*",feldspar!$1:$1,0))</f>
        <v>1000.16129032258</v>
      </c>
      <c r="H42">
        <f>INDEX(olivine!A:AI,ROW(),MATCH($A$2&amp; "*",olivine!$1:$1,0))</f>
        <v>1055.33870967741</v>
      </c>
    </row>
    <row r="43" spans="2:8" x14ac:dyDescent="0.3">
      <c r="B43">
        <f>INDEX(liquid!A:AI,ROW(),MATCH($A$2&amp; "*",liquid!$1:$1,0))</f>
        <v>1055.33870967741</v>
      </c>
      <c r="F43">
        <f>INDEX(clinopyroxene!A:AI,ROW(),MATCH($A$2&amp; "*",clinopyroxene!$1:$1,0))</f>
        <v>990.12903225806394</v>
      </c>
      <c r="G43">
        <f>INDEX(feldspar!A:AI,ROW(),MATCH($A$2&amp; "*",feldspar!$1:$1,0))</f>
        <v>995.14516129032302</v>
      </c>
      <c r="H43">
        <f>INDEX(olivine!A:AI,ROW(),MATCH($A$2&amp; "*",olivine!$1:$1,0))</f>
        <v>1050.3225806451601</v>
      </c>
    </row>
    <row r="44" spans="2:8" x14ac:dyDescent="0.3">
      <c r="B44">
        <f>INDEX(liquid!A:AI,ROW(),MATCH($A$2&amp; "*",liquid!$1:$1,0))</f>
        <v>1050.3225806451601</v>
      </c>
      <c r="F44">
        <f>INDEX(clinopyroxene!A:AI,ROW(),MATCH($A$2&amp; "*",clinopyroxene!$1:$1,0))</f>
        <v>985.11290322580601</v>
      </c>
      <c r="G44">
        <f>INDEX(feldspar!A:AI,ROW(),MATCH($A$2&amp; "*",feldspar!$1:$1,0))</f>
        <v>990.12903225806394</v>
      </c>
      <c r="H44">
        <f>INDEX(olivine!A:AI,ROW(),MATCH($A$2&amp; "*",olivine!$1:$1,0))</f>
        <v>1045.30645161289</v>
      </c>
    </row>
    <row r="45" spans="2:8" x14ac:dyDescent="0.3">
      <c r="B45">
        <f>INDEX(liquid!A:AI,ROW(),MATCH($A$2&amp; "*",liquid!$1:$1,0))</f>
        <v>1045.30645161289</v>
      </c>
      <c r="F45">
        <f>INDEX(clinopyroxene!A:AI,ROW(),MATCH($A$2&amp; "*",clinopyroxene!$1:$1,0))</f>
        <v>985.11290322580601</v>
      </c>
      <c r="G45">
        <f>INDEX(feldspar!A:AI,ROW(),MATCH($A$2&amp; "*",feldspar!$1:$1,0))</f>
        <v>985.11290322580601</v>
      </c>
      <c r="H45">
        <f>INDEX(olivine!A:AI,ROW(),MATCH($A$2&amp; "*",olivine!$1:$1,0))</f>
        <v>1040.2903225806399</v>
      </c>
    </row>
    <row r="46" spans="2:8" x14ac:dyDescent="0.3">
      <c r="B46">
        <f>INDEX(liquid!A:AI,ROW(),MATCH($A$2&amp; "*",liquid!$1:$1,0))</f>
        <v>1040.2903225806399</v>
      </c>
      <c r="F46">
        <f>INDEX(clinopyroxene!A:AI,ROW(),MATCH($A$2&amp; "*",clinopyroxene!$1:$1,0))</f>
        <v>980.09677419354796</v>
      </c>
      <c r="G46">
        <f>INDEX(feldspar!A:AI,ROW(),MATCH($A$2&amp; "*",feldspar!$1:$1,0))</f>
        <v>980.09677419354796</v>
      </c>
      <c r="H46">
        <f>INDEX(olivine!A:AI,ROW(),MATCH($A$2&amp; "*",olivine!$1:$1,0))</f>
        <v>1035.27419354839</v>
      </c>
    </row>
    <row r="47" spans="2:8" x14ac:dyDescent="0.3">
      <c r="B47">
        <f>INDEX(liquid!A:AI,ROW(),MATCH($A$2&amp; "*",liquid!$1:$1,0))</f>
        <v>1035.27419354839</v>
      </c>
      <c r="F47">
        <f>INDEX(clinopyroxene!A:AI,ROW(),MATCH($A$2&amp; "*",clinopyroxene!$1:$1,0))</f>
        <v>980.09677419354796</v>
      </c>
      <c r="G47">
        <f>INDEX(feldspar!A:AI,ROW(),MATCH($A$2&amp; "*",feldspar!$1:$1,0))</f>
        <v>975.080645161289</v>
      </c>
      <c r="H47">
        <f>INDEX(olivine!A:AI,ROW(),MATCH($A$2&amp; "*",olivine!$1:$1,0))</f>
        <v>1030.2580645161199</v>
      </c>
    </row>
    <row r="48" spans="2:8" x14ac:dyDescent="0.3">
      <c r="B48">
        <f>INDEX(liquid!A:AI,ROW(),MATCH($A$2&amp; "*",liquid!$1:$1,0))</f>
        <v>1030.2580645161199</v>
      </c>
      <c r="F48">
        <f>INDEX(clinopyroxene!A:AI,ROW(),MATCH($A$2&amp; "*",clinopyroxene!$1:$1,0))</f>
        <v>975.080645161289</v>
      </c>
      <c r="G48">
        <f>INDEX(feldspar!A:AI,ROW(),MATCH($A$2&amp; "*",feldspar!$1:$1,0))</f>
        <v>970.06451612903095</v>
      </c>
      <c r="H48">
        <f>INDEX(olivine!A:AI,ROW(),MATCH($A$2&amp; "*",olivine!$1:$1,0))</f>
        <v>1025.2419354838601</v>
      </c>
    </row>
    <row r="49" spans="2:8" x14ac:dyDescent="0.3">
      <c r="B49">
        <f>INDEX(liquid!A:AI,ROW(),MATCH($A$2&amp; "*",liquid!$1:$1,0))</f>
        <v>1025.2419354838601</v>
      </c>
      <c r="F49">
        <f>INDEX(clinopyroxene!A:AI,ROW(),MATCH($A$2&amp; "*",clinopyroxene!$1:$1,0))</f>
        <v>975.080645161289</v>
      </c>
      <c r="G49">
        <f>INDEX(feldspar!A:AI,ROW(),MATCH($A$2&amp; "*",feldspar!$1:$1,0))</f>
        <v>965.04838709677404</v>
      </c>
      <c r="H49">
        <f>INDEX(olivine!A:AI,ROW(),MATCH($A$2&amp; "*",olivine!$1:$1,0))</f>
        <v>1020.22580645161</v>
      </c>
    </row>
    <row r="50" spans="2:8" x14ac:dyDescent="0.3">
      <c r="B50">
        <f>INDEX(liquid!A:AI,ROW(),MATCH($A$2&amp; "*",liquid!$1:$1,0))</f>
        <v>1020.22580645161</v>
      </c>
      <c r="F50">
        <f>INDEX(clinopyroxene!A:AI,ROW(),MATCH($A$2&amp; "*",clinopyroxene!$1:$1,0))</f>
        <v>970.06451612903095</v>
      </c>
      <c r="G50">
        <f>INDEX(feldspar!A:AI,ROW(),MATCH($A$2&amp; "*",feldspar!$1:$1,0))</f>
        <v>960.03225806451496</v>
      </c>
      <c r="H50">
        <f>INDEX(olivine!A:AI,ROW(),MATCH($A$2&amp; "*",olivine!$1:$1,0))</f>
        <v>1015.20967741934</v>
      </c>
    </row>
    <row r="51" spans="2:8" x14ac:dyDescent="0.3">
      <c r="B51">
        <f>INDEX(liquid!A:AI,ROW(),MATCH($A$2&amp; "*",liquid!$1:$1,0))</f>
        <v>1015.20967741934</v>
      </c>
      <c r="F51">
        <f>INDEX(clinopyroxene!A:AI,ROW(),MATCH($A$2&amp; "*",clinopyroxene!$1:$1,0))</f>
        <v>970.06451612903095</v>
      </c>
      <c r="G51">
        <f>INDEX(feldspar!A:AI,ROW(),MATCH($A$2&amp; "*",feldspar!$1:$1,0))</f>
        <v>955.01612903225805</v>
      </c>
      <c r="H51">
        <f>INDEX(olivine!A:AI,ROW(),MATCH($A$2&amp; "*",olivine!$1:$1,0))</f>
        <v>1010.19354838709</v>
      </c>
    </row>
    <row r="52" spans="2:8" x14ac:dyDescent="0.3">
      <c r="B52">
        <f>INDEX(liquid!A:AI,ROW(),MATCH($A$2&amp; "*",liquid!$1:$1,0))</f>
        <v>1010.19354838709</v>
      </c>
      <c r="F52">
        <f>INDEX(clinopyroxene!A:AI,ROW(),MATCH($A$2&amp; "*",clinopyroxene!$1:$1,0))</f>
        <v>965.04838709677404</v>
      </c>
      <c r="G52">
        <f>INDEX(feldspar!A:AI,ROW(),MATCH($A$2&amp; "*",feldspar!$1:$1,0))</f>
        <v>950</v>
      </c>
      <c r="H52">
        <f>INDEX(olivine!A:AI,ROW(),MATCH($A$2&amp; "*",olivine!$1:$1,0))</f>
        <v>1005.17741935484</v>
      </c>
    </row>
    <row r="53" spans="2:8" x14ac:dyDescent="0.3">
      <c r="B53">
        <f>INDEX(liquid!A:AI,ROW(),MATCH($A$2&amp; "*",liquid!$1:$1,0))</f>
        <v>1005.17741935484</v>
      </c>
      <c r="F53">
        <f>INDEX(clinopyroxene!A:AI,ROW(),MATCH($A$2&amp; "*",clinopyroxene!$1:$1,0))</f>
        <v>965.04838709677404</v>
      </c>
      <c r="H53">
        <f>INDEX(olivine!A:AI,ROW(),MATCH($A$2&amp; "*",olivine!$1:$1,0))</f>
        <v>1000.16129032258</v>
      </c>
    </row>
    <row r="54" spans="2:8" x14ac:dyDescent="0.3">
      <c r="B54">
        <f>INDEX(liquid!A:AI,ROW(),MATCH($A$2&amp; "*",liquid!$1:$1,0))</f>
        <v>1000.16129032258</v>
      </c>
      <c r="F54">
        <f>INDEX(clinopyroxene!A:AI,ROW(),MATCH($A$2&amp; "*",clinopyroxene!$1:$1,0))</f>
        <v>960.03225806451496</v>
      </c>
      <c r="H54">
        <f>INDEX(olivine!A:AI,ROW(),MATCH($A$2&amp; "*",olivine!$1:$1,0))</f>
        <v>995.14516129032302</v>
      </c>
    </row>
    <row r="55" spans="2:8" x14ac:dyDescent="0.3">
      <c r="B55">
        <f>INDEX(liquid!A:AI,ROW(),MATCH($A$2&amp; "*",liquid!$1:$1,0))</f>
        <v>995.14516129032302</v>
      </c>
      <c r="F55">
        <f>INDEX(clinopyroxene!A:AI,ROW(),MATCH($A$2&amp; "*",clinopyroxene!$1:$1,0))</f>
        <v>960.03225806451496</v>
      </c>
      <c r="H55">
        <f>INDEX(olivine!A:AI,ROW(),MATCH($A$2&amp; "*",olivine!$1:$1,0))</f>
        <v>990.12903225806394</v>
      </c>
    </row>
    <row r="56" spans="2:8" x14ac:dyDescent="0.3">
      <c r="B56">
        <f>INDEX(liquid!A:AI,ROW(),MATCH($A$2&amp; "*",liquid!$1:$1,0))</f>
        <v>990.12903225806394</v>
      </c>
      <c r="F56">
        <f>INDEX(clinopyroxene!A:AI,ROW(),MATCH($A$2&amp; "*",clinopyroxene!$1:$1,0))</f>
        <v>955.01612903225805</v>
      </c>
      <c r="H56">
        <f>INDEX(olivine!A:AI,ROW(),MATCH($A$2&amp; "*",olivine!$1:$1,0))</f>
        <v>985.11290322580601</v>
      </c>
    </row>
    <row r="57" spans="2:8" x14ac:dyDescent="0.3">
      <c r="B57">
        <f>INDEX(liquid!A:AI,ROW(),MATCH($A$2&amp; "*",liquid!$1:$1,0))</f>
        <v>985.11290322580601</v>
      </c>
      <c r="F57">
        <f>INDEX(clinopyroxene!A:AI,ROW(),MATCH($A$2&amp; "*",clinopyroxene!$1:$1,0))</f>
        <v>955.01612903225805</v>
      </c>
      <c r="H57">
        <f>INDEX(olivine!A:AI,ROW(),MATCH($A$2&amp; "*",olivine!$1:$1,0))</f>
        <v>980.09677419354796</v>
      </c>
    </row>
    <row r="58" spans="2:8" x14ac:dyDescent="0.3">
      <c r="B58">
        <f>INDEX(liquid!A:AI,ROW(),MATCH($A$2&amp; "*",liquid!$1:$1,0))</f>
        <v>980.09677419354796</v>
      </c>
      <c r="F58">
        <f>INDEX(clinopyroxene!A:AI,ROW(),MATCH($A$2&amp; "*",clinopyroxene!$1:$1,0))</f>
        <v>950</v>
      </c>
      <c r="H58">
        <f>INDEX(olivine!A:AI,ROW(),MATCH($A$2&amp; "*",olivine!$1:$1,0))</f>
        <v>975.080645161289</v>
      </c>
    </row>
    <row r="59" spans="2:8" x14ac:dyDescent="0.3">
      <c r="B59">
        <f>INDEX(liquid!A:AI,ROW(),MATCH($A$2&amp; "*",liquid!$1:$1,0))</f>
        <v>975.080645161289</v>
      </c>
      <c r="F59">
        <f>INDEX(clinopyroxene!A:AI,ROW(),MATCH($A$2&amp; "*",clinopyroxene!$1:$1,0))</f>
        <v>950</v>
      </c>
      <c r="H59">
        <f>INDEX(olivine!A:AI,ROW(),MATCH($A$2&amp; "*",olivine!$1:$1,0))</f>
        <v>970.06451612903095</v>
      </c>
    </row>
    <row r="60" spans="2:8" x14ac:dyDescent="0.3">
      <c r="B60">
        <f>INDEX(liquid!A:AI,ROW(),MATCH($A$2&amp; "*",liquid!$1:$1,0))</f>
        <v>970.06451612903095</v>
      </c>
      <c r="H60">
        <f>INDEX(olivine!A:AI,ROW(),MATCH($A$2&amp; "*",olivine!$1:$1,0))</f>
        <v>965.04838709677404</v>
      </c>
    </row>
    <row r="61" spans="2:8" x14ac:dyDescent="0.3">
      <c r="B61">
        <f>INDEX(liquid!A:AI,ROW(),MATCH($A$2&amp; "*",liquid!$1:$1,0))</f>
        <v>965.04838709677404</v>
      </c>
      <c r="H61">
        <f>INDEX(olivine!A:AI,ROW(),MATCH($A$2&amp; "*",olivine!$1:$1,0))</f>
        <v>960.03225806451496</v>
      </c>
    </row>
    <row r="62" spans="2:8" x14ac:dyDescent="0.3">
      <c r="B62">
        <f>INDEX(liquid!A:AI,ROW(),MATCH($A$2&amp; "*",liquid!$1:$1,0))</f>
        <v>960.03225806451496</v>
      </c>
      <c r="H62">
        <f>INDEX(olivine!A:AI,ROW(),MATCH($A$2&amp; "*",olivine!$1:$1,0))</f>
        <v>955.01612903225805</v>
      </c>
    </row>
    <row r="63" spans="2:8" x14ac:dyDescent="0.3">
      <c r="B63">
        <f>INDEX(liquid!A:AI,ROW(),MATCH($A$2&amp; "*",liquid!$1:$1,0))</f>
        <v>955.01612903225805</v>
      </c>
      <c r="H63">
        <f>INDEX(olivine!A:AI,ROW(),MATCH($A$2&amp; "*",olivine!$1:$1,0))</f>
        <v>950</v>
      </c>
    </row>
    <row r="64" spans="2:8" x14ac:dyDescent="0.3">
      <c r="B64">
        <f>INDEX(liquid!A:AI,ROW(),MATCH($A$2&amp; "*",liquid!$1:$1,0))</f>
        <v>950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A5898-A215-4D01-957C-FDE1871621FC}">
  <dimension ref="A1:Q64"/>
  <sheetViews>
    <sheetView workbookViewId="0"/>
  </sheetViews>
  <sheetFormatPr defaultRowHeight="14.4" x14ac:dyDescent="0.3"/>
  <sheetData>
    <row r="1" spans="1:17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 x14ac:dyDescent="0.3">
      <c r="A2">
        <v>1</v>
      </c>
      <c r="B2">
        <v>1261</v>
      </c>
      <c r="C2">
        <v>300</v>
      </c>
      <c r="D2">
        <v>0</v>
      </c>
      <c r="E2">
        <v>100.162642646866</v>
      </c>
      <c r="F2">
        <v>2.71290838806748</v>
      </c>
      <c r="G2">
        <v>-1626.264275070168</v>
      </c>
      <c r="H2">
        <v>-1198.8067996777525</v>
      </c>
      <c r="I2">
        <v>278.62821457642002</v>
      </c>
      <c r="J2">
        <v>152.917510091845</v>
      </c>
      <c r="K2">
        <v>36.9207611607616</v>
      </c>
      <c r="L2">
        <v>7.8439401182386437E-5</v>
      </c>
      <c r="M2">
        <v>5.3628975011684368E-6</v>
      </c>
      <c r="N2">
        <v>0</v>
      </c>
      <c r="O2" s="1">
        <v>4.7404953100605896E-9</v>
      </c>
      <c r="P2" s="1">
        <v>1.1525441395189701E-8</v>
      </c>
      <c r="Q2" t="s">
        <v>51</v>
      </c>
    </row>
    <row r="3" spans="1:17" x14ac:dyDescent="0.3">
      <c r="A3">
        <v>2</v>
      </c>
      <c r="B3">
        <v>1255.9838709677299</v>
      </c>
      <c r="C3">
        <v>300</v>
      </c>
      <c r="D3">
        <v>0</v>
      </c>
      <c r="E3">
        <v>100.162162352842</v>
      </c>
      <c r="F3">
        <v>2.7147409605269801</v>
      </c>
      <c r="G3">
        <v>-1624.859628295852</v>
      </c>
      <c r="H3">
        <v>-1199.7893397078496</v>
      </c>
      <c r="I3">
        <v>277.981082401234</v>
      </c>
      <c r="J3">
        <v>152.66125433391801</v>
      </c>
      <c r="K3">
        <v>36.8956610627773</v>
      </c>
      <c r="L3">
        <v>7.8253277267883726E-5</v>
      </c>
      <c r="M3">
        <v>5.3605218240951219E-6</v>
      </c>
      <c r="N3" s="1">
        <v>2.50077819824895E-9</v>
      </c>
      <c r="O3" s="1">
        <v>4.7226573822847E-9</v>
      </c>
      <c r="P3" s="1">
        <v>1.1980039220399101E-8</v>
      </c>
      <c r="Q3" t="s">
        <v>51</v>
      </c>
    </row>
    <row r="4" spans="1:17" x14ac:dyDescent="0.3">
      <c r="A4">
        <v>3</v>
      </c>
      <c r="B4">
        <v>1250.96774193547</v>
      </c>
      <c r="C4">
        <v>300</v>
      </c>
      <c r="D4">
        <v>0</v>
      </c>
      <c r="E4">
        <v>100.161640389776</v>
      </c>
      <c r="F4">
        <v>2.7165908398105301</v>
      </c>
      <c r="G4">
        <v>-1623.4575121635123</v>
      </c>
      <c r="H4">
        <v>-1200.7743732670956</v>
      </c>
      <c r="I4">
        <v>277.329714933736</v>
      </c>
      <c r="J4">
        <v>152.39854725547099</v>
      </c>
      <c r="K4">
        <v>36.8703445958621</v>
      </c>
      <c r="L4">
        <v>7.8060252320959328E-5</v>
      </c>
      <c r="M4">
        <v>5.3580566380355034E-6</v>
      </c>
      <c r="N4" s="1">
        <v>5.06353237727947E-9</v>
      </c>
      <c r="O4" s="1">
        <v>4.7042286253869898E-9</v>
      </c>
      <c r="P4" s="1">
        <v>1.2446348639097001E-8</v>
      </c>
      <c r="Q4" t="s">
        <v>51</v>
      </c>
    </row>
    <row r="5" spans="1:17" x14ac:dyDescent="0.3">
      <c r="A5">
        <v>4</v>
      </c>
      <c r="B5">
        <v>1245.9516129032199</v>
      </c>
      <c r="C5">
        <v>300</v>
      </c>
      <c r="D5">
        <v>0</v>
      </c>
      <c r="E5">
        <v>100.16110692786199</v>
      </c>
      <c r="F5">
        <v>2.71842681787638</v>
      </c>
      <c r="G5">
        <v>-1622.0584595621465</v>
      </c>
      <c r="H5">
        <v>-1201.753394637693</v>
      </c>
      <c r="I5">
        <v>276.68002018718602</v>
      </c>
      <c r="J5">
        <v>152.13975013936499</v>
      </c>
      <c r="K5">
        <v>36.845246768904197</v>
      </c>
      <c r="L5">
        <v>7.7869149111773773E-5</v>
      </c>
      <c r="M5">
        <v>5.3557491059850662E-6</v>
      </c>
      <c r="N5" s="1">
        <v>7.5874745471985496E-9</v>
      </c>
      <c r="O5" s="1">
        <v>4.68592041993442E-9</v>
      </c>
      <c r="P5" s="1">
        <v>1.29065324185889E-8</v>
      </c>
      <c r="Q5" t="s">
        <v>51</v>
      </c>
    </row>
    <row r="6" spans="1:17" x14ac:dyDescent="0.3">
      <c r="A6">
        <v>5</v>
      </c>
      <c r="B6">
        <v>1240.9354838709701</v>
      </c>
      <c r="C6">
        <v>300</v>
      </c>
      <c r="D6">
        <v>0</v>
      </c>
      <c r="E6">
        <v>100.160561404083</v>
      </c>
      <c r="F6">
        <v>2.7202492982889002</v>
      </c>
      <c r="G6">
        <v>-1620.6624525748289</v>
      </c>
      <c r="H6">
        <v>-1202.7265597755954</v>
      </c>
      <c r="I6">
        <v>276.03189994974502</v>
      </c>
      <c r="J6">
        <v>151.88475963787999</v>
      </c>
      <c r="K6">
        <v>36.820361084951301</v>
      </c>
      <c r="L6">
        <v>7.7679898048814417E-5</v>
      </c>
      <c r="M6">
        <v>5.3535946761834314E-6</v>
      </c>
      <c r="N6" s="1">
        <v>1.00736766903447E-8</v>
      </c>
      <c r="O6" s="1">
        <v>4.66772529197442E-9</v>
      </c>
      <c r="P6" s="1">
        <v>1.33607693843226E-8</v>
      </c>
      <c r="Q6" t="s">
        <v>51</v>
      </c>
    </row>
    <row r="7" spans="1:17" x14ac:dyDescent="0.3">
      <c r="A7">
        <v>6</v>
      </c>
      <c r="B7">
        <v>1235.9193548387</v>
      </c>
      <c r="C7">
        <v>300</v>
      </c>
      <c r="D7">
        <v>0</v>
      </c>
      <c r="E7">
        <v>100.16000323399101</v>
      </c>
      <c r="F7">
        <v>2.7220586762943602</v>
      </c>
      <c r="G7">
        <v>-1619.2694734155607</v>
      </c>
      <c r="H7">
        <v>-1203.6940201020298</v>
      </c>
      <c r="I7">
        <v>275.385257795489</v>
      </c>
      <c r="J7">
        <v>151.633474722372</v>
      </c>
      <c r="K7">
        <v>36.795681190217003</v>
      </c>
      <c r="L7">
        <v>7.7492430285946003E-5</v>
      </c>
      <c r="M7">
        <v>5.3515888916747873E-6</v>
      </c>
      <c r="N7" s="1">
        <v>1.25231862671834E-8</v>
      </c>
      <c r="O7" s="1">
        <v>4.6496358634845197E-9</v>
      </c>
      <c r="P7" s="1">
        <v>1.3809233797523199E-8</v>
      </c>
      <c r="Q7" t="s">
        <v>51</v>
      </c>
    </row>
    <row r="8" spans="1:17" x14ac:dyDescent="0.3">
      <c r="A8">
        <v>7</v>
      </c>
      <c r="B8">
        <v>1230.9032258064401</v>
      </c>
      <c r="C8">
        <v>300</v>
      </c>
      <c r="D8">
        <v>0</v>
      </c>
      <c r="E8">
        <v>100.15943181131399</v>
      </c>
      <c r="F8">
        <v>2.7238553389939102</v>
      </c>
      <c r="G8">
        <v>-1617.8795044144181</v>
      </c>
      <c r="H8">
        <v>-1204.6559226197937</v>
      </c>
      <c r="I8">
        <v>274.739999027002</v>
      </c>
      <c r="J8">
        <v>151.38579661362201</v>
      </c>
      <c r="K8">
        <v>36.771200870127302</v>
      </c>
      <c r="L8">
        <v>7.7306677703710893E-5</v>
      </c>
      <c r="M8">
        <v>5.34972738764538E-6</v>
      </c>
      <c r="N8" s="1">
        <v>1.4937026830523E-8</v>
      </c>
      <c r="O8" s="1">
        <v>4.6316448519151703E-9</v>
      </c>
      <c r="P8" s="1">
        <v>1.4252095415565501E-8</v>
      </c>
      <c r="Q8" t="s">
        <v>51</v>
      </c>
    </row>
    <row r="9" spans="1:17" x14ac:dyDescent="0.3">
      <c r="A9">
        <v>8</v>
      </c>
      <c r="B9">
        <v>1225.88709677419</v>
      </c>
      <c r="C9">
        <v>300</v>
      </c>
      <c r="D9">
        <v>0</v>
      </c>
      <c r="E9">
        <v>100.158846507601</v>
      </c>
      <c r="F9">
        <v>2.7256396654842301</v>
      </c>
      <c r="G9">
        <v>-1616.4925280040725</v>
      </c>
      <c r="H9">
        <v>-1205.6124100194438</v>
      </c>
      <c r="I9">
        <v>274.09603062446502</v>
      </c>
      <c r="J9">
        <v>151.14162872013</v>
      </c>
      <c r="K9">
        <v>36.746914045883898</v>
      </c>
      <c r="L9">
        <v>7.7122572898222702E-5</v>
      </c>
      <c r="M9">
        <v>5.3480058890763625E-6</v>
      </c>
      <c r="N9" s="1">
        <v>1.73161985483088E-8</v>
      </c>
      <c r="O9" s="1">
        <v>4.6137450707534204E-9</v>
      </c>
      <c r="P9" s="1">
        <v>1.4689519533698099E-8</v>
      </c>
      <c r="Q9" t="s">
        <v>51</v>
      </c>
    </row>
    <row r="10" spans="1:17" x14ac:dyDescent="0.3">
      <c r="A10">
        <v>9</v>
      </c>
      <c r="B10">
        <v>1220.8709677419299</v>
      </c>
      <c r="C10">
        <v>300</v>
      </c>
      <c r="D10">
        <v>0</v>
      </c>
      <c r="E10">
        <v>100.158246671938</v>
      </c>
      <c r="F10">
        <v>2.7274120269666802</v>
      </c>
      <c r="G10">
        <v>-1615.1085267078329</v>
      </c>
      <c r="H10">
        <v>-1206.5636207761004</v>
      </c>
      <c r="I10">
        <v>273.45326120101601</v>
      </c>
      <c r="J10">
        <v>150.90087658367099</v>
      </c>
      <c r="K10">
        <v>36.722814771529201</v>
      </c>
      <c r="L10">
        <v>7.6940049177563177E-5</v>
      </c>
      <c r="M10">
        <v>5.3464202087099574E-6</v>
      </c>
      <c r="N10" s="1">
        <v>1.96616786401341E-8</v>
      </c>
      <c r="O10" s="1">
        <v>4.5959294311398603E-9</v>
      </c>
      <c r="P10" s="1">
        <v>1.5121667008837701E-8</v>
      </c>
      <c r="Q10" t="s">
        <v>51</v>
      </c>
    </row>
    <row r="11" spans="1:17" x14ac:dyDescent="0.3">
      <c r="A11">
        <v>10</v>
      </c>
      <c r="B11">
        <v>1215.85483870967</v>
      </c>
      <c r="C11">
        <v>300</v>
      </c>
      <c r="D11">
        <v>0</v>
      </c>
      <c r="E11">
        <v>100.157631630769</v>
      </c>
      <c r="F11">
        <v>2.72917278682274</v>
      </c>
      <c r="G11">
        <v>-1613.7274831296775</v>
      </c>
      <c r="H11">
        <v>-1207.5096892367469</v>
      </c>
      <c r="I11">
        <v>272.81160096494</v>
      </c>
      <c r="J11">
        <v>150.663447832755</v>
      </c>
      <c r="K11">
        <v>36.6988972315567</v>
      </c>
      <c r="L11">
        <v>7.6759040566680957E-5</v>
      </c>
      <c r="M11">
        <v>5.3449662453527942E-6</v>
      </c>
      <c r="N11" s="1">
        <v>2.19744217205735E-8</v>
      </c>
      <c r="O11" s="1">
        <v>4.57819094465295E-9</v>
      </c>
      <c r="P11" s="1">
        <v>1.5548694264008001E-8</v>
      </c>
      <c r="Q11" t="s">
        <v>51</v>
      </c>
    </row>
    <row r="12" spans="1:17" x14ac:dyDescent="0.3">
      <c r="A12">
        <v>11</v>
      </c>
      <c r="B12">
        <v>1210.83870967741</v>
      </c>
      <c r="C12">
        <v>300</v>
      </c>
      <c r="D12">
        <v>0</v>
      </c>
      <c r="E12">
        <v>100.157000687832</v>
      </c>
      <c r="F12">
        <v>2.7309223006575198</v>
      </c>
      <c r="G12">
        <v>-1612.3493799463888</v>
      </c>
      <c r="H12">
        <v>-1208.4507456988081</v>
      </c>
      <c r="I12">
        <v>272.17096168836599</v>
      </c>
      <c r="J12">
        <v>150.429252143253</v>
      </c>
      <c r="K12">
        <v>36.675155739040299</v>
      </c>
      <c r="L12">
        <v>7.6579481820494608E-5</v>
      </c>
      <c r="M12">
        <v>5.3436399825024629E-6</v>
      </c>
      <c r="N12" s="1">
        <v>2.4255360056187699E-8</v>
      </c>
      <c r="O12" s="1">
        <v>4.56052272725569E-9</v>
      </c>
      <c r="P12" s="1">
        <v>1.5970753274599401E-8</v>
      </c>
      <c r="Q12" t="s">
        <v>51</v>
      </c>
    </row>
    <row r="13" spans="1:17" x14ac:dyDescent="0.3">
      <c r="A13">
        <v>12</v>
      </c>
      <c r="B13">
        <v>1205.8225806451601</v>
      </c>
      <c r="C13">
        <v>300</v>
      </c>
      <c r="D13">
        <v>0</v>
      </c>
      <c r="E13">
        <v>100.156353123861</v>
      </c>
      <c r="F13">
        <v>2.7326609164613398</v>
      </c>
      <c r="G13">
        <v>-1610.9741988449271</v>
      </c>
      <c r="H13">
        <v>-1209.3838882317889</v>
      </c>
      <c r="I13">
        <v>271.53330350313502</v>
      </c>
      <c r="J13">
        <v>147.250392847912</v>
      </c>
      <c r="K13">
        <v>36.6515847321295</v>
      </c>
      <c r="L13">
        <v>7.6401308407634963E-5</v>
      </c>
      <c r="M13">
        <v>5.3424374860811734E-6</v>
      </c>
      <c r="N13" s="1">
        <v>2.6505404129881201E-8</v>
      </c>
      <c r="O13" s="1">
        <v>4.5429180006746601E-9</v>
      </c>
      <c r="P13" s="1">
        <v>1.6387991603029101E-8</v>
      </c>
      <c r="Q13" t="s">
        <v>51</v>
      </c>
    </row>
    <row r="14" spans="1:17" x14ac:dyDescent="0.3">
      <c r="A14">
        <v>13</v>
      </c>
      <c r="B14">
        <v>1200.80645161289</v>
      </c>
      <c r="C14">
        <v>300</v>
      </c>
      <c r="D14">
        <v>0</v>
      </c>
      <c r="E14">
        <v>100.153535550942</v>
      </c>
      <c r="F14">
        <v>2.7379743436748001</v>
      </c>
      <c r="G14">
        <v>-1609.5653938314576</v>
      </c>
      <c r="H14">
        <v>-1211.5182901646278</v>
      </c>
      <c r="I14">
        <v>270.05350343374101</v>
      </c>
      <c r="J14">
        <v>145.97438124416701</v>
      </c>
      <c r="K14">
        <v>36.579428065976799</v>
      </c>
      <c r="L14">
        <v>7.4898655947652044E-5</v>
      </c>
      <c r="M14">
        <v>5.1997157317126782E-6</v>
      </c>
      <c r="N14" s="1">
        <v>4.0638517881479301E-8</v>
      </c>
      <c r="O14" s="1">
        <v>4.3786891483429604E-9</v>
      </c>
      <c r="P14" s="1">
        <v>1.5045835783338301E-8</v>
      </c>
      <c r="Q14" t="s">
        <v>51</v>
      </c>
    </row>
    <row r="15" spans="1:17" x14ac:dyDescent="0.3">
      <c r="A15">
        <v>14</v>
      </c>
      <c r="B15">
        <v>1195.7903225806399</v>
      </c>
      <c r="C15">
        <v>300</v>
      </c>
      <c r="D15">
        <v>0</v>
      </c>
      <c r="E15">
        <v>100.150191016424</v>
      </c>
      <c r="F15">
        <v>2.7439375647562199</v>
      </c>
      <c r="G15">
        <v>-1608.1555649018926</v>
      </c>
      <c r="H15">
        <v>-1213.8459829146368</v>
      </c>
      <c r="I15">
        <v>268.43131468712602</v>
      </c>
      <c r="J15">
        <v>144.528027007639</v>
      </c>
      <c r="K15">
        <v>36.4987134921642</v>
      </c>
      <c r="L15">
        <v>7.3161463669680057E-5</v>
      </c>
      <c r="M15">
        <v>5.0291690759151681E-6</v>
      </c>
      <c r="N15" s="1">
        <v>5.6769934645246403E-8</v>
      </c>
      <c r="O15" s="1">
        <v>4.1871500983826199E-9</v>
      </c>
      <c r="P15" s="1">
        <v>1.33583078286519E-8</v>
      </c>
      <c r="Q15" t="s">
        <v>51</v>
      </c>
    </row>
    <row r="16" spans="1:17" x14ac:dyDescent="0.3">
      <c r="A16">
        <v>15</v>
      </c>
      <c r="B16">
        <v>1190.77419354839</v>
      </c>
      <c r="C16">
        <v>300</v>
      </c>
      <c r="D16">
        <v>0</v>
      </c>
      <c r="E16">
        <v>100.146927859481</v>
      </c>
      <c r="F16">
        <v>2.7495404591828598</v>
      </c>
      <c r="G16">
        <v>-1606.7551266274411</v>
      </c>
      <c r="H16">
        <v>-1216.0256097615002</v>
      </c>
      <c r="I16">
        <v>266.90556696030501</v>
      </c>
      <c r="J16">
        <v>143.204063104998</v>
      </c>
      <c r="K16">
        <v>36.423151194234201</v>
      </c>
      <c r="L16">
        <v>7.1562406763329891E-5</v>
      </c>
      <c r="M16">
        <v>4.8707283890118459E-6</v>
      </c>
      <c r="N16" s="1">
        <v>7.1557758025056499E-8</v>
      </c>
      <c r="O16" s="1">
        <v>4.0095681956144601E-9</v>
      </c>
      <c r="P16" s="1">
        <v>1.1820572616791E-8</v>
      </c>
      <c r="Q16" t="s">
        <v>51</v>
      </c>
    </row>
    <row r="17" spans="1:17" x14ac:dyDescent="0.3">
      <c r="A17">
        <v>16</v>
      </c>
      <c r="B17">
        <v>1185.7580645161199</v>
      </c>
      <c r="C17">
        <v>300</v>
      </c>
      <c r="D17">
        <v>0</v>
      </c>
      <c r="E17">
        <v>100.14373686506499</v>
      </c>
      <c r="F17">
        <v>2.7548225640247699</v>
      </c>
      <c r="G17">
        <v>-1605.3634595703995</v>
      </c>
      <c r="H17">
        <v>-1218.0751359996414</v>
      </c>
      <c r="I17">
        <v>265.46451622995698</v>
      </c>
      <c r="J17">
        <v>141.98732291842799</v>
      </c>
      <c r="K17">
        <v>36.352155007310699</v>
      </c>
      <c r="L17">
        <v>7.0085049237604368E-5</v>
      </c>
      <c r="M17">
        <v>4.7230629288431458E-6</v>
      </c>
      <c r="N17" s="1">
        <v>8.5165184953531804E-8</v>
      </c>
      <c r="O17" s="1">
        <v>3.8443171004562701E-9</v>
      </c>
      <c r="P17" s="1">
        <v>1.04159861189037E-8</v>
      </c>
      <c r="Q17" t="s">
        <v>51</v>
      </c>
    </row>
    <row r="18" spans="1:17" x14ac:dyDescent="0.3">
      <c r="A18">
        <v>17</v>
      </c>
      <c r="B18">
        <v>1180.7419354838601</v>
      </c>
      <c r="C18">
        <v>300</v>
      </c>
      <c r="D18">
        <v>0</v>
      </c>
      <c r="E18">
        <v>100.140610596873</v>
      </c>
      <c r="F18">
        <v>2.7598169156663901</v>
      </c>
      <c r="G18">
        <v>-1603.9800301196383</v>
      </c>
      <c r="H18">
        <v>-1220.0096121587744</v>
      </c>
      <c r="I18">
        <v>264.09832023249601</v>
      </c>
      <c r="J18">
        <v>140.86508858042299</v>
      </c>
      <c r="K18">
        <v>36.2852369040911</v>
      </c>
      <c r="L18">
        <v>6.8715552049621072E-5</v>
      </c>
      <c r="M18">
        <v>4.5850599893000029E-6</v>
      </c>
      <c r="N18" s="1">
        <v>9.7728861086655904E-8</v>
      </c>
      <c r="O18" s="1">
        <v>3.6900407153065302E-9</v>
      </c>
      <c r="P18" s="1">
        <v>9.1306218964927404E-9</v>
      </c>
      <c r="Q18" t="s">
        <v>51</v>
      </c>
    </row>
    <row r="19" spans="1:17" x14ac:dyDescent="0.3">
      <c r="A19">
        <v>18</v>
      </c>
      <c r="B19">
        <v>1175.7258064516</v>
      </c>
      <c r="C19">
        <v>300</v>
      </c>
      <c r="D19">
        <v>0</v>
      </c>
      <c r="E19">
        <v>100.137543061944</v>
      </c>
      <c r="F19">
        <v>2.7645513594321698</v>
      </c>
      <c r="G19">
        <v>-1602.6043759036586</v>
      </c>
      <c r="H19">
        <v>-1221.841754543598</v>
      </c>
      <c r="I19">
        <v>262.79866063370298</v>
      </c>
      <c r="J19">
        <v>139.826607136305</v>
      </c>
      <c r="K19">
        <v>36.221986876927502</v>
      </c>
      <c r="L19">
        <v>6.7442170743803179E-5</v>
      </c>
      <c r="M19">
        <v>4.4557806919168794E-6</v>
      </c>
      <c r="N19" s="1">
        <v>1.0936416824657899E-7</v>
      </c>
      <c r="O19" s="1">
        <v>3.5455982704733001E-9</v>
      </c>
      <c r="P19" s="1">
        <v>7.9526971419303804E-9</v>
      </c>
      <c r="Q19" t="s">
        <v>51</v>
      </c>
    </row>
    <row r="20" spans="1:17" x14ac:dyDescent="0.3">
      <c r="A20">
        <v>19</v>
      </c>
      <c r="B20">
        <v>1170.7096774193501</v>
      </c>
      <c r="C20">
        <v>300</v>
      </c>
      <c r="D20">
        <v>0</v>
      </c>
      <c r="E20">
        <v>100.134529443541</v>
      </c>
      <c r="F20">
        <v>2.76904956605672</v>
      </c>
      <c r="G20">
        <v>-1601.2360941030472</v>
      </c>
      <c r="H20">
        <v>-1223.5823921490442</v>
      </c>
      <c r="I20">
        <v>261.55845187739601</v>
      </c>
      <c r="J20">
        <v>138.86271808606699</v>
      </c>
      <c r="K20">
        <v>36.162057433351698</v>
      </c>
      <c r="L20">
        <v>6.6254866152294642E-5</v>
      </c>
      <c r="M20">
        <v>4.3344257105794788E-6</v>
      </c>
      <c r="N20" s="1">
        <v>1.2016929487253801E-7</v>
      </c>
      <c r="O20" s="1">
        <v>3.4100220459657198E-9</v>
      </c>
      <c r="P20" s="1">
        <v>6.8721321235936703E-9</v>
      </c>
      <c r="Q20" t="s">
        <v>51</v>
      </c>
    </row>
    <row r="21" spans="1:17" x14ac:dyDescent="0.3">
      <c r="A21">
        <v>20</v>
      </c>
      <c r="B21">
        <v>1165.69354838709</v>
      </c>
      <c r="C21">
        <v>300</v>
      </c>
      <c r="D21">
        <v>0</v>
      </c>
      <c r="E21">
        <v>100.13192822421701</v>
      </c>
      <c r="F21">
        <v>2.77478453627963</v>
      </c>
      <c r="G21">
        <v>-1599.8812896381692</v>
      </c>
      <c r="H21">
        <v>-1225.3422280814425</v>
      </c>
      <c r="I21">
        <v>260.30561972952</v>
      </c>
      <c r="J21">
        <v>137.88646687431299</v>
      </c>
      <c r="K21">
        <v>36.086379650389702</v>
      </c>
      <c r="L21">
        <v>6.5128405124840078E-5</v>
      </c>
      <c r="M21">
        <v>4.2173571285888446E-6</v>
      </c>
      <c r="N21" s="1">
        <v>1.3131688021745699E-7</v>
      </c>
      <c r="O21" s="1">
        <v>3.27444748967059E-9</v>
      </c>
      <c r="P21" s="1">
        <v>6.1047346739505999E-9</v>
      </c>
      <c r="Q21" t="s">
        <v>51</v>
      </c>
    </row>
    <row r="22" spans="1:17" x14ac:dyDescent="0.3">
      <c r="A22">
        <v>21</v>
      </c>
      <c r="B22">
        <v>1160.6774193548299</v>
      </c>
      <c r="C22">
        <v>300</v>
      </c>
      <c r="D22">
        <v>0</v>
      </c>
      <c r="E22">
        <v>100.129882693467</v>
      </c>
      <c r="F22">
        <v>2.7821573994751998</v>
      </c>
      <c r="G22">
        <v>-1598.5427921893593</v>
      </c>
      <c r="H22">
        <v>-1227.1532782934407</v>
      </c>
      <c r="I22">
        <v>259.01967620554097</v>
      </c>
      <c r="J22">
        <v>136.87341168985799</v>
      </c>
      <c r="K22">
        <v>35.990013617617102</v>
      </c>
      <c r="L22">
        <v>6.4046829901314827E-5</v>
      </c>
      <c r="M22">
        <v>4.1035845863106762E-6</v>
      </c>
      <c r="N22" s="1">
        <v>1.4298742020386301E-7</v>
      </c>
      <c r="O22" s="1">
        <v>3.13635846343961E-9</v>
      </c>
      <c r="P22" s="1">
        <v>5.7121424996010401E-9</v>
      </c>
      <c r="Q22" t="s">
        <v>51</v>
      </c>
    </row>
    <row r="23" spans="1:17" x14ac:dyDescent="0.3">
      <c r="A23">
        <v>22</v>
      </c>
      <c r="B23">
        <v>1155.66129032258</v>
      </c>
      <c r="C23">
        <v>300</v>
      </c>
      <c r="D23">
        <v>0</v>
      </c>
      <c r="E23">
        <v>100.127890655694</v>
      </c>
      <c r="F23">
        <v>2.7891193202878002</v>
      </c>
      <c r="G23">
        <v>-1597.2115840835634</v>
      </c>
      <c r="H23">
        <v>-1228.879544076472</v>
      </c>
      <c r="I23">
        <v>257.78914437604499</v>
      </c>
      <c r="J23">
        <v>135.927081682585</v>
      </c>
      <c r="K23">
        <v>35.899464726149802</v>
      </c>
      <c r="L23">
        <v>6.3021794231255733E-5</v>
      </c>
      <c r="M23">
        <v>3.9967750845507114E-6</v>
      </c>
      <c r="N23" s="1">
        <v>1.5392506616262201E-7</v>
      </c>
      <c r="O23" s="1">
        <v>3.0064570749777901E-9</v>
      </c>
      <c r="P23" s="1">
        <v>5.37202534493233E-9</v>
      </c>
      <c r="Q23" t="s">
        <v>51</v>
      </c>
    </row>
    <row r="24" spans="1:17" x14ac:dyDescent="0.3">
      <c r="A24">
        <v>23</v>
      </c>
      <c r="B24">
        <v>1150.6451612903099</v>
      </c>
      <c r="C24">
        <v>300</v>
      </c>
      <c r="D24">
        <v>0</v>
      </c>
      <c r="E24">
        <v>100.125953642588</v>
      </c>
      <c r="F24">
        <v>2.7957222634446999</v>
      </c>
      <c r="G24">
        <v>-1595.8874309994642</v>
      </c>
      <c r="H24">
        <v>-1230.5323910891045</v>
      </c>
      <c r="I24">
        <v>256.60646267350302</v>
      </c>
      <c r="J24">
        <v>135.039014872922</v>
      </c>
      <c r="K24">
        <v>35.813984440364301</v>
      </c>
      <c r="L24">
        <v>6.2044850083269244E-5</v>
      </c>
      <c r="M24">
        <v>3.8962094368715317E-6</v>
      </c>
      <c r="N24" s="1">
        <v>1.6412501631905201E-7</v>
      </c>
      <c r="O24" s="1">
        <v>2.88372864783906E-9</v>
      </c>
      <c r="P24" s="1">
        <v>5.0840242486854898E-9</v>
      </c>
      <c r="Q24" t="s">
        <v>51</v>
      </c>
    </row>
    <row r="25" spans="1:17" x14ac:dyDescent="0.3">
      <c r="A25">
        <v>24</v>
      </c>
      <c r="B25">
        <v>1145.6290322580501</v>
      </c>
      <c r="C25">
        <v>300</v>
      </c>
      <c r="D25">
        <v>0</v>
      </c>
      <c r="E25">
        <v>100.124073482291</v>
      </c>
      <c r="F25">
        <v>2.8020131172552998</v>
      </c>
      <c r="G25">
        <v>-1594.5701397312596</v>
      </c>
      <c r="H25">
        <v>-1232.1220562261537</v>
      </c>
      <c r="I25">
        <v>255.464787161571</v>
      </c>
      <c r="J25">
        <v>134.20076472935901</v>
      </c>
      <c r="K25">
        <v>35.732906768247702</v>
      </c>
      <c r="L25">
        <v>6.110725859995682E-5</v>
      </c>
      <c r="M25">
        <v>3.8012387125706372E-6</v>
      </c>
      <c r="N25" s="1">
        <v>1.7367851592584999E-7</v>
      </c>
      <c r="O25" s="1">
        <v>2.7672537036034501E-9</v>
      </c>
      <c r="P25" s="1">
        <v>4.8483810116327697E-9</v>
      </c>
      <c r="Q25" t="s">
        <v>51</v>
      </c>
    </row>
    <row r="26" spans="1:17" x14ac:dyDescent="0.3">
      <c r="A26">
        <v>25</v>
      </c>
      <c r="B26">
        <v>1140.6129032258</v>
      </c>
      <c r="C26">
        <v>300</v>
      </c>
      <c r="D26">
        <v>0</v>
      </c>
      <c r="E26">
        <v>100.12225196991299</v>
      </c>
      <c r="F26">
        <v>2.80803509744714</v>
      </c>
      <c r="G26">
        <v>-1593.2595494840132</v>
      </c>
      <c r="H26">
        <v>-1233.6580626931695</v>
      </c>
      <c r="I26">
        <v>254.35770451348901</v>
      </c>
      <c r="J26">
        <v>133.40447844881501</v>
      </c>
      <c r="K26">
        <v>35.655626975936798</v>
      </c>
      <c r="L26">
        <v>6.0200126001596722E-5</v>
      </c>
      <c r="M26">
        <v>3.7112582571199056E-6</v>
      </c>
      <c r="N26" s="1">
        <v>1.82667551125827E-7</v>
      </c>
      <c r="O26" s="1">
        <v>2.6561695159487E-9</v>
      </c>
      <c r="P26" s="1">
        <v>4.6660013907535599E-9</v>
      </c>
      <c r="Q26" t="s">
        <v>51</v>
      </c>
    </row>
    <row r="27" spans="1:17" x14ac:dyDescent="0.3">
      <c r="A27">
        <v>26</v>
      </c>
      <c r="B27">
        <v>1135.5967741935401</v>
      </c>
      <c r="C27">
        <v>300</v>
      </c>
      <c r="D27">
        <v>0</v>
      </c>
      <c r="E27">
        <v>100.120490072545</v>
      </c>
      <c r="F27">
        <v>2.8138288640867102</v>
      </c>
      <c r="G27">
        <v>-1591.9555164839003</v>
      </c>
      <c r="H27">
        <v>-1235.1496351050946</v>
      </c>
      <c r="I27">
        <v>253.278934095918</v>
      </c>
      <c r="J27">
        <v>132.64255727090901</v>
      </c>
      <c r="K27">
        <v>35.581584704882601</v>
      </c>
      <c r="L27">
        <v>5.9313849557755172E-5</v>
      </c>
      <c r="M27">
        <v>3.625679728510536E-6</v>
      </c>
      <c r="N27" s="1">
        <v>1.9116775340559099E-7</v>
      </c>
      <c r="O27" s="1">
        <v>2.5496296769870598E-9</v>
      </c>
      <c r="P27" s="1">
        <v>4.5385360481189403E-9</v>
      </c>
      <c r="Q27" t="s">
        <v>51</v>
      </c>
    </row>
    <row r="28" spans="1:17" x14ac:dyDescent="0.3">
      <c r="A28">
        <v>27</v>
      </c>
      <c r="B28">
        <v>1130.58064516128</v>
      </c>
      <c r="C28">
        <v>300</v>
      </c>
      <c r="D28">
        <v>0</v>
      </c>
      <c r="E28">
        <v>100.118786137789</v>
      </c>
      <c r="F28">
        <v>2.81943316854418</v>
      </c>
      <c r="G28">
        <v>-1590.6578827589494</v>
      </c>
      <c r="H28">
        <v>-1236.6061424063355</v>
      </c>
      <c r="I28">
        <v>252.221992568904</v>
      </c>
      <c r="J28">
        <v>131.90729660078199</v>
      </c>
      <c r="K28">
        <v>35.510253356877897</v>
      </c>
      <c r="L28">
        <v>5.8437407778184771E-5</v>
      </c>
      <c r="M28">
        <v>3.5438976792870851E-6</v>
      </c>
      <c r="N28" s="1">
        <v>1.99251127519749E-7</v>
      </c>
      <c r="O28" s="1">
        <v>2.4467583705724498E-9</v>
      </c>
      <c r="P28" s="1">
        <v>4.4684080549802701E-9</v>
      </c>
      <c r="Q28" t="s">
        <v>51</v>
      </c>
    </row>
    <row r="29" spans="1:17" x14ac:dyDescent="0.3">
      <c r="A29">
        <v>28</v>
      </c>
      <c r="B29">
        <v>1125.5645161290199</v>
      </c>
      <c r="C29">
        <v>300</v>
      </c>
      <c r="D29">
        <v>0</v>
      </c>
      <c r="E29">
        <v>100.124058367845</v>
      </c>
      <c r="F29">
        <v>2.82586813971032</v>
      </c>
      <c r="G29">
        <v>-1589.4877830180474</v>
      </c>
      <c r="H29">
        <v>-1238.3481026934244</v>
      </c>
      <c r="I29">
        <v>251.044567190457</v>
      </c>
      <c r="J29">
        <v>131.00474141090299</v>
      </c>
      <c r="K29">
        <v>35.431256314071703</v>
      </c>
      <c r="L29">
        <v>5.7185392654592314E-5</v>
      </c>
      <c r="M29">
        <v>3.4491831392744241E-6</v>
      </c>
      <c r="N29" s="1">
        <v>2.09001567462816E-7</v>
      </c>
      <c r="O29" s="1">
        <v>2.3180237410794801E-9</v>
      </c>
      <c r="P29" s="1">
        <v>4.7457082084207404E-9</v>
      </c>
      <c r="Q29" t="s">
        <v>51</v>
      </c>
    </row>
    <row r="30" spans="1:17" x14ac:dyDescent="0.3">
      <c r="A30">
        <v>29</v>
      </c>
      <c r="B30">
        <v>1120.5483870967701</v>
      </c>
      <c r="C30">
        <v>300</v>
      </c>
      <c r="D30">
        <v>0</v>
      </c>
      <c r="E30">
        <v>100.140088324576</v>
      </c>
      <c r="F30">
        <v>2.8332821975288298</v>
      </c>
      <c r="G30">
        <v>-1588.5124131428699</v>
      </c>
      <c r="H30">
        <v>-1240.4913162985704</v>
      </c>
      <c r="I30">
        <v>249.710482602528</v>
      </c>
      <c r="J30">
        <v>129.885515286421</v>
      </c>
      <c r="K30">
        <v>35.344198474799697</v>
      </c>
      <c r="L30">
        <v>5.5429560895079325E-5</v>
      </c>
      <c r="M30">
        <v>3.3345769347047803E-6</v>
      </c>
      <c r="N30" s="1">
        <v>2.2109448828270601E-7</v>
      </c>
      <c r="O30" s="1">
        <v>2.1530537916830001E-9</v>
      </c>
      <c r="P30" s="1">
        <v>5.4124857995091801E-9</v>
      </c>
      <c r="Q30" t="s">
        <v>51</v>
      </c>
    </row>
    <row r="31" spans="1:17" x14ac:dyDescent="0.3">
      <c r="A31">
        <v>30</v>
      </c>
      <c r="B31">
        <v>1115.53225806451</v>
      </c>
      <c r="C31">
        <v>300</v>
      </c>
      <c r="D31">
        <v>0</v>
      </c>
      <c r="E31">
        <v>100.15311596567901</v>
      </c>
      <c r="F31">
        <v>2.8396402616396199</v>
      </c>
      <c r="G31">
        <v>-1587.4906726834952</v>
      </c>
      <c r="H31">
        <v>-1242.4038567007642</v>
      </c>
      <c r="I31">
        <v>248.49947781697401</v>
      </c>
      <c r="J31">
        <v>128.93138462093</v>
      </c>
      <c r="K31">
        <v>35.269649229388797</v>
      </c>
      <c r="L31">
        <v>5.3934607902453245E-5</v>
      </c>
      <c r="M31">
        <v>3.2327703240956022E-6</v>
      </c>
      <c r="N31" s="1">
        <v>2.3143178626084699E-7</v>
      </c>
      <c r="O31" s="1">
        <v>2.0103390917679102E-9</v>
      </c>
      <c r="P31" s="1">
        <v>5.8707746234413004E-9</v>
      </c>
      <c r="Q31" t="s">
        <v>51</v>
      </c>
    </row>
    <row r="32" spans="1:17" x14ac:dyDescent="0.3">
      <c r="A32">
        <v>31</v>
      </c>
      <c r="B32">
        <v>1110.5161290322501</v>
      </c>
      <c r="C32">
        <v>300</v>
      </c>
      <c r="D32">
        <v>0</v>
      </c>
      <c r="E32">
        <v>100.163736531739</v>
      </c>
      <c r="F32">
        <v>2.8451507454004501</v>
      </c>
      <c r="G32">
        <v>-1586.4324933881564</v>
      </c>
      <c r="H32">
        <v>-1244.128323120389</v>
      </c>
      <c r="I32">
        <v>247.389282056919</v>
      </c>
      <c r="J32">
        <v>128.11018271288199</v>
      </c>
      <c r="K32">
        <v>35.2050718907131</v>
      </c>
      <c r="L32">
        <v>5.2651440350342657E-5</v>
      </c>
      <c r="M32">
        <v>3.1419018353899112E-6</v>
      </c>
      <c r="N32" s="1">
        <v>2.4033171142919302E-7</v>
      </c>
      <c r="O32" s="1">
        <v>1.8860626903370101E-9</v>
      </c>
      <c r="P32" s="1">
        <v>6.1743874240224101E-9</v>
      </c>
      <c r="Q32" t="s">
        <v>51</v>
      </c>
    </row>
    <row r="33" spans="1:17" x14ac:dyDescent="0.3">
      <c r="A33">
        <v>32</v>
      </c>
      <c r="B33">
        <v>1105.5</v>
      </c>
      <c r="C33">
        <v>300</v>
      </c>
      <c r="D33">
        <v>0</v>
      </c>
      <c r="E33">
        <v>100.17243492442699</v>
      </c>
      <c r="F33">
        <v>2.8499784856893702</v>
      </c>
      <c r="G33">
        <v>-1585.3459551166775</v>
      </c>
      <c r="H33">
        <v>-1245.6995056599956</v>
      </c>
      <c r="I33">
        <v>246.36162148237901</v>
      </c>
      <c r="J33">
        <v>127.39615772381801</v>
      </c>
      <c r="K33">
        <v>35.148488112251997</v>
      </c>
      <c r="L33">
        <v>5.1540114678620622E-5</v>
      </c>
      <c r="M33">
        <v>3.0603462816984306E-6</v>
      </c>
      <c r="N33" s="1">
        <v>2.4805557808577502E-7</v>
      </c>
      <c r="O33" s="1">
        <v>1.77703313397181E-9</v>
      </c>
      <c r="P33" s="1">
        <v>6.3640831235068401E-9</v>
      </c>
      <c r="Q33" t="s">
        <v>51</v>
      </c>
    </row>
    <row r="34" spans="1:17" x14ac:dyDescent="0.3">
      <c r="A34">
        <v>33</v>
      </c>
      <c r="B34">
        <v>1100.4838709677299</v>
      </c>
      <c r="C34">
        <v>300</v>
      </c>
      <c r="D34">
        <v>0</v>
      </c>
      <c r="E34">
        <v>100.179593706901</v>
      </c>
      <c r="F34">
        <v>2.8542518811674098</v>
      </c>
      <c r="G34">
        <v>-1584.2374127949297</v>
      </c>
      <c r="H34">
        <v>-1247.1450766631267</v>
      </c>
      <c r="I34">
        <v>245.40188128465201</v>
      </c>
      <c r="J34">
        <v>126.76912792506801</v>
      </c>
      <c r="K34">
        <v>35.098371789782902</v>
      </c>
      <c r="L34">
        <v>5.0569017307922317E-5</v>
      </c>
      <c r="M34">
        <v>2.9867409981191381E-6</v>
      </c>
      <c r="N34" s="1">
        <v>2.54812123835044E-7</v>
      </c>
      <c r="O34" s="1">
        <v>1.6806681574489401E-9</v>
      </c>
      <c r="P34" s="1">
        <v>6.46999384082447E-9</v>
      </c>
      <c r="Q34" t="s">
        <v>51</v>
      </c>
    </row>
    <row r="35" spans="1:17" x14ac:dyDescent="0.3">
      <c r="A35">
        <v>34</v>
      </c>
      <c r="B35">
        <v>1095.46774193547</v>
      </c>
      <c r="C35">
        <v>300</v>
      </c>
      <c r="D35">
        <v>0</v>
      </c>
      <c r="E35">
        <v>100.185511502937</v>
      </c>
      <c r="F35">
        <v>2.8580708434635298</v>
      </c>
      <c r="G35">
        <v>-1583.1118065946562</v>
      </c>
      <c r="H35">
        <v>-1248.4868893506837</v>
      </c>
      <c r="I35">
        <v>244.498450510184</v>
      </c>
      <c r="J35">
        <v>126.213342283377</v>
      </c>
      <c r="K35">
        <v>35.053543802829097</v>
      </c>
      <c r="L35">
        <v>4.9713307715456784E-5</v>
      </c>
      <c r="M35">
        <v>2.9199595661534392E-6</v>
      </c>
      <c r="N35" s="1">
        <v>2.6076682389803999E-7</v>
      </c>
      <c r="O35" s="1">
        <v>1.5948993627112501E-9</v>
      </c>
      <c r="P35" s="1">
        <v>6.51423268136387E-9</v>
      </c>
      <c r="Q35" t="s">
        <v>51</v>
      </c>
    </row>
    <row r="36" spans="1:17" x14ac:dyDescent="0.3">
      <c r="A36">
        <v>35</v>
      </c>
      <c r="B36">
        <v>1090.4516129032199</v>
      </c>
      <c r="C36">
        <v>300</v>
      </c>
      <c r="D36">
        <v>0</v>
      </c>
      <c r="E36">
        <v>100.190421287631</v>
      </c>
      <c r="F36">
        <v>2.8615135616668401</v>
      </c>
      <c r="G36">
        <v>-1581.9729721006252</v>
      </c>
      <c r="H36">
        <v>-1249.7422341439781</v>
      </c>
      <c r="I36">
        <v>243.642083444956</v>
      </c>
      <c r="J36">
        <v>125.71645919534301</v>
      </c>
      <c r="K36">
        <v>35.013086301526997</v>
      </c>
      <c r="L36">
        <v>4.8953423036802912E-5</v>
      </c>
      <c r="M36">
        <v>2.8590730737342314E-6</v>
      </c>
      <c r="N36" s="1">
        <v>2.6605108323362899E-7</v>
      </c>
      <c r="O36" s="1">
        <v>1.51806926140992E-9</v>
      </c>
      <c r="P36" s="1">
        <v>6.5130397196499703E-9</v>
      </c>
      <c r="Q36" t="s">
        <v>51</v>
      </c>
    </row>
    <row r="37" spans="1:17" x14ac:dyDescent="0.3">
      <c r="A37">
        <v>36</v>
      </c>
      <c r="B37">
        <v>1085.4354838709701</v>
      </c>
      <c r="C37">
        <v>300</v>
      </c>
      <c r="D37">
        <v>0</v>
      </c>
      <c r="E37">
        <v>100.19450560376499</v>
      </c>
      <c r="F37">
        <v>2.8646417613097799</v>
      </c>
      <c r="G37">
        <v>-1580.823898533115</v>
      </c>
      <c r="H37">
        <v>-1250.9248763296159</v>
      </c>
      <c r="I37">
        <v>242.825369562708</v>
      </c>
      <c r="J37">
        <v>125.268733749338</v>
      </c>
      <c r="K37">
        <v>34.976277647350102</v>
      </c>
      <c r="L37">
        <v>4.8273853012966242E-5</v>
      </c>
      <c r="M37">
        <v>2.8033130540170809E-6</v>
      </c>
      <c r="N37" s="1">
        <v>2.7076989140502401E-7</v>
      </c>
      <c r="O37" s="1">
        <v>1.44884249751184E-9</v>
      </c>
      <c r="P37" s="1">
        <v>6.4783957552610901E-9</v>
      </c>
      <c r="Q37" t="s">
        <v>51</v>
      </c>
    </row>
    <row r="38" spans="1:17" x14ac:dyDescent="0.3">
      <c r="A38">
        <v>37</v>
      </c>
      <c r="B38">
        <v>1080.4193548387</v>
      </c>
      <c r="C38">
        <v>300</v>
      </c>
      <c r="D38">
        <v>0</v>
      </c>
      <c r="E38">
        <v>100.198114935082</v>
      </c>
      <c r="F38">
        <v>2.8675951882772202</v>
      </c>
      <c r="G38">
        <v>-1579.670516935709</v>
      </c>
      <c r="H38">
        <v>-1252.0505671729213</v>
      </c>
      <c r="I38">
        <v>242.04149465383401</v>
      </c>
      <c r="J38">
        <v>124.862634845991</v>
      </c>
      <c r="K38">
        <v>34.941513134313098</v>
      </c>
      <c r="L38">
        <v>4.7663219136838864E-5</v>
      </c>
      <c r="M38">
        <v>2.7515214491125813E-6</v>
      </c>
      <c r="N38" s="1">
        <v>2.7500338726446398E-7</v>
      </c>
      <c r="O38" s="1">
        <v>1.3857651674164501E-9</v>
      </c>
      <c r="P38" s="1">
        <v>6.40465642321565E-9</v>
      </c>
      <c r="Q38" t="s">
        <v>51</v>
      </c>
    </row>
    <row r="39" spans="1:17" x14ac:dyDescent="0.3">
      <c r="A39">
        <v>38</v>
      </c>
      <c r="B39">
        <v>1075.4032258064401</v>
      </c>
      <c r="C39">
        <v>300</v>
      </c>
      <c r="D39">
        <v>0</v>
      </c>
      <c r="E39">
        <v>100.202768545084</v>
      </c>
      <c r="F39">
        <v>2.8710057083008098</v>
      </c>
      <c r="G39">
        <v>-1578.5390843884195</v>
      </c>
      <c r="H39">
        <v>-1253.158965316997</v>
      </c>
      <c r="I39">
        <v>241.28088743167001</v>
      </c>
      <c r="J39">
        <v>124.494230668992</v>
      </c>
      <c r="K39">
        <v>34.901626372728202</v>
      </c>
      <c r="L39">
        <v>4.7119865034691922E-5</v>
      </c>
      <c r="M39">
        <v>2.6998722933280308E-6</v>
      </c>
      <c r="N39" s="1">
        <v>2.7877985669976401E-7</v>
      </c>
      <c r="O39" s="1">
        <v>1.32567428919157E-9</v>
      </c>
      <c r="P39" s="1">
        <v>6.2041654912704597E-9</v>
      </c>
      <c r="Q39" t="s">
        <v>51</v>
      </c>
    </row>
    <row r="40" spans="1:17" x14ac:dyDescent="0.3">
      <c r="A40">
        <v>39</v>
      </c>
      <c r="B40">
        <v>1070.38709677419</v>
      </c>
      <c r="C40">
        <v>300</v>
      </c>
      <c r="D40">
        <v>0</v>
      </c>
      <c r="E40">
        <v>100.20688824886901</v>
      </c>
      <c r="F40">
        <v>2.8741599956872301</v>
      </c>
      <c r="G40">
        <v>-1577.4020676837172</v>
      </c>
      <c r="H40">
        <v>-1254.2187738697887</v>
      </c>
      <c r="I40">
        <v>240.54660983301901</v>
      </c>
      <c r="J40">
        <v>124.156818503281</v>
      </c>
      <c r="K40">
        <v>34.864756450313301</v>
      </c>
      <c r="L40">
        <v>4.6627870764752552E-5</v>
      </c>
      <c r="M40">
        <v>2.6522282339745377E-6</v>
      </c>
      <c r="N40" s="1">
        <v>2.8218716064877301E-7</v>
      </c>
      <c r="O40" s="1">
        <v>1.2709438644543299E-9</v>
      </c>
      <c r="P40" s="1">
        <v>6.0022470743008698E-9</v>
      </c>
      <c r="Q40" t="s">
        <v>51</v>
      </c>
    </row>
    <row r="41" spans="1:17" x14ac:dyDescent="0.3">
      <c r="A41">
        <v>40</v>
      </c>
      <c r="B41">
        <v>1065.3709677419299</v>
      </c>
      <c r="C41">
        <v>300</v>
      </c>
      <c r="D41">
        <v>0</v>
      </c>
      <c r="E41">
        <v>100.210559532255</v>
      </c>
      <c r="F41">
        <v>2.8770958638687598</v>
      </c>
      <c r="G41">
        <v>-1576.2608424085624</v>
      </c>
      <c r="H41">
        <v>-1255.2367719816912</v>
      </c>
      <c r="I41">
        <v>239.83492090410201</v>
      </c>
      <c r="J41">
        <v>123.845929476837</v>
      </c>
      <c r="K41">
        <v>34.830455526603401</v>
      </c>
      <c r="L41">
        <v>4.6179972716072545E-5</v>
      </c>
      <c r="M41">
        <v>2.6080972168843703E-6</v>
      </c>
      <c r="N41" s="1">
        <v>2.8527592220879299E-7</v>
      </c>
      <c r="O41" s="1">
        <v>1.2208581234263901E-9</v>
      </c>
      <c r="P41" s="1">
        <v>5.8007893945096201E-9</v>
      </c>
      <c r="Q41" t="s">
        <v>51</v>
      </c>
    </row>
    <row r="42" spans="1:17" x14ac:dyDescent="0.3">
      <c r="A42">
        <v>41</v>
      </c>
      <c r="B42">
        <v>1060.35483870967</v>
      </c>
      <c r="C42">
        <v>300</v>
      </c>
      <c r="D42">
        <v>0</v>
      </c>
      <c r="E42">
        <v>100.213851775211</v>
      </c>
      <c r="F42">
        <v>2.8798442713391301</v>
      </c>
      <c r="G42">
        <v>-1575.1165184000631</v>
      </c>
      <c r="H42">
        <v>-1256.2185350826512</v>
      </c>
      <c r="I42">
        <v>239.142726790539</v>
      </c>
      <c r="J42">
        <v>123.55790800269899</v>
      </c>
      <c r="K42">
        <v>34.798357943366</v>
      </c>
      <c r="L42">
        <v>4.577022970542048E-5</v>
      </c>
      <c r="M42">
        <v>2.5670678639855461E-6</v>
      </c>
      <c r="N42" s="1">
        <v>2.88087726255606E-7</v>
      </c>
      <c r="O42" s="1">
        <v>1.1748260205376099E-9</v>
      </c>
      <c r="P42" s="1">
        <v>5.6011242624464799E-9</v>
      </c>
      <c r="Q42" t="s">
        <v>51</v>
      </c>
    </row>
    <row r="43" spans="1:17" x14ac:dyDescent="0.3">
      <c r="A43">
        <v>42</v>
      </c>
      <c r="B43">
        <v>1055.33870967741</v>
      </c>
      <c r="C43">
        <v>300</v>
      </c>
      <c r="D43">
        <v>0</v>
      </c>
      <c r="E43">
        <v>100.216821721822</v>
      </c>
      <c r="F43">
        <v>2.8824308263358298</v>
      </c>
      <c r="G43">
        <v>-1573.9699978834287</v>
      </c>
      <c r="H43">
        <v>-1257.1686924005685</v>
      </c>
      <c r="I43">
        <v>238.467442873327</v>
      </c>
      <c r="J43">
        <v>123.289733705773</v>
      </c>
      <c r="K43">
        <v>34.768161929914697</v>
      </c>
      <c r="L43">
        <v>4.539373378169993E-5</v>
      </c>
      <c r="M43">
        <v>2.5287930287998688E-6</v>
      </c>
      <c r="N43" s="1">
        <v>2.90657060363279E-7</v>
      </c>
      <c r="O43" s="1">
        <v>1.1323546969000099E-9</v>
      </c>
      <c r="P43" s="1">
        <v>5.4041802555148904E-9</v>
      </c>
      <c r="Q43" t="s">
        <v>51</v>
      </c>
    </row>
    <row r="44" spans="1:17" x14ac:dyDescent="0.3">
      <c r="A44">
        <v>43</v>
      </c>
      <c r="B44">
        <v>1050.3225806451601</v>
      </c>
      <c r="C44">
        <v>300</v>
      </c>
      <c r="D44">
        <v>0</v>
      </c>
      <c r="E44">
        <v>100.21951607940601</v>
      </c>
      <c r="F44">
        <v>2.8848769135166501</v>
      </c>
      <c r="G44">
        <v>-1572.8220188919599</v>
      </c>
      <c r="H44">
        <v>-1258.0911205378645</v>
      </c>
      <c r="I44">
        <v>237.80688996267</v>
      </c>
      <c r="J44">
        <v>123.03888830177</v>
      </c>
      <c r="K44">
        <v>34.739615964148598</v>
      </c>
      <c r="L44">
        <v>4.5046394204710922E-5</v>
      </c>
      <c r="M44">
        <v>2.4929773072593789E-6</v>
      </c>
      <c r="N44" s="1">
        <v>2.9301277242156099E-7</v>
      </c>
      <c r="O44" s="1">
        <v>1.0930295264418299E-9</v>
      </c>
      <c r="P44" s="1">
        <v>5.2105916216041701E-9</v>
      </c>
      <c r="Q44" t="s">
        <v>51</v>
      </c>
    </row>
    <row r="45" spans="1:17" x14ac:dyDescent="0.3">
      <c r="A45">
        <v>44</v>
      </c>
      <c r="B45">
        <v>1045.30645161289</v>
      </c>
      <c r="C45">
        <v>300</v>
      </c>
      <c r="D45">
        <v>0</v>
      </c>
      <c r="E45">
        <v>100.221973487215</v>
      </c>
      <c r="F45">
        <v>2.8872005491502502</v>
      </c>
      <c r="G45">
        <v>-1571.6731880562677</v>
      </c>
      <c r="H45">
        <v>-1258.9890909405744</v>
      </c>
      <c r="I45">
        <v>237.159215029953</v>
      </c>
      <c r="J45">
        <v>122.803254703606</v>
      </c>
      <c r="K45">
        <v>34.712508459695499</v>
      </c>
      <c r="L45">
        <v>4.4724773848484479E-5</v>
      </c>
      <c r="M45">
        <v>2.459367422795676E-6</v>
      </c>
      <c r="N45" s="1">
        <v>2.95179179911111E-7</v>
      </c>
      <c r="O45" s="1">
        <v>1.05649890293968E-9</v>
      </c>
      <c r="P45" s="1">
        <v>5.0207765613644498E-9</v>
      </c>
      <c r="Q45" t="s">
        <v>51</v>
      </c>
    </row>
    <row r="46" spans="1:17" x14ac:dyDescent="0.3">
      <c r="A46">
        <v>45</v>
      </c>
      <c r="B46">
        <v>1040.2903225806399</v>
      </c>
      <c r="C46">
        <v>300</v>
      </c>
      <c r="D46">
        <v>0</v>
      </c>
      <c r="E46">
        <v>100.22422602124399</v>
      </c>
      <c r="F46">
        <v>2.8894170384213802</v>
      </c>
      <c r="G46">
        <v>-1570.5240055884137</v>
      </c>
      <c r="H46">
        <v>-1259.8653836089884</v>
      </c>
      <c r="I46">
        <v>236.52282988315901</v>
      </c>
      <c r="J46">
        <v>122.58103958079801</v>
      </c>
      <c r="K46">
        <v>34.686659865479697</v>
      </c>
      <c r="L46">
        <v>4.4425963736846331E-5</v>
      </c>
      <c r="M46">
        <v>2.4277447316488736E-6</v>
      </c>
      <c r="N46" s="1">
        <v>2.9717692439202001E-7</v>
      </c>
      <c r="O46" s="1">
        <v>1.0224624932878499E-9</v>
      </c>
      <c r="P46" s="1">
        <v>4.8349940452668896E-9</v>
      </c>
      <c r="Q46" t="s">
        <v>51</v>
      </c>
    </row>
    <row r="47" spans="1:17" x14ac:dyDescent="0.3">
      <c r="A47">
        <v>46</v>
      </c>
      <c r="B47">
        <v>1035.27419354839</v>
      </c>
      <c r="C47">
        <v>300</v>
      </c>
      <c r="D47">
        <v>0</v>
      </c>
      <c r="E47">
        <v>100.226300352059</v>
      </c>
      <c r="F47">
        <v>2.8915394865225799</v>
      </c>
      <c r="G47">
        <v>-1569.3748844413165</v>
      </c>
      <c r="H47">
        <v>-1260.722375737045</v>
      </c>
      <c r="I47">
        <v>235.896363141389</v>
      </c>
      <c r="J47">
        <v>122.370713222845</v>
      </c>
      <c r="K47">
        <v>34.661916539342499</v>
      </c>
      <c r="L47">
        <v>4.4147485706754997E-5</v>
      </c>
      <c r="M47">
        <v>2.3979193138436656E-6</v>
      </c>
      <c r="N47" s="1">
        <v>2.9902363707573602E-7</v>
      </c>
      <c r="O47" s="1">
        <v>9.9066206081275091E-10</v>
      </c>
      <c r="P47" s="1">
        <v>4.6533853930100401E-9</v>
      </c>
      <c r="Q47" t="s">
        <v>51</v>
      </c>
    </row>
    <row r="48" spans="1:17" x14ac:dyDescent="0.3">
      <c r="A48">
        <v>47</v>
      </c>
      <c r="B48">
        <v>1030.2580645161199</v>
      </c>
      <c r="C48">
        <v>300</v>
      </c>
      <c r="D48">
        <v>0</v>
      </c>
      <c r="E48">
        <v>100.228218638622</v>
      </c>
      <c r="F48">
        <v>2.8935792003352399</v>
      </c>
      <c r="G48">
        <v>-1568.2261650467058</v>
      </c>
      <c r="H48">
        <v>-1261.5621114795129</v>
      </c>
      <c r="I48">
        <v>235.27862218731701</v>
      </c>
      <c r="J48">
        <v>122.17096233267699</v>
      </c>
      <c r="K48">
        <v>34.638145942924197</v>
      </c>
      <c r="L48">
        <v>4.3887216091613355E-5</v>
      </c>
      <c r="M48">
        <v>2.3697252653609572E-6</v>
      </c>
      <c r="N48" s="1">
        <v>3.0073446252712597E-7</v>
      </c>
      <c r="O48" s="1">
        <v>9.6087421910138199E-10</v>
      </c>
      <c r="P48" s="1">
        <v>4.4760049094579002E-9</v>
      </c>
      <c r="Q48" t="s">
        <v>51</v>
      </c>
    </row>
    <row r="49" spans="1:17" x14ac:dyDescent="0.3">
      <c r="A49">
        <v>48</v>
      </c>
      <c r="B49">
        <v>1025.2419354838601</v>
      </c>
      <c r="C49">
        <v>300</v>
      </c>
      <c r="D49">
        <v>0</v>
      </c>
      <c r="E49">
        <v>100.229999199905</v>
      </c>
      <c r="F49">
        <v>2.8955474886811801</v>
      </c>
      <c r="G49">
        <v>-1567.0781268854207</v>
      </c>
      <c r="H49">
        <v>-1262.3869583603907</v>
      </c>
      <c r="I49">
        <v>234.668099976669</v>
      </c>
      <c r="J49">
        <v>122.230193908153</v>
      </c>
      <c r="K49">
        <v>34.615215116211402</v>
      </c>
      <c r="L49">
        <v>4.3857493577203601E-5</v>
      </c>
      <c r="M49">
        <v>2.3438445570892956E-6</v>
      </c>
      <c r="N49" s="1">
        <v>2.9627200531292802E-7</v>
      </c>
      <c r="O49" s="1">
        <v>9.3283805543152501E-10</v>
      </c>
      <c r="P49" s="1">
        <v>4.3168502400442197E-9</v>
      </c>
      <c r="Q49" t="s">
        <v>51</v>
      </c>
    </row>
    <row r="50" spans="1:17" x14ac:dyDescent="0.3">
      <c r="A50">
        <v>49</v>
      </c>
      <c r="B50">
        <v>1020.22580645161</v>
      </c>
      <c r="C50">
        <v>300</v>
      </c>
      <c r="D50">
        <v>0</v>
      </c>
      <c r="E50">
        <v>100.231656964422</v>
      </c>
      <c r="F50">
        <v>2.8974531052879899</v>
      </c>
      <c r="G50">
        <v>-1565.9309983611695</v>
      </c>
      <c r="H50">
        <v>-1263.1985388340181</v>
      </c>
      <c r="I50">
        <v>234.063802660497</v>
      </c>
      <c r="J50">
        <v>122.052571047881</v>
      </c>
      <c r="K50">
        <v>34.593021292215298</v>
      </c>
      <c r="L50">
        <v>4.3632215765865466E-5</v>
      </c>
      <c r="M50">
        <v>2.3185061104399572E-6</v>
      </c>
      <c r="N50" s="1">
        <v>2.9745734079050102E-7</v>
      </c>
      <c r="O50" s="1">
        <v>9.0650810868727798E-10</v>
      </c>
      <c r="P50" s="1">
        <v>4.1488392774646501E-9</v>
      </c>
      <c r="Q50" t="s">
        <v>51</v>
      </c>
    </row>
    <row r="51" spans="1:17" x14ac:dyDescent="0.3">
      <c r="A51">
        <v>50</v>
      </c>
      <c r="B51">
        <v>1015.20967741934</v>
      </c>
      <c r="C51">
        <v>300</v>
      </c>
      <c r="D51">
        <v>0</v>
      </c>
      <c r="E51">
        <v>100.23239250849301</v>
      </c>
      <c r="F51">
        <v>2.8994113711479699</v>
      </c>
      <c r="G51">
        <v>-1564.7710292376173</v>
      </c>
      <c r="H51">
        <v>-1263.9944147023314</v>
      </c>
      <c r="I51">
        <v>233.457022760722</v>
      </c>
      <c r="J51">
        <v>121.88105393787301</v>
      </c>
      <c r="K51">
        <v>34.569910812209898</v>
      </c>
      <c r="L51">
        <v>4.3424940296875677E-5</v>
      </c>
      <c r="M51">
        <v>2.2945818732918954E-6</v>
      </c>
      <c r="N51" s="1">
        <v>2.98475753075677E-7</v>
      </c>
      <c r="O51" s="1">
        <v>8.8188596925459796E-10</v>
      </c>
      <c r="P51" s="1">
        <v>3.9799275353986004E-9</v>
      </c>
      <c r="Q51" t="s">
        <v>51</v>
      </c>
    </row>
    <row r="52" spans="1:17" x14ac:dyDescent="0.3">
      <c r="A52">
        <v>51</v>
      </c>
      <c r="B52">
        <v>1010.19354838709</v>
      </c>
      <c r="C52">
        <v>300</v>
      </c>
      <c r="D52">
        <v>0</v>
      </c>
      <c r="E52">
        <v>100.232076352642</v>
      </c>
      <c r="F52">
        <v>2.9014744241291601</v>
      </c>
      <c r="G52">
        <v>-1563.5960605020744</v>
      </c>
      <c r="H52">
        <v>-1264.7771489056418</v>
      </c>
      <c r="I52">
        <v>232.844051752149</v>
      </c>
      <c r="J52">
        <v>121.70845779981001</v>
      </c>
      <c r="K52">
        <v>34.545221394713998</v>
      </c>
      <c r="L52">
        <v>4.3231131664967632E-5</v>
      </c>
      <c r="M52">
        <v>2.2717224186823985E-6</v>
      </c>
      <c r="N52" s="1">
        <v>2.9934259076202398E-7</v>
      </c>
      <c r="O52" s="1">
        <v>8.5862548747854001E-10</v>
      </c>
      <c r="P52" s="1">
        <v>3.8094609666131203E-9</v>
      </c>
      <c r="Q52" t="s">
        <v>51</v>
      </c>
    </row>
    <row r="53" spans="1:17" x14ac:dyDescent="0.3">
      <c r="A53">
        <v>52</v>
      </c>
      <c r="B53">
        <v>1005.17741935484</v>
      </c>
      <c r="C53">
        <v>300</v>
      </c>
      <c r="D53">
        <v>0</v>
      </c>
      <c r="E53">
        <v>100.23168496891699</v>
      </c>
      <c r="F53">
        <v>2.90349043612752</v>
      </c>
      <c r="G53">
        <v>-1562.4228714559097</v>
      </c>
      <c r="H53">
        <v>-1265.5497425332778</v>
      </c>
      <c r="I53">
        <v>232.23559506566801</v>
      </c>
      <c r="J53">
        <v>121.539679622184</v>
      </c>
      <c r="K53">
        <v>34.521100438890898</v>
      </c>
      <c r="L53">
        <v>4.3046610714996004E-5</v>
      </c>
      <c r="M53">
        <v>2.2498020574195445E-6</v>
      </c>
      <c r="N53" s="1">
        <v>3.0010378572649302E-7</v>
      </c>
      <c r="O53" s="1">
        <v>8.3649310074768497E-10</v>
      </c>
      <c r="P53" s="1">
        <v>3.64411793525886E-9</v>
      </c>
      <c r="Q53" t="s">
        <v>51</v>
      </c>
    </row>
    <row r="54" spans="1:17" x14ac:dyDescent="0.3">
      <c r="A54">
        <v>53</v>
      </c>
      <c r="B54">
        <v>1000.16129032258</v>
      </c>
      <c r="C54">
        <v>300</v>
      </c>
      <c r="D54">
        <v>0</v>
      </c>
      <c r="E54">
        <v>100.23123670741499</v>
      </c>
      <c r="F54">
        <v>2.9054438535579998</v>
      </c>
      <c r="G54">
        <v>-1561.2517532830864</v>
      </c>
      <c r="H54">
        <v>-1266.3119477519042</v>
      </c>
      <c r="I54">
        <v>231.632129372278</v>
      </c>
      <c r="J54">
        <v>121.377451327486</v>
      </c>
      <c r="K54">
        <v>34.497736579790399</v>
      </c>
      <c r="L54">
        <v>4.2872399764412009E-5</v>
      </c>
      <c r="M54">
        <v>2.2288728951203659E-6</v>
      </c>
      <c r="N54" s="1">
        <v>3.0075893334889901E-7</v>
      </c>
      <c r="O54" s="1">
        <v>8.1549383027673104E-10</v>
      </c>
      <c r="P54" s="1">
        <v>3.48400370329644E-9</v>
      </c>
      <c r="Q54" t="s">
        <v>51</v>
      </c>
    </row>
    <row r="55" spans="1:17" x14ac:dyDescent="0.3">
      <c r="A55">
        <v>54</v>
      </c>
      <c r="B55">
        <v>995.14516129032302</v>
      </c>
      <c r="C55">
        <v>300</v>
      </c>
      <c r="D55">
        <v>0</v>
      </c>
      <c r="E55">
        <v>100.23074205889699</v>
      </c>
      <c r="F55">
        <v>2.9073395484675402</v>
      </c>
      <c r="G55">
        <v>-1560.0828635494495</v>
      </c>
      <c r="H55">
        <v>-1267.0646405603811</v>
      </c>
      <c r="I55">
        <v>231.033147434672</v>
      </c>
      <c r="J55">
        <v>121.22117350582501</v>
      </c>
      <c r="K55">
        <v>34.475072618101699</v>
      </c>
      <c r="L55">
        <v>4.2707555985892596E-5</v>
      </c>
      <c r="M55">
        <v>2.208855866795258E-6</v>
      </c>
      <c r="N55" s="1">
        <v>3.0131133969601902E-7</v>
      </c>
      <c r="O55" s="1">
        <v>7.95534551060172E-10</v>
      </c>
      <c r="P55" s="1">
        <v>3.3288432850961398E-9</v>
      </c>
      <c r="Q55" t="s">
        <v>51</v>
      </c>
    </row>
    <row r="56" spans="1:17" x14ac:dyDescent="0.3">
      <c r="A56">
        <v>55</v>
      </c>
      <c r="B56">
        <v>990.12903225806394</v>
      </c>
      <c r="C56">
        <v>300</v>
      </c>
      <c r="D56">
        <v>0</v>
      </c>
      <c r="E56">
        <v>100.23021099164001</v>
      </c>
      <c r="F56">
        <v>2.9091818834482601</v>
      </c>
      <c r="G56">
        <v>-1558.9163528171866</v>
      </c>
      <c r="H56">
        <v>-1267.8086098901199</v>
      </c>
      <c r="I56">
        <v>230.438197336911</v>
      </c>
      <c r="J56">
        <v>121.070318798996</v>
      </c>
      <c r="K56">
        <v>34.4530575973602</v>
      </c>
      <c r="L56">
        <v>4.2551248173029239E-5</v>
      </c>
      <c r="M56">
        <v>2.1896801716114516E-6</v>
      </c>
      <c r="N56" s="1">
        <v>3.0176339697648098E-7</v>
      </c>
      <c r="O56" s="1">
        <v>7.76532373557919E-10</v>
      </c>
      <c r="P56" s="1">
        <v>3.1783766287461398E-9</v>
      </c>
      <c r="Q56" t="s">
        <v>51</v>
      </c>
    </row>
    <row r="57" spans="1:17" x14ac:dyDescent="0.3">
      <c r="A57">
        <v>56</v>
      </c>
      <c r="B57">
        <v>985.11290322580601</v>
      </c>
      <c r="C57">
        <v>300</v>
      </c>
      <c r="D57">
        <v>0</v>
      </c>
      <c r="E57">
        <v>100.229653065956</v>
      </c>
      <c r="F57">
        <v>2.9109747923088301</v>
      </c>
      <c r="G57">
        <v>-1557.752366377907</v>
      </c>
      <c r="H57">
        <v>-1268.5445707459203</v>
      </c>
      <c r="I57">
        <v>229.84687452085299</v>
      </c>
      <c r="J57">
        <v>120.92442172270999</v>
      </c>
      <c r="K57">
        <v>34.431645829010698</v>
      </c>
      <c r="L57">
        <v>4.2402741318541633E-5</v>
      </c>
      <c r="M57">
        <v>2.1712821778744704E-6</v>
      </c>
      <c r="N57" s="1">
        <v>3.0211665664568898E-7</v>
      </c>
      <c r="O57" s="1">
        <v>7.5841322492455799E-10</v>
      </c>
      <c r="P57" s="1">
        <v>3.0323588462717602E-9</v>
      </c>
      <c r="Q57" t="s">
        <v>51</v>
      </c>
    </row>
    <row r="58" spans="1:17" x14ac:dyDescent="0.3">
      <c r="A58">
        <v>57</v>
      </c>
      <c r="B58">
        <v>980.09677419354796</v>
      </c>
      <c r="C58">
        <v>300</v>
      </c>
      <c r="D58">
        <v>0</v>
      </c>
      <c r="E58">
        <v>100.229077521924</v>
      </c>
      <c r="F58">
        <v>2.91272184617601</v>
      </c>
      <c r="G58">
        <v>-1556.5910455560986</v>
      </c>
      <c r="H58">
        <v>-1269.2731750318887</v>
      </c>
      <c r="I58">
        <v>229.258815135666</v>
      </c>
      <c r="J58">
        <v>120.783070238135</v>
      </c>
      <c r="K58">
        <v>34.410796092153802</v>
      </c>
      <c r="L58">
        <v>4.2261383773888266E-5</v>
      </c>
      <c r="M58">
        <v>2.1536045025246671E-6</v>
      </c>
      <c r="N58" s="1">
        <v>3.0237188319098399E-7</v>
      </c>
      <c r="O58" s="1">
        <v>7.4111066423301498E-10</v>
      </c>
      <c r="P58" s="1">
        <v>2.8905601545598001E-9</v>
      </c>
      <c r="Q58" t="s">
        <v>51</v>
      </c>
    </row>
    <row r="59" spans="1:17" x14ac:dyDescent="0.3">
      <c r="A59">
        <v>58</v>
      </c>
      <c r="B59">
        <v>975.080645161289</v>
      </c>
      <c r="C59">
        <v>300</v>
      </c>
      <c r="D59">
        <v>0</v>
      </c>
      <c r="E59">
        <v>100.22849334522201</v>
      </c>
      <c r="F59">
        <v>2.9144263078221102</v>
      </c>
      <c r="G59">
        <v>-1555.4325286629355</v>
      </c>
      <c r="H59">
        <v>-1269.9950204987044</v>
      </c>
      <c r="I59">
        <v>228.67369045193399</v>
      </c>
      <c r="J59">
        <v>120.645898729899</v>
      </c>
      <c r="K59">
        <v>34.390470974070098</v>
      </c>
      <c r="L59">
        <v>4.2126596488295378E-5</v>
      </c>
      <c r="M59">
        <v>2.1365952329368228E-6</v>
      </c>
      <c r="N59" s="1">
        <v>3.0252909133658499E-7</v>
      </c>
      <c r="O59" s="1">
        <v>7.2456488718644203E-10</v>
      </c>
      <c r="P59" s="1">
        <v>2.7527656298625101E-9</v>
      </c>
      <c r="Q59" t="s">
        <v>51</v>
      </c>
    </row>
    <row r="60" spans="1:17" x14ac:dyDescent="0.3">
      <c r="A60">
        <v>59</v>
      </c>
      <c r="B60">
        <v>970.06451612903095</v>
      </c>
      <c r="C60">
        <v>300</v>
      </c>
      <c r="D60">
        <v>0</v>
      </c>
      <c r="E60">
        <v>100.227909314887</v>
      </c>
      <c r="F60">
        <v>2.9160911764207298</v>
      </c>
      <c r="G60">
        <v>-1554.276951662938</v>
      </c>
      <c r="H60">
        <v>-1270.7106581552989</v>
      </c>
      <c r="I60">
        <v>228.091202144721</v>
      </c>
      <c r="J60">
        <v>120.512582122857</v>
      </c>
      <c r="K60">
        <v>34.3706363248589</v>
      </c>
      <c r="L60">
        <v>4.1997863935077487E-5</v>
      </c>
      <c r="M60">
        <v>2.1202072654999921E-6</v>
      </c>
      <c r="N60" s="1">
        <v>3.02587568663872E-7</v>
      </c>
      <c r="O60" s="1">
        <v>7.0872188533729502E-10</v>
      </c>
      <c r="P60" s="1">
        <v>2.61877484787039E-9</v>
      </c>
      <c r="Q60" t="s">
        <v>51</v>
      </c>
    </row>
    <row r="61" spans="1:17" x14ac:dyDescent="0.3">
      <c r="A61">
        <v>60</v>
      </c>
      <c r="B61">
        <v>965.04838709677404</v>
      </c>
      <c r="C61">
        <v>300</v>
      </c>
      <c r="D61">
        <v>0</v>
      </c>
      <c r="E61">
        <v>100.227334036226</v>
      </c>
      <c r="F61">
        <v>2.91771922448258</v>
      </c>
      <c r="G61">
        <v>-1553.1244486058124</v>
      </c>
      <c r="H61">
        <v>-1271.4205984191217</v>
      </c>
      <c r="I61">
        <v>227.511078291102</v>
      </c>
      <c r="J61">
        <v>120.382830927705</v>
      </c>
      <c r="K61">
        <v>34.351260805090099</v>
      </c>
      <c r="L61">
        <v>4.1874726416933474E-5</v>
      </c>
      <c r="M61">
        <v>2.1043977407316823E-6</v>
      </c>
      <c r="N61" s="1">
        <v>3.0254588504944298E-7</v>
      </c>
      <c r="O61" s="1">
        <v>6.9353273216525304E-10</v>
      </c>
      <c r="P61" s="1">
        <v>2.48840146217796E-9</v>
      </c>
      <c r="Q61" t="s">
        <v>51</v>
      </c>
    </row>
    <row r="62" spans="1:17" x14ac:dyDescent="0.3">
      <c r="A62">
        <v>61</v>
      </c>
      <c r="B62">
        <v>960.03225806451496</v>
      </c>
      <c r="C62">
        <v>300</v>
      </c>
      <c r="D62">
        <v>0</v>
      </c>
      <c r="E62">
        <v>100.22677596141099</v>
      </c>
      <c r="F62">
        <v>2.9193130283711501</v>
      </c>
      <c r="G62">
        <v>-1551.9751518647115</v>
      </c>
      <c r="H62">
        <v>-1272.1253162240514</v>
      </c>
      <c r="I62">
        <v>226.93306995827601</v>
      </c>
      <c r="J62">
        <v>120.256387049026</v>
      </c>
      <c r="K62">
        <v>34.332315509629801</v>
      </c>
      <c r="L62">
        <v>4.1756773505699282E-5</v>
      </c>
      <c r="M62">
        <v>2.0891275586190259E-6</v>
      </c>
      <c r="N62" s="1">
        <v>3.0240188983743202E-7</v>
      </c>
      <c r="O62" s="1">
        <v>6.7895297391654998E-10</v>
      </c>
      <c r="P62" s="1">
        <v>2.3614727581784201E-9</v>
      </c>
      <c r="Q62" t="s">
        <v>51</v>
      </c>
    </row>
    <row r="63" spans="1:17" x14ac:dyDescent="0.3">
      <c r="A63">
        <v>62</v>
      </c>
      <c r="B63">
        <v>955.01612903225805</v>
      </c>
      <c r="C63">
        <v>300</v>
      </c>
      <c r="D63">
        <v>0</v>
      </c>
      <c r="E63">
        <v>100.22624339990701</v>
      </c>
      <c r="F63">
        <v>2.92087499353286</v>
      </c>
      <c r="G63">
        <v>-1550.8291922160283</v>
      </c>
      <c r="H63">
        <v>-1272.8252552639572</v>
      </c>
      <c r="I63">
        <v>226.356948282823</v>
      </c>
      <c r="J63">
        <v>120.133020223644</v>
      </c>
      <c r="K63">
        <v>34.313773654065599</v>
      </c>
      <c r="L63">
        <v>4.1643638422067193E-5</v>
      </c>
      <c r="M63">
        <v>2.0743609610733346E-6</v>
      </c>
      <c r="N63" s="1">
        <v>3.0215269724716202E-7</v>
      </c>
      <c r="O63" s="1">
        <v>6.6494210749433703E-10</v>
      </c>
      <c r="P63" s="1">
        <v>2.2378292097243701E-9</v>
      </c>
      <c r="Q63" t="s">
        <v>51</v>
      </c>
    </row>
    <row r="64" spans="1:17" x14ac:dyDescent="0.3">
      <c r="A64">
        <v>63</v>
      </c>
      <c r="B64">
        <v>950</v>
      </c>
      <c r="C64">
        <v>300</v>
      </c>
      <c r="D64">
        <v>0</v>
      </c>
      <c r="E64">
        <v>100.225744520543</v>
      </c>
      <c r="F64">
        <v>2.9224073753548101</v>
      </c>
      <c r="G64">
        <v>-1549.6866987898522</v>
      </c>
      <c r="H64">
        <v>-1273.520831516819</v>
      </c>
      <c r="I64">
        <v>225.78250196053801</v>
      </c>
      <c r="J64">
        <v>120.012524983617</v>
      </c>
      <c r="K64">
        <v>34.295610312841802</v>
      </c>
      <c r="L64">
        <v>4.1534993199084688E-5</v>
      </c>
      <c r="M64">
        <v>2.0600651708315958E-6</v>
      </c>
      <c r="N64" s="1">
        <v>3.0179466015333098E-7</v>
      </c>
      <c r="O64" s="1">
        <v>6.5146313106092803E-10</v>
      </c>
      <c r="P64" s="1">
        <v>2.1173240590921302E-9</v>
      </c>
      <c r="Q6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F98D7-E6DB-4E3E-90AD-43C7866836F7}">
  <dimension ref="A1:AI64"/>
  <sheetViews>
    <sheetView workbookViewId="0"/>
  </sheetViews>
  <sheetFormatPr defaultRowHeight="14.4" x14ac:dyDescent="0.3"/>
  <sheetData>
    <row r="1" spans="1:35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</row>
    <row r="2" spans="1:35" x14ac:dyDescent="0.3">
      <c r="A2">
        <v>1</v>
      </c>
      <c r="B2">
        <v>1261</v>
      </c>
      <c r="C2">
        <v>300</v>
      </c>
      <c r="D2">
        <v>0</v>
      </c>
      <c r="E2">
        <v>100.162642646866</v>
      </c>
      <c r="F2">
        <v>2.71290838806748</v>
      </c>
      <c r="G2">
        <v>-1626.264275070168</v>
      </c>
      <c r="H2">
        <v>-1198.8067996777525</v>
      </c>
      <c r="I2">
        <v>278.62821457642002</v>
      </c>
      <c r="J2">
        <v>152.917510091845</v>
      </c>
      <c r="K2">
        <v>36.9207611607616</v>
      </c>
      <c r="L2">
        <v>7.8439401182386437E-5</v>
      </c>
      <c r="M2">
        <v>5.3628975011684368E-6</v>
      </c>
      <c r="N2">
        <v>0</v>
      </c>
      <c r="O2" s="1">
        <v>4.7404953100605896E-9</v>
      </c>
      <c r="P2" s="1">
        <v>1.1525441395189701E-8</v>
      </c>
      <c r="Q2">
        <v>46.744425117921203</v>
      </c>
      <c r="R2">
        <v>1.2745649264357799</v>
      </c>
      <c r="S2">
        <v>17.698837444017698</v>
      </c>
      <c r="T2">
        <v>1.6207225207092699</v>
      </c>
      <c r="V2">
        <v>9.3676412634233799</v>
      </c>
      <c r="W2">
        <v>0.16579702321891501</v>
      </c>
      <c r="X2">
        <v>9.8649283452763594</v>
      </c>
      <c r="AA2">
        <v>9.5229720469756103</v>
      </c>
      <c r="AB2">
        <v>2.69420336577357</v>
      </c>
      <c r="AC2">
        <v>0.43521755847812199</v>
      </c>
      <c r="AD2">
        <v>0.113985763903392</v>
      </c>
      <c r="AE2">
        <v>0.496704623866564</v>
      </c>
    </row>
    <row r="3" spans="1:35" x14ac:dyDescent="0.3">
      <c r="A3">
        <v>2</v>
      </c>
      <c r="B3">
        <v>1255.9838709677299</v>
      </c>
      <c r="C3">
        <v>300</v>
      </c>
      <c r="D3">
        <v>0</v>
      </c>
      <c r="E3">
        <v>99.674263713496799</v>
      </c>
      <c r="F3">
        <v>2.7125769527579702</v>
      </c>
      <c r="G3">
        <v>-1616.9819229639431</v>
      </c>
      <c r="H3">
        <v>-1193.7605444284409</v>
      </c>
      <c r="I3">
        <v>276.77195997735498</v>
      </c>
      <c r="J3">
        <v>152.04671339401901</v>
      </c>
      <c r="K3">
        <v>36.745229886346401</v>
      </c>
      <c r="L3">
        <v>7.8376515346163933E-5</v>
      </c>
      <c r="M3">
        <v>5.3794337321462263E-6</v>
      </c>
      <c r="N3">
        <v>0</v>
      </c>
      <c r="O3" s="1">
        <v>4.7223259331721996E-9</v>
      </c>
      <c r="P3" s="1">
        <v>1.19800382224283E-8</v>
      </c>
      <c r="Q3">
        <v>46.777255905096702</v>
      </c>
      <c r="R3">
        <v>1.28080997541917</v>
      </c>
      <c r="S3">
        <v>17.785557315634701</v>
      </c>
      <c r="T3">
        <v>1.6238541085293099</v>
      </c>
      <c r="V3">
        <v>9.3515968982523408</v>
      </c>
      <c r="W3">
        <v>0.16547534128378899</v>
      </c>
      <c r="X3">
        <v>9.6890731895794904</v>
      </c>
      <c r="AA3">
        <v>9.5679403452923708</v>
      </c>
      <c r="AB3">
        <v>2.7074042876267499</v>
      </c>
      <c r="AC3">
        <v>0.437350015534481</v>
      </c>
      <c r="AD3">
        <v>0.114544265604028</v>
      </c>
      <c r="AE3">
        <v>0.49913835214672198</v>
      </c>
    </row>
    <row r="4" spans="1:35" x14ac:dyDescent="0.3">
      <c r="A4">
        <v>3</v>
      </c>
      <c r="B4">
        <v>1250.96774193547</v>
      </c>
      <c r="C4">
        <v>300</v>
      </c>
      <c r="D4">
        <v>0</v>
      </c>
      <c r="E4">
        <v>99.172693081217901</v>
      </c>
      <c r="F4">
        <v>2.71217470527733</v>
      </c>
      <c r="G4">
        <v>-1607.5254761789006</v>
      </c>
      <c r="H4">
        <v>-1188.5704123814094</v>
      </c>
      <c r="I4">
        <v>274.88366040897802</v>
      </c>
      <c r="J4">
        <v>151.15445691237599</v>
      </c>
      <c r="K4">
        <v>36.565746626958799</v>
      </c>
      <c r="L4">
        <v>7.8310104140527474E-5</v>
      </c>
      <c r="M4">
        <v>5.3965168880490714E-6</v>
      </c>
      <c r="N4">
        <v>0</v>
      </c>
      <c r="O4" s="1">
        <v>4.7035591311709601E-9</v>
      </c>
      <c r="P4" s="1">
        <v>1.2446346536860899E-8</v>
      </c>
      <c r="Q4">
        <v>46.811703550216102</v>
      </c>
      <c r="R4">
        <v>1.28728773304817</v>
      </c>
      <c r="S4">
        <v>17.875508621292099</v>
      </c>
      <c r="T4">
        <v>1.6268135830927299</v>
      </c>
      <c r="V4">
        <v>9.3332284091894397</v>
      </c>
      <c r="W4">
        <v>0.16511458995342901</v>
      </c>
      <c r="X4">
        <v>9.5083451290391494</v>
      </c>
      <c r="AA4">
        <v>9.6145529890060892</v>
      </c>
      <c r="AB4">
        <v>2.7210971141315898</v>
      </c>
      <c r="AC4">
        <v>0.43956193412823402</v>
      </c>
      <c r="AD4">
        <v>0.115123578698565</v>
      </c>
      <c r="AE4">
        <v>0.50166276820423195</v>
      </c>
    </row>
    <row r="5" spans="1:35" x14ac:dyDescent="0.3">
      <c r="A5">
        <v>4</v>
      </c>
      <c r="B5">
        <v>1245.9516129032199</v>
      </c>
      <c r="C5">
        <v>300</v>
      </c>
      <c r="D5">
        <v>0</v>
      </c>
      <c r="E5">
        <v>98.677604403882299</v>
      </c>
      <c r="F5">
        <v>2.71175704069916</v>
      </c>
      <c r="G5">
        <v>-1598.2130516200934</v>
      </c>
      <c r="H5">
        <v>-1183.4710687469819</v>
      </c>
      <c r="I5">
        <v>273.01793333000097</v>
      </c>
      <c r="J5">
        <v>150.27586580964601</v>
      </c>
      <c r="K5">
        <v>36.3888073020142</v>
      </c>
      <c r="L5">
        <v>7.824402897085377E-5</v>
      </c>
      <c r="M5">
        <v>5.4136320849445163E-6</v>
      </c>
      <c r="N5">
        <v>0</v>
      </c>
      <c r="O5" s="1">
        <v>4.68491967426459E-9</v>
      </c>
      <c r="P5" s="1">
        <v>1.29065291415327E-8</v>
      </c>
      <c r="Q5">
        <v>46.846452919989602</v>
      </c>
      <c r="R5">
        <v>1.29374635742343</v>
      </c>
      <c r="S5">
        <v>17.9651942391529</v>
      </c>
      <c r="T5">
        <v>1.6295797767339599</v>
      </c>
      <c r="V5">
        <v>9.3130182580076504</v>
      </c>
      <c r="W5">
        <v>0.16472717340909099</v>
      </c>
      <c r="X5">
        <v>9.3298878040326407</v>
      </c>
      <c r="AA5">
        <v>9.6609957468772105</v>
      </c>
      <c r="AB5">
        <v>2.7347494963440901</v>
      </c>
      <c r="AC5">
        <v>0.44176731941184899</v>
      </c>
      <c r="AD5">
        <v>0.115701180684866</v>
      </c>
      <c r="AE5">
        <v>0.504179727932621</v>
      </c>
    </row>
    <row r="6" spans="1:35" x14ac:dyDescent="0.3">
      <c r="A6">
        <v>5</v>
      </c>
      <c r="B6">
        <v>1240.9354838709701</v>
      </c>
      <c r="C6">
        <v>300</v>
      </c>
      <c r="D6">
        <v>0</v>
      </c>
      <c r="E6">
        <v>98.1887882249477</v>
      </c>
      <c r="F6">
        <v>2.71132348017928</v>
      </c>
      <c r="G6">
        <v>-1589.0409885110294</v>
      </c>
      <c r="H6">
        <v>-1178.4602211310219</v>
      </c>
      <c r="I6">
        <v>271.174099318554</v>
      </c>
      <c r="J6">
        <v>149.410565261822</v>
      </c>
      <c r="K6">
        <v>36.214339212101301</v>
      </c>
      <c r="L6">
        <v>7.817827207634829E-5</v>
      </c>
      <c r="M6">
        <v>5.4307798124930382E-6</v>
      </c>
      <c r="N6">
        <v>0</v>
      </c>
      <c r="O6" s="1">
        <v>4.6663999466190799E-9</v>
      </c>
      <c r="P6" s="1">
        <v>1.33607648583862E-8</v>
      </c>
      <c r="Q6">
        <v>46.881516337103903</v>
      </c>
      <c r="R6">
        <v>1.3001870535800399</v>
      </c>
      <c r="S6">
        <v>18.054630902549299</v>
      </c>
      <c r="T6">
        <v>1.6321469763377601</v>
      </c>
      <c r="V6">
        <v>9.2909386538580101</v>
      </c>
      <c r="W6">
        <v>0.16431302678229301</v>
      </c>
      <c r="X6">
        <v>9.1536924852004908</v>
      </c>
      <c r="AA6">
        <v>9.7072771199625603</v>
      </c>
      <c r="AB6">
        <v>2.74836398149368</v>
      </c>
      <c r="AC6">
        <v>0.44396658286093399</v>
      </c>
      <c r="AD6">
        <v>0.116277179330563</v>
      </c>
      <c r="AE6">
        <v>0.50668970094032995</v>
      </c>
    </row>
    <row r="7" spans="1:35" x14ac:dyDescent="0.3">
      <c r="A7">
        <v>6</v>
      </c>
      <c r="B7">
        <v>1235.9193548387</v>
      </c>
      <c r="C7">
        <v>300</v>
      </c>
      <c r="D7">
        <v>0</v>
      </c>
      <c r="E7">
        <v>97.706039256179196</v>
      </c>
      <c r="F7">
        <v>2.7108735311383101</v>
      </c>
      <c r="G7">
        <v>-1580.0057177910728</v>
      </c>
      <c r="H7">
        <v>-1173.5356315774216</v>
      </c>
      <c r="I7">
        <v>269.35149462172598</v>
      </c>
      <c r="J7">
        <v>148.55818898701099</v>
      </c>
      <c r="K7">
        <v>36.042271295168703</v>
      </c>
      <c r="L7">
        <v>7.8112815151760965E-5</v>
      </c>
      <c r="M7">
        <v>5.4479606147320277E-6</v>
      </c>
      <c r="N7">
        <v>0</v>
      </c>
      <c r="O7" s="1">
        <v>4.6479924324584801E-9</v>
      </c>
      <c r="P7" s="1">
        <v>1.3809227944967099E-8</v>
      </c>
      <c r="Q7">
        <v>46.916906486037398</v>
      </c>
      <c r="R7">
        <v>1.3066110572966501</v>
      </c>
      <c r="S7">
        <v>18.1438357717267</v>
      </c>
      <c r="T7">
        <v>1.6345091647221499</v>
      </c>
      <c r="V7">
        <v>9.2669610336687906</v>
      </c>
      <c r="W7">
        <v>0.16387208586236399</v>
      </c>
      <c r="X7">
        <v>8.9797504130452506</v>
      </c>
      <c r="AA7">
        <v>9.7534058054254107</v>
      </c>
      <c r="AB7">
        <v>2.76194318179662</v>
      </c>
      <c r="AC7">
        <v>0.44616014644897301</v>
      </c>
      <c r="AD7">
        <v>0.116851685152721</v>
      </c>
      <c r="AE7">
        <v>0.50919316881679499</v>
      </c>
    </row>
    <row r="8" spans="1:35" x14ac:dyDescent="0.3">
      <c r="A8">
        <v>7</v>
      </c>
      <c r="B8">
        <v>1230.9032258064401</v>
      </c>
      <c r="C8">
        <v>300</v>
      </c>
      <c r="D8">
        <v>0</v>
      </c>
      <c r="E8">
        <v>97.229156282250003</v>
      </c>
      <c r="F8">
        <v>2.7104066874800798</v>
      </c>
      <c r="G8">
        <v>-1571.1037597182792</v>
      </c>
      <c r="H8">
        <v>-1168.6951151289863</v>
      </c>
      <c r="I8">
        <v>267.54947077988299</v>
      </c>
      <c r="J8">
        <v>147.71837902414799</v>
      </c>
      <c r="K8">
        <v>35.872534085519703</v>
      </c>
      <c r="L8">
        <v>7.8047639349420716E-5</v>
      </c>
      <c r="M8">
        <v>5.4651750890482897E-6</v>
      </c>
      <c r="N8">
        <v>0</v>
      </c>
      <c r="O8" s="1">
        <v>4.6296897154874898E-9</v>
      </c>
      <c r="P8" s="1">
        <v>1.42520881547879E-8</v>
      </c>
      <c r="Q8">
        <v>46.952636411108898</v>
      </c>
      <c r="R8">
        <v>1.31301963462666</v>
      </c>
      <c r="S8">
        <v>18.232826427329599</v>
      </c>
      <c r="T8">
        <v>1.6366600093393799</v>
      </c>
      <c r="V8">
        <v>9.2410560730531692</v>
      </c>
      <c r="W8">
        <v>0.16340428764637799</v>
      </c>
      <c r="X8">
        <v>8.8080528122747399</v>
      </c>
      <c r="AA8">
        <v>9.7993906923438807</v>
      </c>
      <c r="AB8">
        <v>2.7754897734643902</v>
      </c>
      <c r="AC8">
        <v>0.448348442487146</v>
      </c>
      <c r="AD8">
        <v>0.117424811375907</v>
      </c>
      <c r="AE8">
        <v>0.51169062494965201</v>
      </c>
    </row>
    <row r="9" spans="1:35" x14ac:dyDescent="0.3">
      <c r="A9">
        <v>8</v>
      </c>
      <c r="B9">
        <v>1225.88709677419</v>
      </c>
      <c r="C9">
        <v>300</v>
      </c>
      <c r="D9">
        <v>0</v>
      </c>
      <c r="E9">
        <v>96.757942085768207</v>
      </c>
      <c r="F9">
        <v>2.7099224299157298</v>
      </c>
      <c r="G9">
        <v>-1562.3317217523972</v>
      </c>
      <c r="H9">
        <v>-1163.9365385723413</v>
      </c>
      <c r="I9">
        <v>265.76739430756601</v>
      </c>
      <c r="J9">
        <v>146.89078554310601</v>
      </c>
      <c r="K9">
        <v>35.7050596790613</v>
      </c>
      <c r="L9">
        <v>7.7982725284236979E-5</v>
      </c>
      <c r="M9">
        <v>5.4824238847871105E-6</v>
      </c>
      <c r="N9">
        <v>0</v>
      </c>
      <c r="O9" s="1">
        <v>4.6114844793430201E-9</v>
      </c>
      <c r="P9" s="1">
        <v>1.4689510779044E-8</v>
      </c>
      <c r="Q9">
        <v>46.988719512253297</v>
      </c>
      <c r="R9">
        <v>1.31941408120907</v>
      </c>
      <c r="S9">
        <v>18.321620860833701</v>
      </c>
      <c r="T9">
        <v>1.63859285112511</v>
      </c>
      <c r="V9">
        <v>9.2131937033729692</v>
      </c>
      <c r="W9">
        <v>0.16290957096332101</v>
      </c>
      <c r="X9">
        <v>8.6385909074861207</v>
      </c>
      <c r="AA9">
        <v>9.8452408559933602</v>
      </c>
      <c r="AB9">
        <v>2.7890064952471501</v>
      </c>
      <c r="AC9">
        <v>0.45053191338902998</v>
      </c>
      <c r="AD9">
        <v>0.11799667387056501</v>
      </c>
      <c r="AE9">
        <v>0.51418257425619096</v>
      </c>
    </row>
    <row r="10" spans="1:35" x14ac:dyDescent="0.3">
      <c r="A10">
        <v>9</v>
      </c>
      <c r="B10">
        <v>1220.8709677419299</v>
      </c>
      <c r="C10">
        <v>300</v>
      </c>
      <c r="D10">
        <v>0</v>
      </c>
      <c r="E10">
        <v>96.292203392230903</v>
      </c>
      <c r="F10">
        <v>2.70942022640497</v>
      </c>
      <c r="G10">
        <v>-1553.686296697233</v>
      </c>
      <c r="H10">
        <v>-1159.2578193516508</v>
      </c>
      <c r="I10">
        <v>264.00464642857003</v>
      </c>
      <c r="J10">
        <v>146.075066684353</v>
      </c>
      <c r="K10">
        <v>35.5397817045152</v>
      </c>
      <c r="L10">
        <v>7.791805304178835E-5</v>
      </c>
      <c r="M10">
        <v>5.4997077015015662E-6</v>
      </c>
      <c r="N10">
        <v>0</v>
      </c>
      <c r="O10" s="1">
        <v>4.5933695091057403E-9</v>
      </c>
      <c r="P10" s="1">
        <v>1.5121656670399801E-8</v>
      </c>
      <c r="Q10">
        <v>47.025169538257998</v>
      </c>
      <c r="R10">
        <v>1.3257957213498599</v>
      </c>
      <c r="S10">
        <v>18.410237461789801</v>
      </c>
      <c r="T10">
        <v>1.6403006936379001</v>
      </c>
      <c r="V10">
        <v>9.1833431359662505</v>
      </c>
      <c r="W10">
        <v>0.162387877175206</v>
      </c>
      <c r="X10">
        <v>8.4713559395213593</v>
      </c>
      <c r="AA10">
        <v>9.8909655505561709</v>
      </c>
      <c r="AB10">
        <v>2.8024961464920399</v>
      </c>
      <c r="AC10">
        <v>0.45271101135695202</v>
      </c>
      <c r="AD10">
        <v>0.118567391070856</v>
      </c>
      <c r="AE10">
        <v>0.51666953282539296</v>
      </c>
    </row>
    <row r="11" spans="1:35" x14ac:dyDescent="0.3">
      <c r="A11">
        <v>10</v>
      </c>
      <c r="B11">
        <v>1215.85483870967</v>
      </c>
      <c r="C11">
        <v>300</v>
      </c>
      <c r="D11">
        <v>0</v>
      </c>
      <c r="E11">
        <v>95.831750836753301</v>
      </c>
      <c r="F11">
        <v>2.7088995327333998</v>
      </c>
      <c r="G11">
        <v>-1545.1642611199179</v>
      </c>
      <c r="H11">
        <v>-1154.656924664587</v>
      </c>
      <c r="I11">
        <v>262.26062286925202</v>
      </c>
      <c r="J11">
        <v>145.270888430561</v>
      </c>
      <c r="K11">
        <v>35.376635301071602</v>
      </c>
      <c r="L11">
        <v>7.7853602190136476E-5</v>
      </c>
      <c r="M11">
        <v>5.5170272867768452E-6</v>
      </c>
      <c r="N11">
        <v>0</v>
      </c>
      <c r="O11" s="1">
        <v>4.5753376939860501E-9</v>
      </c>
      <c r="P11" s="1">
        <v>1.55486822474184E-8</v>
      </c>
      <c r="Q11">
        <v>47.062000577009101</v>
      </c>
      <c r="R11">
        <v>1.3321659068322</v>
      </c>
      <c r="S11">
        <v>18.498695001302298</v>
      </c>
      <c r="T11">
        <v>1.64177619263595</v>
      </c>
      <c r="V11">
        <v>9.1514728946074797</v>
      </c>
      <c r="W11">
        <v>0.16183915096239301</v>
      </c>
      <c r="X11">
        <v>8.3063391827506496</v>
      </c>
      <c r="AA11">
        <v>9.9365741999734691</v>
      </c>
      <c r="AB11">
        <v>2.8159615846281398</v>
      </c>
      <c r="AC11">
        <v>0.45488619797570901</v>
      </c>
      <c r="AD11">
        <v>0.119137083868256</v>
      </c>
      <c r="AE11">
        <v>0.51915202745425504</v>
      </c>
    </row>
    <row r="12" spans="1:35" x14ac:dyDescent="0.3">
      <c r="A12">
        <v>11</v>
      </c>
      <c r="B12">
        <v>1210.83870967741</v>
      </c>
      <c r="C12">
        <v>300</v>
      </c>
      <c r="D12">
        <v>0</v>
      </c>
      <c r="E12">
        <v>95.376398951563203</v>
      </c>
      <c r="F12">
        <v>2.70835979323396</v>
      </c>
      <c r="G12">
        <v>-1536.7624740219144</v>
      </c>
      <c r="H12">
        <v>-1150.1318707228334</v>
      </c>
      <c r="I12">
        <v>260.53473370638</v>
      </c>
      <c r="J12">
        <v>144.47792450777899</v>
      </c>
      <c r="K12">
        <v>35.2155571020633</v>
      </c>
      <c r="L12">
        <v>7.7789351795403758E-5</v>
      </c>
      <c r="M12">
        <v>5.5343834336352716E-6</v>
      </c>
      <c r="N12">
        <v>0</v>
      </c>
      <c r="O12" s="1">
        <v>4.5573820311777501E-9</v>
      </c>
      <c r="P12" s="1">
        <v>1.5970739480813601E-8</v>
      </c>
      <c r="Q12">
        <v>47.099227042554702</v>
      </c>
      <c r="R12">
        <v>1.3385260154515799</v>
      </c>
      <c r="S12">
        <v>18.5870126116858</v>
      </c>
      <c r="T12">
        <v>1.64301164621407</v>
      </c>
      <c r="V12">
        <v>9.1175508569617296</v>
      </c>
      <c r="W12">
        <v>0.16126334119598401</v>
      </c>
      <c r="X12">
        <v>8.1435319626717302</v>
      </c>
      <c r="AA12">
        <v>9.9820763869249305</v>
      </c>
      <c r="AB12">
        <v>2.8294057220696698</v>
      </c>
      <c r="AC12">
        <v>0.45705794371230801</v>
      </c>
      <c r="AD12">
        <v>0.119705875480556</v>
      </c>
      <c r="AE12">
        <v>0.52163059507685405</v>
      </c>
    </row>
    <row r="13" spans="1:35" x14ac:dyDescent="0.3">
      <c r="A13">
        <v>12</v>
      </c>
      <c r="B13">
        <v>1205.8225806451601</v>
      </c>
      <c r="C13">
        <v>300</v>
      </c>
      <c r="D13">
        <v>0</v>
      </c>
      <c r="E13">
        <v>94.925966091167396</v>
      </c>
      <c r="F13">
        <v>2.7078004412816301</v>
      </c>
      <c r="G13">
        <v>-1528.4778735176972</v>
      </c>
      <c r="H13">
        <v>-1145.6776930348699</v>
      </c>
      <c r="I13">
        <v>258.82844989312798</v>
      </c>
      <c r="J13">
        <v>140.74804785943101</v>
      </c>
      <c r="K13">
        <v>35.056485198827197</v>
      </c>
      <c r="L13">
        <v>7.7725280422630773E-5</v>
      </c>
      <c r="M13">
        <v>5.5517769794901894E-6</v>
      </c>
      <c r="N13">
        <v>0</v>
      </c>
      <c r="O13" s="1">
        <v>4.5394956271115602E-9</v>
      </c>
      <c r="P13" s="1">
        <v>1.63879759281047E-8</v>
      </c>
      <c r="Q13">
        <v>47.136863667370001</v>
      </c>
      <c r="R13">
        <v>1.34487745043478</v>
      </c>
      <c r="S13">
        <v>18.675209778400099</v>
      </c>
      <c r="T13">
        <v>1.6439989839367699</v>
      </c>
      <c r="V13">
        <v>9.0815442909529303</v>
      </c>
      <c r="W13">
        <v>0.160660401823122</v>
      </c>
      <c r="X13">
        <v>7.9829256498175498</v>
      </c>
      <c r="AA13">
        <v>10.0274818506205</v>
      </c>
      <c r="AB13">
        <v>2.8428315249884002</v>
      </c>
      <c r="AC13">
        <v>0.45922672771768003</v>
      </c>
      <c r="AD13">
        <v>0.120273891399892</v>
      </c>
      <c r="AE13">
        <v>0.52410578253804396</v>
      </c>
    </row>
    <row r="14" spans="1:35" x14ac:dyDescent="0.3">
      <c r="A14">
        <v>13</v>
      </c>
      <c r="B14">
        <v>1200.80645161289</v>
      </c>
      <c r="C14">
        <v>300</v>
      </c>
      <c r="D14">
        <v>0</v>
      </c>
      <c r="E14">
        <v>90.926366907952698</v>
      </c>
      <c r="F14">
        <v>2.70807692441142</v>
      </c>
      <c r="G14">
        <v>-1460.0930500128466</v>
      </c>
      <c r="H14">
        <v>-1095.0869654087937</v>
      </c>
      <c r="I14">
        <v>247.63695304880801</v>
      </c>
      <c r="J14">
        <v>134.55360593977599</v>
      </c>
      <c r="K14">
        <v>33.575991172301897</v>
      </c>
      <c r="L14">
        <v>7.8135752993967401E-5</v>
      </c>
      <c r="M14">
        <v>5.5788169965637869E-6</v>
      </c>
      <c r="N14">
        <v>0</v>
      </c>
      <c r="O14" s="1">
        <v>4.3672054979424797E-9</v>
      </c>
      <c r="P14" s="1">
        <v>1.5045815913209899E-8</v>
      </c>
      <c r="Q14">
        <v>47.204518932971297</v>
      </c>
      <c r="R14">
        <v>1.4040348866679799</v>
      </c>
      <c r="S14">
        <v>18.460046813282698</v>
      </c>
      <c r="T14">
        <v>1.68538498734523</v>
      </c>
      <c r="V14">
        <v>9.2788741659082898</v>
      </c>
      <c r="W14">
        <v>0.16369183358476599</v>
      </c>
      <c r="X14">
        <v>7.7972982233637804</v>
      </c>
      <c r="AA14">
        <v>9.9596446980490896</v>
      </c>
      <c r="AB14">
        <v>2.8956265237099501</v>
      </c>
      <c r="AC14">
        <v>0.47815478305652498</v>
      </c>
      <c r="AD14">
        <v>0.12556440694739099</v>
      </c>
      <c r="AE14">
        <v>0.54715974511282905</v>
      </c>
    </row>
    <row r="15" spans="1:35" x14ac:dyDescent="0.3">
      <c r="A15">
        <v>14</v>
      </c>
      <c r="B15">
        <v>1195.7903225806399</v>
      </c>
      <c r="C15">
        <v>300</v>
      </c>
      <c r="D15">
        <v>0</v>
      </c>
      <c r="E15">
        <v>86.299970021747598</v>
      </c>
      <c r="F15">
        <v>2.70859468688661</v>
      </c>
      <c r="G15">
        <v>-1381.3149484571666</v>
      </c>
      <c r="H15">
        <v>-1036.3953135221855</v>
      </c>
      <c r="I15">
        <v>234.80847358660699</v>
      </c>
      <c r="J15">
        <v>127.42821112654499</v>
      </c>
      <c r="K15">
        <v>31.8615296853235</v>
      </c>
      <c r="L15">
        <v>7.869262645812398E-5</v>
      </c>
      <c r="M15">
        <v>5.6075414885411107E-6</v>
      </c>
      <c r="N15">
        <v>0</v>
      </c>
      <c r="O15" s="1">
        <v>4.1661451252180202E-9</v>
      </c>
      <c r="P15" s="1">
        <v>1.3358283144724E-8</v>
      </c>
      <c r="Q15">
        <v>47.273110130839498</v>
      </c>
      <c r="R15">
        <v>1.4793028459287001</v>
      </c>
      <c r="S15">
        <v>18.164631263790302</v>
      </c>
      <c r="T15">
        <v>1.73705399961392</v>
      </c>
      <c r="V15">
        <v>9.5324826458114806</v>
      </c>
      <c r="W15">
        <v>0.167439159313061</v>
      </c>
      <c r="X15">
        <v>7.6111935594515696</v>
      </c>
      <c r="AA15">
        <v>9.8688193605512406</v>
      </c>
      <c r="AB15">
        <v>2.9551976094730898</v>
      </c>
      <c r="AC15">
        <v>0.50198165783086002</v>
      </c>
      <c r="AD15">
        <v>0.132295704550075</v>
      </c>
      <c r="AE15">
        <v>0.57649206284606402</v>
      </c>
    </row>
    <row r="16" spans="1:35" x14ac:dyDescent="0.3">
      <c r="A16">
        <v>15</v>
      </c>
      <c r="B16">
        <v>1190.77419354839</v>
      </c>
      <c r="C16">
        <v>300</v>
      </c>
      <c r="D16">
        <v>0</v>
      </c>
      <c r="E16">
        <v>82.045222397334001</v>
      </c>
      <c r="F16">
        <v>2.7091040940820901</v>
      </c>
      <c r="G16">
        <v>-1309.0569280321936</v>
      </c>
      <c r="H16">
        <v>-982.58033451437723</v>
      </c>
      <c r="I16">
        <v>223.01468543017401</v>
      </c>
      <c r="J16">
        <v>120.893500114568</v>
      </c>
      <c r="K16">
        <v>30.2850018116903</v>
      </c>
      <c r="L16">
        <v>7.9263698349140739E-5</v>
      </c>
      <c r="M16">
        <v>5.6351755632419942E-6</v>
      </c>
      <c r="N16">
        <v>0</v>
      </c>
      <c r="O16" s="1">
        <v>3.9797742017916102E-9</v>
      </c>
      <c r="P16" s="1">
        <v>1.1820543109035499E-8</v>
      </c>
      <c r="Q16">
        <v>47.333837521065497</v>
      </c>
      <c r="R16">
        <v>1.5560173709867899</v>
      </c>
      <c r="S16">
        <v>17.874960928429999</v>
      </c>
      <c r="T16">
        <v>1.7874374915915801</v>
      </c>
      <c r="V16">
        <v>9.7748110583439196</v>
      </c>
      <c r="W16">
        <v>0.170844177492884</v>
      </c>
      <c r="X16">
        <v>7.4325561855420803</v>
      </c>
      <c r="AA16">
        <v>9.7878427495763702</v>
      </c>
      <c r="AB16">
        <v>3.0101360179080201</v>
      </c>
      <c r="AC16">
        <v>0.52601201407322096</v>
      </c>
      <c r="AD16">
        <v>0.13915637014651699</v>
      </c>
      <c r="AE16">
        <v>0.60638811484295896</v>
      </c>
    </row>
    <row r="17" spans="1:31" x14ac:dyDescent="0.3">
      <c r="A17">
        <v>16</v>
      </c>
      <c r="B17">
        <v>1185.7580645161199</v>
      </c>
      <c r="C17">
        <v>300</v>
      </c>
      <c r="D17">
        <v>0</v>
      </c>
      <c r="E17">
        <v>78.1178119268302</v>
      </c>
      <c r="F17">
        <v>2.7095925065631898</v>
      </c>
      <c r="G17">
        <v>-1242.5430872969089</v>
      </c>
      <c r="H17">
        <v>-933.06084385938709</v>
      </c>
      <c r="I17">
        <v>212.132793672757</v>
      </c>
      <c r="J17">
        <v>114.87851643123</v>
      </c>
      <c r="K17">
        <v>28.830095941589999</v>
      </c>
      <c r="L17">
        <v>7.9848821036244239E-5</v>
      </c>
      <c r="M17">
        <v>5.6617904140816513E-6</v>
      </c>
      <c r="N17">
        <v>0</v>
      </c>
      <c r="O17" s="1">
        <v>3.8063834614838098E-9</v>
      </c>
      <c r="P17" s="1">
        <v>1.04159517501291E-8</v>
      </c>
      <c r="Q17">
        <v>47.387287242914503</v>
      </c>
      <c r="R17">
        <v>1.6342468907897301</v>
      </c>
      <c r="S17">
        <v>17.590919949487098</v>
      </c>
      <c r="T17">
        <v>1.8365303355268301</v>
      </c>
      <c r="V17">
        <v>10.005573129914699</v>
      </c>
      <c r="W17">
        <v>0.17391790248872699</v>
      </c>
      <c r="X17">
        <v>7.2610225060138802</v>
      </c>
      <c r="AA17">
        <v>9.7165284722103902</v>
      </c>
      <c r="AB17">
        <v>3.06069452951896</v>
      </c>
      <c r="AC17">
        <v>0.55025194949868295</v>
      </c>
      <c r="AD17">
        <v>0.146152523413867</v>
      </c>
      <c r="AE17">
        <v>0.63687456822255095</v>
      </c>
    </row>
    <row r="18" spans="1:31" x14ac:dyDescent="0.3">
      <c r="A18">
        <v>17</v>
      </c>
      <c r="B18">
        <v>1180.7419354838601</v>
      </c>
      <c r="C18">
        <v>300</v>
      </c>
      <c r="D18">
        <v>0</v>
      </c>
      <c r="E18">
        <v>74.480680721740399</v>
      </c>
      <c r="F18">
        <v>2.7100465249885302</v>
      </c>
      <c r="G18">
        <v>-1181.1240675757651</v>
      </c>
      <c r="H18">
        <v>-887.35059980589381</v>
      </c>
      <c r="I18">
        <v>202.060043528682</v>
      </c>
      <c r="J18">
        <v>109.323869660781</v>
      </c>
      <c r="K18">
        <v>27.483174194603698</v>
      </c>
      <c r="L18">
        <v>8.0447744585555333E-5</v>
      </c>
      <c r="M18">
        <v>5.6874585604514709E-6</v>
      </c>
      <c r="N18">
        <v>0</v>
      </c>
      <c r="O18" s="1">
        <v>3.6445476770628601E-9</v>
      </c>
      <c r="P18" s="1">
        <v>9.1305826040627606E-9</v>
      </c>
      <c r="Q18">
        <v>47.434077366391101</v>
      </c>
      <c r="R18">
        <v>1.7140524229855301</v>
      </c>
      <c r="S18">
        <v>17.3124210490836</v>
      </c>
      <c r="T18">
        <v>1.8843189797599</v>
      </c>
      <c r="V18">
        <v>10.2244314279504</v>
      </c>
      <c r="W18">
        <v>0.176672075444502</v>
      </c>
      <c r="X18">
        <v>7.0962371951017698</v>
      </c>
      <c r="AA18">
        <v>9.65468389179245</v>
      </c>
      <c r="AB18">
        <v>3.10713482634426</v>
      </c>
      <c r="AC18">
        <v>0.57470594203618197</v>
      </c>
      <c r="AD18">
        <v>0.153289621228485</v>
      </c>
      <c r="AE18">
        <v>0.66797520188169102</v>
      </c>
    </row>
    <row r="19" spans="1:31" x14ac:dyDescent="0.3">
      <c r="A19">
        <v>18</v>
      </c>
      <c r="B19">
        <v>1175.7258064516</v>
      </c>
      <c r="C19">
        <v>300</v>
      </c>
      <c r="D19">
        <v>0</v>
      </c>
      <c r="E19">
        <v>71.102565673107307</v>
      </c>
      <c r="F19">
        <v>2.71045221447871</v>
      </c>
      <c r="G19">
        <v>-1124.2515574290035</v>
      </c>
      <c r="H19">
        <v>-845.0391529310582</v>
      </c>
      <c r="I19">
        <v>192.70968792125399</v>
      </c>
      <c r="J19">
        <v>104.179416308303</v>
      </c>
      <c r="K19">
        <v>26.232731679714099</v>
      </c>
      <c r="L19">
        <v>8.1060127621855561E-5</v>
      </c>
      <c r="M19">
        <v>5.7122533721530633E-6</v>
      </c>
      <c r="N19">
        <v>0</v>
      </c>
      <c r="O19" s="1">
        <v>3.4930678802782601E-9</v>
      </c>
      <c r="P19" s="1">
        <v>7.9526528391537294E-9</v>
      </c>
      <c r="Q19">
        <v>47.474850053141601</v>
      </c>
      <c r="R19">
        <v>1.7954878287182601</v>
      </c>
      <c r="S19">
        <v>17.039400574617598</v>
      </c>
      <c r="T19">
        <v>1.93078281271576</v>
      </c>
      <c r="V19">
        <v>10.431009989156699</v>
      </c>
      <c r="W19">
        <v>0.17911911710530601</v>
      </c>
      <c r="X19">
        <v>6.9378539208638701</v>
      </c>
      <c r="AA19">
        <v>9.6021100259394494</v>
      </c>
      <c r="AB19">
        <v>3.1497249752240002</v>
      </c>
      <c r="AC19">
        <v>0.59937721627451201</v>
      </c>
      <c r="AD19">
        <v>0.160572480452599</v>
      </c>
      <c r="AE19">
        <v>0.69971100579015</v>
      </c>
    </row>
    <row r="20" spans="1:31" x14ac:dyDescent="0.3">
      <c r="A20">
        <v>19</v>
      </c>
      <c r="B20">
        <v>1170.7096774193501</v>
      </c>
      <c r="C20">
        <v>300</v>
      </c>
      <c r="D20">
        <v>0</v>
      </c>
      <c r="E20">
        <v>67.956875182868302</v>
      </c>
      <c r="F20">
        <v>2.7107953399650802</v>
      </c>
      <c r="G20">
        <v>-1071.4586748776892</v>
      </c>
      <c r="H20">
        <v>-805.77711067575137</v>
      </c>
      <c r="I20">
        <v>184.00788411571801</v>
      </c>
      <c r="J20">
        <v>99.402474953589902</v>
      </c>
      <c r="K20">
        <v>25.0689803767124</v>
      </c>
      <c r="L20">
        <v>8.1685549029410451E-5</v>
      </c>
      <c r="M20">
        <v>5.7362484980544614E-6</v>
      </c>
      <c r="N20">
        <v>0</v>
      </c>
      <c r="O20" s="1">
        <v>3.3509268793282101E-9</v>
      </c>
      <c r="P20" s="1">
        <v>6.8720827008716798E-9</v>
      </c>
      <c r="Q20">
        <v>47.510263019026901</v>
      </c>
      <c r="R20">
        <v>1.87860008149518</v>
      </c>
      <c r="S20">
        <v>16.771813909665902</v>
      </c>
      <c r="T20">
        <v>1.9758954136532501</v>
      </c>
      <c r="V20">
        <v>10.6249068767398</v>
      </c>
      <c r="W20">
        <v>0.18127206209491101</v>
      </c>
      <c r="X20">
        <v>6.7855363814159002</v>
      </c>
      <c r="AA20">
        <v>9.5586019881458508</v>
      </c>
      <c r="AB20">
        <v>3.1887365772750398</v>
      </c>
      <c r="AC20">
        <v>0.62426810273802602</v>
      </c>
      <c r="AD20">
        <v>0.16800530197939201</v>
      </c>
      <c r="AE20">
        <v>0.73210028576964403</v>
      </c>
    </row>
    <row r="21" spans="1:31" x14ac:dyDescent="0.3">
      <c r="A21">
        <v>20</v>
      </c>
      <c r="B21">
        <v>1165.69354838709</v>
      </c>
      <c r="C21">
        <v>300</v>
      </c>
      <c r="D21">
        <v>0</v>
      </c>
      <c r="E21">
        <v>64.812533726249299</v>
      </c>
      <c r="F21">
        <v>2.7106024600939702</v>
      </c>
      <c r="G21">
        <v>-1019.160160592928</v>
      </c>
      <c r="H21">
        <v>-766.8465883869668</v>
      </c>
      <c r="I21">
        <v>175.35858744948101</v>
      </c>
      <c r="J21">
        <v>94.642917064983493</v>
      </c>
      <c r="K21">
        <v>23.910748507179498</v>
      </c>
      <c r="L21">
        <v>8.2363525031947725E-5</v>
      </c>
      <c r="M21">
        <v>5.768581028561285E-6</v>
      </c>
      <c r="N21">
        <v>0</v>
      </c>
      <c r="O21" s="1">
        <v>3.2092720980145699E-9</v>
      </c>
      <c r="P21" s="1">
        <v>6.1047005522683596E-9</v>
      </c>
      <c r="Q21">
        <v>47.519754120614103</v>
      </c>
      <c r="R21">
        <v>1.9622954536333701</v>
      </c>
      <c r="S21">
        <v>16.5929742289225</v>
      </c>
      <c r="T21">
        <v>2.01604680420574</v>
      </c>
      <c r="V21">
        <v>10.8159428637986</v>
      </c>
      <c r="W21">
        <v>0.184019817286106</v>
      </c>
      <c r="X21">
        <v>6.61926144623187</v>
      </c>
      <c r="AA21">
        <v>9.4559036766574192</v>
      </c>
      <c r="AB21">
        <v>3.23838221094997</v>
      </c>
      <c r="AC21">
        <v>0.65164570366938501</v>
      </c>
      <c r="AD21">
        <v>0.176155979102676</v>
      </c>
      <c r="AE21">
        <v>0.76761769492804499</v>
      </c>
    </row>
    <row r="22" spans="1:31" x14ac:dyDescent="0.3">
      <c r="A22">
        <v>21</v>
      </c>
      <c r="B22">
        <v>1160.6774193548299</v>
      </c>
      <c r="C22">
        <v>300</v>
      </c>
      <c r="D22">
        <v>0</v>
      </c>
      <c r="E22">
        <v>61.605404805018502</v>
      </c>
      <c r="F22">
        <v>2.7095461594511501</v>
      </c>
      <c r="G22">
        <v>-966.39431004328628</v>
      </c>
      <c r="H22">
        <v>-727.52192065711131</v>
      </c>
      <c r="I22">
        <v>166.597727286912</v>
      </c>
      <c r="J22">
        <v>89.803511891369496</v>
      </c>
      <c r="K22">
        <v>22.736429342653199</v>
      </c>
      <c r="L22">
        <v>8.3102852508715563E-5</v>
      </c>
      <c r="M22">
        <v>5.8134857079082889E-6</v>
      </c>
      <c r="N22">
        <v>0</v>
      </c>
      <c r="O22" s="1">
        <v>3.0655917302225401E-9</v>
      </c>
      <c r="P22" s="1">
        <v>5.7121499270120196E-9</v>
      </c>
      <c r="Q22">
        <v>47.5010822754248</v>
      </c>
      <c r="R22">
        <v>2.0440810453929799</v>
      </c>
      <c r="S22">
        <v>16.536794274046301</v>
      </c>
      <c r="T22">
        <v>2.0489305162953002</v>
      </c>
      <c r="V22">
        <v>11.004311544712399</v>
      </c>
      <c r="W22">
        <v>0.18769274363042601</v>
      </c>
      <c r="X22">
        <v>6.4306131404956801</v>
      </c>
      <c r="AA22">
        <v>9.2658727551653097</v>
      </c>
      <c r="AB22">
        <v>3.30499650021931</v>
      </c>
      <c r="AC22">
        <v>0.682719415398643</v>
      </c>
      <c r="AD22">
        <v>0.185326520827303</v>
      </c>
      <c r="AE22">
        <v>0.80757926839134397</v>
      </c>
    </row>
    <row r="23" spans="1:31" x14ac:dyDescent="0.3">
      <c r="A23">
        <v>22</v>
      </c>
      <c r="B23">
        <v>1155.66129032258</v>
      </c>
      <c r="C23">
        <v>300</v>
      </c>
      <c r="D23">
        <v>0</v>
      </c>
      <c r="E23">
        <v>58.613022289909097</v>
      </c>
      <c r="F23">
        <v>2.7081673670054398</v>
      </c>
      <c r="G23">
        <v>-917.38166236968311</v>
      </c>
      <c r="H23">
        <v>-691.01225773136628</v>
      </c>
      <c r="I23">
        <v>158.431982005972</v>
      </c>
      <c r="J23">
        <v>85.300532059859094</v>
      </c>
      <c r="K23">
        <v>21.6430575909053</v>
      </c>
      <c r="L23">
        <v>8.3843285376858446E-5</v>
      </c>
      <c r="M23">
        <v>5.8588206429732212E-6</v>
      </c>
      <c r="N23">
        <v>0</v>
      </c>
      <c r="O23" s="1">
        <v>2.9304759810681502E-9</v>
      </c>
      <c r="P23" s="1">
        <v>5.3720704236531396E-9</v>
      </c>
      <c r="Q23">
        <v>47.487883095318097</v>
      </c>
      <c r="R23">
        <v>2.1241631219263701</v>
      </c>
      <c r="S23">
        <v>16.488243896414801</v>
      </c>
      <c r="T23">
        <v>2.0790689321477802</v>
      </c>
      <c r="V23">
        <v>11.173523099443599</v>
      </c>
      <c r="W23">
        <v>0.191065197211406</v>
      </c>
      <c r="X23">
        <v>6.2462662051009596</v>
      </c>
      <c r="AA23">
        <v>9.0818424964265994</v>
      </c>
      <c r="AB23">
        <v>3.3697976616395602</v>
      </c>
      <c r="AC23">
        <v>0.71454948450955003</v>
      </c>
      <c r="AD23">
        <v>0.19478803328380501</v>
      </c>
      <c r="AE23">
        <v>0.84880877657718901</v>
      </c>
    </row>
    <row r="24" spans="1:31" x14ac:dyDescent="0.3">
      <c r="A24">
        <v>23</v>
      </c>
      <c r="B24">
        <v>1150.6451612903099</v>
      </c>
      <c r="C24">
        <v>300</v>
      </c>
      <c r="D24">
        <v>0</v>
      </c>
      <c r="E24">
        <v>55.808695751954403</v>
      </c>
      <c r="F24">
        <v>2.7064065604835399</v>
      </c>
      <c r="G24">
        <v>-871.67097260325238</v>
      </c>
      <c r="H24">
        <v>-656.97885845517897</v>
      </c>
      <c r="I24">
        <v>150.78862464563201</v>
      </c>
      <c r="J24">
        <v>81.092020436393895</v>
      </c>
      <c r="K24">
        <v>20.620957902933501</v>
      </c>
      <c r="L24">
        <v>8.4581935239453815E-5</v>
      </c>
      <c r="M24">
        <v>5.9048761287199854E-6</v>
      </c>
      <c r="N24">
        <v>0</v>
      </c>
      <c r="O24" s="1">
        <v>2.80286874547721E-9</v>
      </c>
      <c r="P24" s="1">
        <v>5.0841022926158097E-9</v>
      </c>
      <c r="Q24">
        <v>47.482731821754001</v>
      </c>
      <c r="R24">
        <v>2.2016820796438701</v>
      </c>
      <c r="S24">
        <v>16.4479419278675</v>
      </c>
      <c r="T24">
        <v>2.10630859657073</v>
      </c>
      <c r="V24">
        <v>11.322440867857299</v>
      </c>
      <c r="W24">
        <v>0.194136774878296</v>
      </c>
      <c r="X24">
        <v>6.0655215778686102</v>
      </c>
      <c r="AA24">
        <v>8.9027225193261099</v>
      </c>
      <c r="AB24">
        <v>3.43322004119802</v>
      </c>
      <c r="AC24">
        <v>0.74725737337189502</v>
      </c>
      <c r="AD24">
        <v>0.20457592106102301</v>
      </c>
      <c r="AE24">
        <v>0.89146049860244003</v>
      </c>
    </row>
    <row r="25" spans="1:31" x14ac:dyDescent="0.3">
      <c r="A25">
        <v>24</v>
      </c>
      <c r="B25">
        <v>1145.6290322580501</v>
      </c>
      <c r="C25">
        <v>300</v>
      </c>
      <c r="D25">
        <v>0</v>
      </c>
      <c r="E25">
        <v>53.168533780310298</v>
      </c>
      <c r="F25">
        <v>2.7041903514045602</v>
      </c>
      <c r="G25">
        <v>-828.86168521017476</v>
      </c>
      <c r="H25">
        <v>-625.12116008154953</v>
      </c>
      <c r="I25">
        <v>143.602717897769</v>
      </c>
      <c r="J25">
        <v>77.140519322410995</v>
      </c>
      <c r="K25">
        <v>19.661535199507799</v>
      </c>
      <c r="L25">
        <v>8.5315002157474549E-5</v>
      </c>
      <c r="M25">
        <v>5.9519859547194296E-6</v>
      </c>
      <c r="N25">
        <v>0</v>
      </c>
      <c r="O25" s="1">
        <v>2.6818136474042499E-9</v>
      </c>
      <c r="P25" s="1">
        <v>4.8484865178748E-9</v>
      </c>
      <c r="Q25">
        <v>47.4888679960346</v>
      </c>
      <c r="R25">
        <v>2.27544581468785</v>
      </c>
      <c r="S25">
        <v>16.416539804967901</v>
      </c>
      <c r="T25">
        <v>2.13044808876244</v>
      </c>
      <c r="V25">
        <v>11.4496503003159</v>
      </c>
      <c r="W25">
        <v>0.19690409893965799</v>
      </c>
      <c r="X25">
        <v>5.8876074583023597</v>
      </c>
      <c r="AA25">
        <v>8.7273313108996007</v>
      </c>
      <c r="AB25">
        <v>3.4957483445747699</v>
      </c>
      <c r="AC25">
        <v>0.78099505771331201</v>
      </c>
      <c r="AD25">
        <v>0.214734440183073</v>
      </c>
      <c r="AE25">
        <v>0.93572728461835197</v>
      </c>
    </row>
    <row r="26" spans="1:31" x14ac:dyDescent="0.3">
      <c r="A26">
        <v>25</v>
      </c>
      <c r="B26">
        <v>1140.6129032258</v>
      </c>
      <c r="C26">
        <v>300</v>
      </c>
      <c r="D26">
        <v>0</v>
      </c>
      <c r="E26">
        <v>50.6705111799645</v>
      </c>
      <c r="F26">
        <v>2.7014257927599599</v>
      </c>
      <c r="G26">
        <v>-788.58893987144006</v>
      </c>
      <c r="H26">
        <v>-595.16550431282985</v>
      </c>
      <c r="I26">
        <v>136.814620837251</v>
      </c>
      <c r="J26">
        <v>73.411629405659895</v>
      </c>
      <c r="K26">
        <v>18.7569509833531</v>
      </c>
      <c r="L26">
        <v>8.6037412931631044E-5</v>
      </c>
      <c r="M26">
        <v>6.0005431703832012E-6</v>
      </c>
      <c r="N26">
        <v>0</v>
      </c>
      <c r="O26" s="1">
        <v>2.5664140678977198E-9</v>
      </c>
      <c r="P26" s="1">
        <v>4.6661279879527501E-9</v>
      </c>
      <c r="Q26">
        <v>47.510488083030197</v>
      </c>
      <c r="R26">
        <v>2.3437854261848199</v>
      </c>
      <c r="S26">
        <v>16.394695050698999</v>
      </c>
      <c r="T26">
        <v>2.1512251023295499</v>
      </c>
      <c r="V26">
        <v>11.553358940629099</v>
      </c>
      <c r="W26">
        <v>0.199359041422383</v>
      </c>
      <c r="X26">
        <v>5.7116436835676101</v>
      </c>
      <c r="AA26">
        <v>8.5543684752640701</v>
      </c>
      <c r="AB26">
        <v>3.5579398371498199</v>
      </c>
      <c r="AC26">
        <v>0.81595763478776995</v>
      </c>
      <c r="AD26">
        <v>0.22532070568855</v>
      </c>
      <c r="AE26">
        <v>0.98185801924691796</v>
      </c>
    </row>
    <row r="27" spans="1:31" x14ac:dyDescent="0.3">
      <c r="A27">
        <v>26</v>
      </c>
      <c r="B27">
        <v>1135.5967741935401</v>
      </c>
      <c r="C27">
        <v>300</v>
      </c>
      <c r="D27">
        <v>0</v>
      </c>
      <c r="E27">
        <v>48.293532602554798</v>
      </c>
      <c r="F27">
        <v>2.6979917685193402</v>
      </c>
      <c r="G27">
        <v>-750.50896807605682</v>
      </c>
      <c r="H27">
        <v>-566.85416087579495</v>
      </c>
      <c r="I27">
        <v>130.367508600256</v>
      </c>
      <c r="J27">
        <v>69.872578051239302</v>
      </c>
      <c r="K27">
        <v>17.8998072440592</v>
      </c>
      <c r="L27">
        <v>8.674227557256301E-5</v>
      </c>
      <c r="M27">
        <v>6.0510218677545208E-6</v>
      </c>
      <c r="N27">
        <v>0</v>
      </c>
      <c r="O27" s="1">
        <v>2.45579109177495E-9</v>
      </c>
      <c r="P27" s="1">
        <v>4.5386764177303802E-9</v>
      </c>
      <c r="Q27">
        <v>47.553198340252699</v>
      </c>
      <c r="R27">
        <v>2.40433665703805</v>
      </c>
      <c r="S27">
        <v>16.383006654597299</v>
      </c>
      <c r="T27">
        <v>2.1682975850825099</v>
      </c>
      <c r="V27">
        <v>11.631239876828801</v>
      </c>
      <c r="W27">
        <v>0.20148574758889801</v>
      </c>
      <c r="X27">
        <v>5.5365923349205497</v>
      </c>
      <c r="AA27">
        <v>8.3823892486905098</v>
      </c>
      <c r="AB27">
        <v>3.6204560904724499</v>
      </c>
      <c r="AC27">
        <v>0.85240213008739996</v>
      </c>
      <c r="AD27">
        <v>0.236410855064773</v>
      </c>
      <c r="AE27">
        <v>1.03018447937595</v>
      </c>
    </row>
    <row r="28" spans="1:31" x14ac:dyDescent="0.3">
      <c r="A28">
        <v>27</v>
      </c>
      <c r="B28">
        <v>1130.58064516128</v>
      </c>
      <c r="C28">
        <v>300</v>
      </c>
      <c r="D28">
        <v>0</v>
      </c>
      <c r="E28">
        <v>46.016427915228903</v>
      </c>
      <c r="F28">
        <v>2.6937262116009499</v>
      </c>
      <c r="G28">
        <v>-714.2838609128097</v>
      </c>
      <c r="H28">
        <v>-539.93387008113984</v>
      </c>
      <c r="I28">
        <v>124.204733602319</v>
      </c>
      <c r="J28">
        <v>66.490702534556704</v>
      </c>
      <c r="K28">
        <v>17.082815512969301</v>
      </c>
      <c r="L28">
        <v>8.7420083351189164E-5</v>
      </c>
      <c r="M28">
        <v>6.1040052341702922E-6</v>
      </c>
      <c r="N28">
        <v>0</v>
      </c>
      <c r="O28" s="1">
        <v>2.3490358658004301E-9</v>
      </c>
      <c r="P28" s="1">
        <v>4.4685538351170101E-9</v>
      </c>
      <c r="Q28">
        <v>47.624704846496101</v>
      </c>
      <c r="R28">
        <v>2.4537138883777501</v>
      </c>
      <c r="S28">
        <v>16.381869256152601</v>
      </c>
      <c r="T28">
        <v>2.1812173976265701</v>
      </c>
      <c r="V28">
        <v>11.680189188435399</v>
      </c>
      <c r="W28">
        <v>0.20325573839612199</v>
      </c>
      <c r="X28">
        <v>5.36119410853955</v>
      </c>
      <c r="AA28">
        <v>8.2098006429775001</v>
      </c>
      <c r="AB28">
        <v>3.68410688891381</v>
      </c>
      <c r="AC28">
        <v>0.89067574179406295</v>
      </c>
      <c r="AD28">
        <v>0.24810955247765601</v>
      </c>
      <c r="AE28">
        <v>1.0811627498127301</v>
      </c>
    </row>
    <row r="29" spans="1:31" x14ac:dyDescent="0.3">
      <c r="A29">
        <v>28</v>
      </c>
      <c r="B29">
        <v>1125.5645161290199</v>
      </c>
      <c r="C29">
        <v>300</v>
      </c>
      <c r="D29">
        <v>0</v>
      </c>
      <c r="E29">
        <v>43.251814902832798</v>
      </c>
      <c r="F29">
        <v>2.6820202697716802</v>
      </c>
      <c r="G29">
        <v>-672.07445693040847</v>
      </c>
      <c r="H29">
        <v>-508.66082452672771</v>
      </c>
      <c r="I29">
        <v>116.83129796631501</v>
      </c>
      <c r="J29">
        <v>62.418551227358897</v>
      </c>
      <c r="K29">
        <v>16.126580171787701</v>
      </c>
      <c r="L29">
        <v>8.7796453953441729E-5</v>
      </c>
      <c r="M29">
        <v>6.1799925409304883E-6</v>
      </c>
      <c r="N29">
        <v>0</v>
      </c>
      <c r="O29" s="1">
        <v>2.2160145691682302E-9</v>
      </c>
      <c r="P29" s="1">
        <v>4.7458759834017402E-9</v>
      </c>
      <c r="Q29">
        <v>47.987894289954497</v>
      </c>
      <c r="R29">
        <v>2.4137080332831999</v>
      </c>
      <c r="S29">
        <v>16.432451494881999</v>
      </c>
      <c r="T29">
        <v>2.1612759789377201</v>
      </c>
      <c r="V29">
        <v>11.489603477264501</v>
      </c>
      <c r="W29">
        <v>0.20612169598941099</v>
      </c>
      <c r="X29">
        <v>5.1526008588576397</v>
      </c>
      <c r="AA29">
        <v>8.0156551556324001</v>
      </c>
      <c r="AB29">
        <v>3.7834361403001102</v>
      </c>
      <c r="AC29">
        <v>0.94301480846181696</v>
      </c>
      <c r="AD29">
        <v>0.263968468428807</v>
      </c>
      <c r="AE29">
        <v>1.15026959800777</v>
      </c>
    </row>
    <row r="30" spans="1:31" x14ac:dyDescent="0.3">
      <c r="A30">
        <v>29</v>
      </c>
      <c r="B30">
        <v>1120.5483870967701</v>
      </c>
      <c r="C30">
        <v>300</v>
      </c>
      <c r="D30">
        <v>0</v>
      </c>
      <c r="E30">
        <v>39.807923660398203</v>
      </c>
      <c r="F30">
        <v>2.6588518181017902</v>
      </c>
      <c r="G30">
        <v>-621.39050667482866</v>
      </c>
      <c r="H30">
        <v>-471.19936599159087</v>
      </c>
      <c r="I30">
        <v>107.76445038162301</v>
      </c>
      <c r="J30">
        <v>57.390473265826998</v>
      </c>
      <c r="K30">
        <v>14.9718473926907</v>
      </c>
      <c r="L30">
        <v>8.7759725973802284E-5</v>
      </c>
      <c r="M30">
        <v>6.2903047130900178E-6</v>
      </c>
      <c r="N30">
        <v>0</v>
      </c>
      <c r="O30" s="1">
        <v>2.0460812559525402E-9</v>
      </c>
      <c r="P30" s="1">
        <v>5.4127181243052404E-9</v>
      </c>
      <c r="Q30">
        <v>48.799079392515999</v>
      </c>
      <c r="R30">
        <v>2.2448871855026402</v>
      </c>
      <c r="S30">
        <v>16.551520177613401</v>
      </c>
      <c r="T30">
        <v>2.0871877835116699</v>
      </c>
      <c r="V30">
        <v>10.9132202463339</v>
      </c>
      <c r="W30">
        <v>0.21102238065637</v>
      </c>
      <c r="X30">
        <v>4.9020774427860498</v>
      </c>
      <c r="AA30">
        <v>7.7981705999411002</v>
      </c>
      <c r="AB30">
        <v>3.93746531755958</v>
      </c>
      <c r="AC30">
        <v>1.0187818434409199</v>
      </c>
      <c r="AD30">
        <v>0.28680509523847503</v>
      </c>
      <c r="AE30">
        <v>1.24978253489974</v>
      </c>
    </row>
    <row r="31" spans="1:31" x14ac:dyDescent="0.3">
      <c r="A31">
        <v>30</v>
      </c>
      <c r="B31">
        <v>1115.53225806451</v>
      </c>
      <c r="C31">
        <v>300</v>
      </c>
      <c r="D31">
        <v>0</v>
      </c>
      <c r="E31">
        <v>36.8399602651359</v>
      </c>
      <c r="F31">
        <v>2.6372148125974402</v>
      </c>
      <c r="G31">
        <v>-577.51024027531628</v>
      </c>
      <c r="H31">
        <v>-438.7286164833082</v>
      </c>
      <c r="I31">
        <v>99.937637271635595</v>
      </c>
      <c r="J31">
        <v>53.068375347227501</v>
      </c>
      <c r="K31">
        <v>13.969267914452301</v>
      </c>
      <c r="L31">
        <v>8.7853426042116544E-5</v>
      </c>
      <c r="M31">
        <v>6.3943180241571865E-6</v>
      </c>
      <c r="N31">
        <v>0</v>
      </c>
      <c r="O31" s="1">
        <v>1.8988740283219E-9</v>
      </c>
      <c r="P31" s="1">
        <v>5.8710653025298899E-9</v>
      </c>
      <c r="Q31">
        <v>49.545665315167902</v>
      </c>
      <c r="R31">
        <v>2.0978191265577402</v>
      </c>
      <c r="S31">
        <v>16.651048749249</v>
      </c>
      <c r="T31">
        <v>2.0150380327797701</v>
      </c>
      <c r="V31">
        <v>10.3668011042418</v>
      </c>
      <c r="W31">
        <v>0.21502740677592599</v>
      </c>
      <c r="X31">
        <v>4.67660634634204</v>
      </c>
      <c r="AA31">
        <v>7.6002716986980099</v>
      </c>
      <c r="AB31">
        <v>4.0767060191661502</v>
      </c>
      <c r="AC31">
        <v>1.0946353906778299</v>
      </c>
      <c r="AD31">
        <v>0.30991117402127899</v>
      </c>
      <c r="AE31">
        <v>1.3504696363223401</v>
      </c>
    </row>
    <row r="32" spans="1:31" x14ac:dyDescent="0.3">
      <c r="A32">
        <v>31</v>
      </c>
      <c r="B32">
        <v>1110.5161290322501</v>
      </c>
      <c r="C32">
        <v>300</v>
      </c>
      <c r="D32">
        <v>0</v>
      </c>
      <c r="E32">
        <v>34.263831325223101</v>
      </c>
      <c r="F32">
        <v>2.6170235878582901</v>
      </c>
      <c r="G32">
        <v>-539.24091512055554</v>
      </c>
      <c r="H32">
        <v>-410.37672023637964</v>
      </c>
      <c r="I32">
        <v>93.132434320917895</v>
      </c>
      <c r="J32">
        <v>49.325195243260801</v>
      </c>
      <c r="K32">
        <v>13.0926719515217</v>
      </c>
      <c r="L32">
        <v>8.8059072158161572E-5</v>
      </c>
      <c r="M32">
        <v>6.4925172472091592E-6</v>
      </c>
      <c r="N32">
        <v>0</v>
      </c>
      <c r="O32" s="1">
        <v>1.7705156546868801E-9</v>
      </c>
      <c r="P32" s="1">
        <v>6.1747298507342996E-9</v>
      </c>
      <c r="Q32">
        <v>50.232517525414103</v>
      </c>
      <c r="R32">
        <v>1.9690342272774</v>
      </c>
      <c r="S32">
        <v>16.732292193244898</v>
      </c>
      <c r="T32">
        <v>1.9453151337504699</v>
      </c>
      <c r="V32">
        <v>9.8525773364076894</v>
      </c>
      <c r="W32">
        <v>0.218263254340265</v>
      </c>
      <c r="X32">
        <v>4.4731550496724202</v>
      </c>
      <c r="AA32">
        <v>7.4198260149732302</v>
      </c>
      <c r="AB32">
        <v>4.2014793029225501</v>
      </c>
      <c r="AC32">
        <v>1.17032328562872</v>
      </c>
      <c r="AD32">
        <v>0.33321187080034498</v>
      </c>
      <c r="AE32">
        <v>1.4520048055677699</v>
      </c>
    </row>
    <row r="33" spans="1:31" x14ac:dyDescent="0.3">
      <c r="A33">
        <v>32</v>
      </c>
      <c r="B33">
        <v>1105.5</v>
      </c>
      <c r="C33">
        <v>300</v>
      </c>
      <c r="D33">
        <v>0</v>
      </c>
      <c r="E33">
        <v>32.0101635528397</v>
      </c>
      <c r="F33">
        <v>2.5981487972438599</v>
      </c>
      <c r="G33">
        <v>-505.60171574495348</v>
      </c>
      <c r="H33">
        <v>-385.42643180149793</v>
      </c>
      <c r="I33">
        <v>87.168812928194598</v>
      </c>
      <c r="J33">
        <v>46.056899490239502</v>
      </c>
      <c r="K33">
        <v>12.320373485458701</v>
      </c>
      <c r="L33">
        <v>8.8360320661429106E-5</v>
      </c>
      <c r="M33">
        <v>6.5855180020540752E-6</v>
      </c>
      <c r="N33">
        <v>0</v>
      </c>
      <c r="O33" s="1">
        <v>1.6577605158051801E-9</v>
      </c>
      <c r="P33" s="1">
        <v>6.3644708643345002E-9</v>
      </c>
      <c r="Q33">
        <v>50.865435205741598</v>
      </c>
      <c r="R33">
        <v>1.85544172675593</v>
      </c>
      <c r="S33">
        <v>16.797226761026</v>
      </c>
      <c r="T33">
        <v>1.87817353523442</v>
      </c>
      <c r="V33">
        <v>9.3701092668606698</v>
      </c>
      <c r="W33">
        <v>0.22085053747983999</v>
      </c>
      <c r="X33">
        <v>4.2887925516214302</v>
      </c>
      <c r="AA33">
        <v>7.2547688533198897</v>
      </c>
      <c r="AB33">
        <v>4.3125601681721397</v>
      </c>
      <c r="AC33">
        <v>1.24573697191333</v>
      </c>
      <c r="AD33">
        <v>0.35667157144690598</v>
      </c>
      <c r="AE33">
        <v>1.5542328504277101</v>
      </c>
    </row>
    <row r="34" spans="1:31" x14ac:dyDescent="0.3">
      <c r="A34">
        <v>33</v>
      </c>
      <c r="B34">
        <v>1100.4838709677299</v>
      </c>
      <c r="C34">
        <v>300</v>
      </c>
      <c r="D34">
        <v>0</v>
      </c>
      <c r="E34">
        <v>30.023301530400602</v>
      </c>
      <c r="F34">
        <v>2.58045411655409</v>
      </c>
      <c r="G34">
        <v>-475.80608072310724</v>
      </c>
      <c r="H34">
        <v>-363.30224941898803</v>
      </c>
      <c r="I34">
        <v>81.902342161131301</v>
      </c>
      <c r="J34">
        <v>43.180454796402998</v>
      </c>
      <c r="K34">
        <v>11.634890672070201</v>
      </c>
      <c r="L34">
        <v>8.8743461037551656E-5</v>
      </c>
      <c r="M34">
        <v>6.6739361735424564E-6</v>
      </c>
      <c r="N34">
        <v>0</v>
      </c>
      <c r="O34" s="1">
        <v>1.5579798925080399E-9</v>
      </c>
      <c r="P34" s="1">
        <v>6.4704208980969498E-9</v>
      </c>
      <c r="Q34">
        <v>51.450107289757703</v>
      </c>
      <c r="R34">
        <v>1.7544633714479401</v>
      </c>
      <c r="S34">
        <v>16.847918748662199</v>
      </c>
      <c r="T34">
        <v>1.81360551412594</v>
      </c>
      <c r="V34">
        <v>8.9177697923938997</v>
      </c>
      <c r="W34">
        <v>0.222895926139936</v>
      </c>
      <c r="X34">
        <v>4.1209119256002804</v>
      </c>
      <c r="AA34">
        <v>7.1032373825808399</v>
      </c>
      <c r="AB34">
        <v>4.4108847214410698</v>
      </c>
      <c r="AC34">
        <v>1.3208423477623299</v>
      </c>
      <c r="AD34">
        <v>0.38027514479385</v>
      </c>
      <c r="AE34">
        <v>1.65708783529388</v>
      </c>
    </row>
    <row r="35" spans="1:31" x14ac:dyDescent="0.3">
      <c r="A35">
        <v>34</v>
      </c>
      <c r="B35">
        <v>1095.46774193547</v>
      </c>
      <c r="C35">
        <v>300</v>
      </c>
      <c r="D35">
        <v>0</v>
      </c>
      <c r="E35">
        <v>28.2589339930338</v>
      </c>
      <c r="F35">
        <v>2.5638114693288299</v>
      </c>
      <c r="G35">
        <v>-449.22710256279152</v>
      </c>
      <c r="H35">
        <v>-343.54521042819817</v>
      </c>
      <c r="I35">
        <v>77.217976134913698</v>
      </c>
      <c r="J35">
        <v>40.630009738504398</v>
      </c>
      <c r="K35">
        <v>11.0222355782001</v>
      </c>
      <c r="L35">
        <v>8.9197228785565789E-5</v>
      </c>
      <c r="M35">
        <v>6.7583360887675455E-6</v>
      </c>
      <c r="N35">
        <v>0</v>
      </c>
      <c r="O35" s="1">
        <v>1.46906622926179E-9</v>
      </c>
      <c r="P35" s="1">
        <v>6.5146935891993099E-9</v>
      </c>
      <c r="Q35">
        <v>51.991711078490901</v>
      </c>
      <c r="R35">
        <v>1.6640039938172</v>
      </c>
      <c r="S35">
        <v>16.886276097151399</v>
      </c>
      <c r="T35">
        <v>1.75152957987705</v>
      </c>
      <c r="V35">
        <v>8.4934883936902992</v>
      </c>
      <c r="W35">
        <v>0.224490585932171</v>
      </c>
      <c r="X35">
        <v>3.96727719295234</v>
      </c>
      <c r="AA35">
        <v>6.9636040858980097</v>
      </c>
      <c r="AB35">
        <v>4.4974089091330001</v>
      </c>
      <c r="AC35">
        <v>1.39564283175471</v>
      </c>
      <c r="AD35">
        <v>0.40401790596473303</v>
      </c>
      <c r="AE35">
        <v>1.7605493453380401</v>
      </c>
    </row>
    <row r="36" spans="1:31" x14ac:dyDescent="0.3">
      <c r="A36">
        <v>35</v>
      </c>
      <c r="B36">
        <v>1090.4516129032199</v>
      </c>
      <c r="C36">
        <v>300</v>
      </c>
      <c r="D36">
        <v>0</v>
      </c>
      <c r="E36">
        <v>26.681717622413402</v>
      </c>
      <c r="F36">
        <v>2.5481062472191698</v>
      </c>
      <c r="G36">
        <v>-425.36380511653192</v>
      </c>
      <c r="H36">
        <v>-325.7883166159952</v>
      </c>
      <c r="I36">
        <v>73.023885831677404</v>
      </c>
      <c r="J36">
        <v>38.3532058987319</v>
      </c>
      <c r="K36">
        <v>10.4711950891105</v>
      </c>
      <c r="L36">
        <v>8.9712423743552248E-5</v>
      </c>
      <c r="M36">
        <v>6.8392150933850842E-6</v>
      </c>
      <c r="N36">
        <v>0</v>
      </c>
      <c r="O36" s="1">
        <v>1.38932916923767E-9</v>
      </c>
      <c r="P36" s="1">
        <v>6.5135295567398496E-9</v>
      </c>
      <c r="Q36">
        <v>52.494804591295797</v>
      </c>
      <c r="R36">
        <v>1.5823754046877401</v>
      </c>
      <c r="S36">
        <v>16.913971398509599</v>
      </c>
      <c r="T36">
        <v>1.6918348358036199</v>
      </c>
      <c r="V36">
        <v>8.0951108110308496</v>
      </c>
      <c r="W36">
        <v>0.22571116662816301</v>
      </c>
      <c r="X36">
        <v>3.8260000456320302</v>
      </c>
      <c r="AA36">
        <v>6.8344674074985399</v>
      </c>
      <c r="AB36">
        <v>4.5730447381144597</v>
      </c>
      <c r="AC36">
        <v>1.4701599083387999</v>
      </c>
      <c r="AD36">
        <v>0.42790031354911801</v>
      </c>
      <c r="AE36">
        <v>1.8646193789111201</v>
      </c>
    </row>
    <row r="37" spans="1:31" x14ac:dyDescent="0.3">
      <c r="A37">
        <v>36</v>
      </c>
      <c r="B37">
        <v>1085.4354838709701</v>
      </c>
      <c r="C37">
        <v>300</v>
      </c>
      <c r="D37">
        <v>0</v>
      </c>
      <c r="E37">
        <v>25.2632861650225</v>
      </c>
      <c r="F37">
        <v>2.53323812744215</v>
      </c>
      <c r="G37">
        <v>-403.81315661156503</v>
      </c>
      <c r="H37">
        <v>-309.73613120935255</v>
      </c>
      <c r="I37">
        <v>69.246305454524702</v>
      </c>
      <c r="J37">
        <v>36.308133083999202</v>
      </c>
      <c r="K37">
        <v>9.9727245896662406</v>
      </c>
      <c r="L37">
        <v>9.0281520559209208E-5</v>
      </c>
      <c r="M37">
        <v>6.9170037986967003E-6</v>
      </c>
      <c r="N37">
        <v>0</v>
      </c>
      <c r="O37" s="1">
        <v>1.3174057119995601E-9</v>
      </c>
      <c r="P37" s="1">
        <v>6.4789101181765503E-9</v>
      </c>
      <c r="Q37">
        <v>52.963343093398599</v>
      </c>
      <c r="R37">
        <v>1.5082172441806001</v>
      </c>
      <c r="S37">
        <v>16.932436909744698</v>
      </c>
      <c r="T37">
        <v>1.63440265061995</v>
      </c>
      <c r="V37">
        <v>7.7205642647321504</v>
      </c>
      <c r="W37">
        <v>0.22662160485273899</v>
      </c>
      <c r="X37">
        <v>3.6954940763879698</v>
      </c>
      <c r="AA37">
        <v>6.7146270093515197</v>
      </c>
      <c r="AB37">
        <v>4.6386347831298798</v>
      </c>
      <c r="AC37">
        <v>1.54442295192622</v>
      </c>
      <c r="AD37">
        <v>0.45192518748673</v>
      </c>
      <c r="AE37">
        <v>1.9693102241887901</v>
      </c>
    </row>
    <row r="38" spans="1:31" x14ac:dyDescent="0.3">
      <c r="A38">
        <v>37</v>
      </c>
      <c r="B38">
        <v>1080.4193548387</v>
      </c>
      <c r="C38">
        <v>300</v>
      </c>
      <c r="D38">
        <v>0</v>
      </c>
      <c r="E38">
        <v>23.9738258788013</v>
      </c>
      <c r="F38">
        <v>2.5191051385094601</v>
      </c>
      <c r="G38">
        <v>-384.13419185561435</v>
      </c>
      <c r="H38">
        <v>-295.05712571158591</v>
      </c>
      <c r="I38">
        <v>65.809015124047804</v>
      </c>
      <c r="J38">
        <v>34.451859493876697</v>
      </c>
      <c r="K38">
        <v>9.5168024201588306</v>
      </c>
      <c r="L38">
        <v>9.091395683464487E-5</v>
      </c>
      <c r="M38">
        <v>6.991883960734714E-6</v>
      </c>
      <c r="N38">
        <v>0</v>
      </c>
      <c r="O38" s="1">
        <v>1.2518398285825999E-9</v>
      </c>
      <c r="P38" s="1">
        <v>6.4050293315897103E-9</v>
      </c>
      <c r="Q38">
        <v>53.394373778197</v>
      </c>
      <c r="R38">
        <v>1.4390153819775999</v>
      </c>
      <c r="S38">
        <v>16.944675754136</v>
      </c>
      <c r="T38">
        <v>1.5795906398858699</v>
      </c>
      <c r="V38">
        <v>7.3688549625374096</v>
      </c>
      <c r="W38">
        <v>0.22751316252538401</v>
      </c>
      <c r="X38">
        <v>3.5742148306205399</v>
      </c>
      <c r="AA38">
        <v>6.6028617230310003</v>
      </c>
      <c r="AB38">
        <v>4.6984981738530802</v>
      </c>
      <c r="AC38">
        <v>1.61893720089091</v>
      </c>
      <c r="AD38">
        <v>0.476232512673468</v>
      </c>
      <c r="AE38">
        <v>2.0752318796716498</v>
      </c>
    </row>
    <row r="39" spans="1:31" x14ac:dyDescent="0.3">
      <c r="A39">
        <v>38</v>
      </c>
      <c r="B39">
        <v>1075.4032258064401</v>
      </c>
      <c r="C39">
        <v>300</v>
      </c>
      <c r="D39">
        <v>0</v>
      </c>
      <c r="E39">
        <v>22.7526240934463</v>
      </c>
      <c r="F39">
        <v>2.5055212861524501</v>
      </c>
      <c r="G39">
        <v>-365.35931287237361</v>
      </c>
      <c r="H39">
        <v>-280.98958245395033</v>
      </c>
      <c r="I39">
        <v>62.563144564033898</v>
      </c>
      <c r="J39">
        <v>32.701453550045201</v>
      </c>
      <c r="K39">
        <v>9.0809941305211606</v>
      </c>
      <c r="L39">
        <v>9.1714590671247478E-5</v>
      </c>
      <c r="M39">
        <v>7.0628622628260734E-6</v>
      </c>
      <c r="N39">
        <v>0</v>
      </c>
      <c r="O39" s="1">
        <v>1.1895930527290799E-9</v>
      </c>
      <c r="P39" s="1">
        <v>6.2031599672871896E-9</v>
      </c>
      <c r="Q39">
        <v>53.746540575678502</v>
      </c>
      <c r="R39">
        <v>1.36474267366743</v>
      </c>
      <c r="S39">
        <v>16.963916775543002</v>
      </c>
      <c r="T39">
        <v>1.5304406610640899</v>
      </c>
      <c r="V39">
        <v>7.04414792314188</v>
      </c>
      <c r="W39">
        <v>0.230044347987751</v>
      </c>
      <c r="X39">
        <v>3.45951226458428</v>
      </c>
      <c r="AA39">
        <v>6.4968538405682104</v>
      </c>
      <c r="AB39">
        <v>4.7783198505777298</v>
      </c>
      <c r="AC39">
        <v>1.69707192493741</v>
      </c>
      <c r="AD39">
        <v>0.50179334435300504</v>
      </c>
      <c r="AE39">
        <v>2.1866158178966302</v>
      </c>
    </row>
    <row r="40" spans="1:31" x14ac:dyDescent="0.3">
      <c r="A40">
        <v>39</v>
      </c>
      <c r="B40">
        <v>1070.38709677419</v>
      </c>
      <c r="C40">
        <v>300</v>
      </c>
      <c r="D40">
        <v>0</v>
      </c>
      <c r="E40">
        <v>21.641978975568701</v>
      </c>
      <c r="F40">
        <v>2.4925345766731599</v>
      </c>
      <c r="G40">
        <v>-348.22591779279497</v>
      </c>
      <c r="H40">
        <v>-268.14119697226914</v>
      </c>
      <c r="I40">
        <v>59.6073759428063</v>
      </c>
      <c r="J40">
        <v>31.110940871999802</v>
      </c>
      <c r="K40">
        <v>8.6827196613877202</v>
      </c>
      <c r="L40">
        <v>9.2555536370685047E-5</v>
      </c>
      <c r="M40">
        <v>7.1317138397752678E-6</v>
      </c>
      <c r="N40">
        <v>0</v>
      </c>
      <c r="O40" s="1">
        <v>1.13284935925947E-9</v>
      </c>
      <c r="P40" s="1">
        <v>5.9999578899292396E-9</v>
      </c>
      <c r="Q40">
        <v>54.073220181311299</v>
      </c>
      <c r="R40">
        <v>1.2963842211996901</v>
      </c>
      <c r="S40">
        <v>16.976587631580902</v>
      </c>
      <c r="T40">
        <v>1.4829507906274499</v>
      </c>
      <c r="V40">
        <v>6.73703960254712</v>
      </c>
      <c r="W40">
        <v>0.23231805095746</v>
      </c>
      <c r="X40">
        <v>3.3521074063390599</v>
      </c>
      <c r="AA40">
        <v>6.3973642348278901</v>
      </c>
      <c r="AB40">
        <v>4.85052122441755</v>
      </c>
      <c r="AC40">
        <v>1.7751309746009101</v>
      </c>
      <c r="AD40">
        <v>0.52754488623914797</v>
      </c>
      <c r="AE40">
        <v>2.29883079535142</v>
      </c>
    </row>
    <row r="41" spans="1:31" x14ac:dyDescent="0.3">
      <c r="A41">
        <v>40</v>
      </c>
      <c r="B41">
        <v>1065.3709677419299</v>
      </c>
      <c r="C41">
        <v>300</v>
      </c>
      <c r="D41">
        <v>0</v>
      </c>
      <c r="E41">
        <v>20.627020887372399</v>
      </c>
      <c r="F41">
        <v>2.4800870342235699</v>
      </c>
      <c r="G41">
        <v>-332.51716821390983</v>
      </c>
      <c r="H41">
        <v>-256.35129718397519</v>
      </c>
      <c r="I41">
        <v>56.903009265835401</v>
      </c>
      <c r="J41">
        <v>29.6586885842048</v>
      </c>
      <c r="K41">
        <v>8.3170552495670602</v>
      </c>
      <c r="L41">
        <v>9.3433901792997181E-5</v>
      </c>
      <c r="M41">
        <v>7.1986652179475602E-6</v>
      </c>
      <c r="N41">
        <v>0</v>
      </c>
      <c r="O41" s="1">
        <v>1.08087825290144E-9</v>
      </c>
      <c r="P41" s="1">
        <v>5.7972978258232903E-9</v>
      </c>
      <c r="Q41">
        <v>54.376395575208001</v>
      </c>
      <c r="R41">
        <v>1.2331444852052</v>
      </c>
      <c r="S41">
        <v>16.9835130879</v>
      </c>
      <c r="T41">
        <v>1.4370445557085101</v>
      </c>
      <c r="V41">
        <v>6.4461963819675301</v>
      </c>
      <c r="W41">
        <v>0.23437431713526899</v>
      </c>
      <c r="X41">
        <v>3.2512182954854398</v>
      </c>
      <c r="AA41">
        <v>6.3037865127494799</v>
      </c>
      <c r="AB41">
        <v>4.9157000286514201</v>
      </c>
      <c r="AC41">
        <v>1.85317850587457</v>
      </c>
      <c r="AD41">
        <v>0.55350287368183904</v>
      </c>
      <c r="AE41">
        <v>2.4119453804326398</v>
      </c>
    </row>
    <row r="42" spans="1:31" x14ac:dyDescent="0.3">
      <c r="A42">
        <v>41</v>
      </c>
      <c r="B42">
        <v>1060.35483870967</v>
      </c>
      <c r="C42">
        <v>300</v>
      </c>
      <c r="D42">
        <v>0</v>
      </c>
      <c r="E42">
        <v>19.695484550525901</v>
      </c>
      <c r="F42">
        <v>2.46812846559104</v>
      </c>
      <c r="G42">
        <v>-318.0538314480176</v>
      </c>
      <c r="H42">
        <v>-245.48704360763415</v>
      </c>
      <c r="I42">
        <v>54.4180911338876</v>
      </c>
      <c r="J42">
        <v>28.326869682442499</v>
      </c>
      <c r="K42">
        <v>7.9799268251660704</v>
      </c>
      <c r="L42">
        <v>9.4347312562728503E-5</v>
      </c>
      <c r="M42">
        <v>7.2639119393653069E-6</v>
      </c>
      <c r="N42">
        <v>0</v>
      </c>
      <c r="O42" s="1">
        <v>1.0330761063202901E-9</v>
      </c>
      <c r="P42" s="1">
        <v>5.5965003216134998E-9</v>
      </c>
      <c r="Q42">
        <v>54.657781092499903</v>
      </c>
      <c r="R42">
        <v>1.17436708052304</v>
      </c>
      <c r="S42">
        <v>16.985381444923899</v>
      </c>
      <c r="T42">
        <v>1.39265397484409</v>
      </c>
      <c r="V42">
        <v>6.1704313640013799</v>
      </c>
      <c r="W42">
        <v>0.23624726645991501</v>
      </c>
      <c r="X42">
        <v>3.1561744091930901</v>
      </c>
      <c r="AA42">
        <v>6.2155987857769901</v>
      </c>
      <c r="AB42">
        <v>4.9743865806110596</v>
      </c>
      <c r="AC42">
        <v>1.9312730909307301</v>
      </c>
      <c r="AD42">
        <v>0.57968187110941505</v>
      </c>
      <c r="AE42">
        <v>2.5260230391263399</v>
      </c>
    </row>
    <row r="43" spans="1:31" x14ac:dyDescent="0.3">
      <c r="A43">
        <v>42</v>
      </c>
      <c r="B43">
        <v>1055.33870967741</v>
      </c>
      <c r="C43">
        <v>300</v>
      </c>
      <c r="D43">
        <v>0</v>
      </c>
      <c r="E43">
        <v>18.8371533456178</v>
      </c>
      <c r="F43">
        <v>2.4566150922923602</v>
      </c>
      <c r="G43">
        <v>-304.68630170999757</v>
      </c>
      <c r="H43">
        <v>-235.4375265225672</v>
      </c>
      <c r="I43">
        <v>52.125979455440799</v>
      </c>
      <c r="J43">
        <v>27.1006485248611</v>
      </c>
      <c r="K43">
        <v>7.6679303179075502</v>
      </c>
      <c r="L43">
        <v>9.5293813400471134E-5</v>
      </c>
      <c r="M43">
        <v>7.3276238897934383E-6</v>
      </c>
      <c r="N43">
        <v>0</v>
      </c>
      <c r="O43" s="1">
        <v>9.8893922012051602E-10</v>
      </c>
      <c r="P43" s="1">
        <v>5.3984844775080604E-9</v>
      </c>
      <c r="Q43">
        <v>54.918868135439602</v>
      </c>
      <c r="R43">
        <v>1.1195054821678301</v>
      </c>
      <c r="S43">
        <v>16.982770812171701</v>
      </c>
      <c r="T43">
        <v>1.3497179390984899</v>
      </c>
      <c r="V43">
        <v>5.9086830693906602</v>
      </c>
      <c r="W43">
        <v>0.23796603020354401</v>
      </c>
      <c r="X43">
        <v>3.0663972478091801</v>
      </c>
      <c r="AA43">
        <v>6.1323499150152996</v>
      </c>
      <c r="AB43">
        <v>5.0270535116973702</v>
      </c>
      <c r="AC43">
        <v>2.0094688130378602</v>
      </c>
      <c r="AD43">
        <v>0.60609557756300003</v>
      </c>
      <c r="AE43">
        <v>2.6411234664052401</v>
      </c>
    </row>
    <row r="44" spans="1:31" x14ac:dyDescent="0.3">
      <c r="A44">
        <v>43</v>
      </c>
      <c r="B44">
        <v>1050.3225806451601</v>
      </c>
      <c r="C44">
        <v>300</v>
      </c>
      <c r="D44">
        <v>0</v>
      </c>
      <c r="E44">
        <v>18.0434416345987</v>
      </c>
      <c r="F44">
        <v>2.4455084669865101</v>
      </c>
      <c r="G44">
        <v>-292.28859602029104</v>
      </c>
      <c r="H44">
        <v>-226.10932373639835</v>
      </c>
      <c r="I44">
        <v>50.004263973214897</v>
      </c>
      <c r="J44">
        <v>25.9675690023799</v>
      </c>
      <c r="K44">
        <v>7.37819634574105</v>
      </c>
      <c r="L44">
        <v>9.6271792505421314E-5</v>
      </c>
      <c r="M44">
        <v>7.3899495584488984E-6</v>
      </c>
      <c r="N44">
        <v>0</v>
      </c>
      <c r="O44" s="1">
        <v>9.480435585957721E-10</v>
      </c>
      <c r="P44" s="1">
        <v>5.2038765132629703E-9</v>
      </c>
      <c r="Q44">
        <v>55.160961504186503</v>
      </c>
      <c r="R44">
        <v>1.06810074731902</v>
      </c>
      <c r="S44">
        <v>16.976169351841499</v>
      </c>
      <c r="T44">
        <v>1.3081809848211601</v>
      </c>
      <c r="V44">
        <v>5.6599979840867602</v>
      </c>
      <c r="W44">
        <v>0.23955551602103101</v>
      </c>
      <c r="X44">
        <v>2.9813847828039899</v>
      </c>
      <c r="AA44">
        <v>6.0536483900842404</v>
      </c>
      <c r="AB44">
        <v>5.0741238605145398</v>
      </c>
      <c r="AC44">
        <v>2.0878161395345098</v>
      </c>
      <c r="AD44">
        <v>0.63275707416937699</v>
      </c>
      <c r="AE44">
        <v>2.75730366461717</v>
      </c>
    </row>
    <row r="45" spans="1:31" x14ac:dyDescent="0.3">
      <c r="A45">
        <v>44</v>
      </c>
      <c r="B45">
        <v>1045.30645161289</v>
      </c>
      <c r="C45">
        <v>300</v>
      </c>
      <c r="D45">
        <v>0</v>
      </c>
      <c r="E45">
        <v>17.307076466874602</v>
      </c>
      <c r="F45">
        <v>2.43477460764877</v>
      </c>
      <c r="G45">
        <v>-280.75377328957279</v>
      </c>
      <c r="H45">
        <v>-217.42311108346209</v>
      </c>
      <c r="I45">
        <v>48.033943122381203</v>
      </c>
      <c r="J45">
        <v>24.917088583446802</v>
      </c>
      <c r="K45">
        <v>7.1082869077510802</v>
      </c>
      <c r="L45">
        <v>9.7279922935223636E-5</v>
      </c>
      <c r="M45">
        <v>7.4510194641205969E-6</v>
      </c>
      <c r="N45">
        <v>0</v>
      </c>
      <c r="O45" s="1">
        <v>9.1002929407610302E-10</v>
      </c>
      <c r="P45" s="1">
        <v>5.0130877903371001E-9</v>
      </c>
      <c r="Q45">
        <v>55.3852085358496</v>
      </c>
      <c r="R45">
        <v>1.01976437321983</v>
      </c>
      <c r="S45">
        <v>16.9659909743912</v>
      </c>
      <c r="T45">
        <v>1.2679923699569999</v>
      </c>
      <c r="V45">
        <v>5.4235162053787596</v>
      </c>
      <c r="W45">
        <v>0.241037032547396</v>
      </c>
      <c r="X45">
        <v>2.9006989092353601</v>
      </c>
      <c r="AA45">
        <v>5.9791532892720403</v>
      </c>
      <c r="AB45">
        <v>5.1159778474073896</v>
      </c>
      <c r="AC45">
        <v>2.1663626167062202</v>
      </c>
      <c r="AD45">
        <v>0.65967902542673995</v>
      </c>
      <c r="AE45">
        <v>2.8746188206083101</v>
      </c>
    </row>
    <row r="46" spans="1:31" x14ac:dyDescent="0.3">
      <c r="A46">
        <v>45</v>
      </c>
      <c r="B46">
        <v>1040.2903225806399</v>
      </c>
      <c r="C46">
        <v>300</v>
      </c>
      <c r="D46">
        <v>0</v>
      </c>
      <c r="E46">
        <v>16.6218519385897</v>
      </c>
      <c r="F46">
        <v>2.4243832996893899</v>
      </c>
      <c r="G46">
        <v>-269.99039477458967</v>
      </c>
      <c r="H46">
        <v>-209.31104327268156</v>
      </c>
      <c r="I46">
        <v>46.1987883718121</v>
      </c>
      <c r="J46">
        <v>23.9402189487123</v>
      </c>
      <c r="K46">
        <v>6.8561155081044003</v>
      </c>
      <c r="L46">
        <v>9.8317116671005824E-5</v>
      </c>
      <c r="M46">
        <v>7.510948927529186E-6</v>
      </c>
      <c r="N46">
        <v>0</v>
      </c>
      <c r="O46" s="1">
        <v>8.7458886803510298E-10</v>
      </c>
      <c r="P46" s="1">
        <v>4.8263714259748201E-9</v>
      </c>
      <c r="Q46">
        <v>55.592622696592798</v>
      </c>
      <c r="R46">
        <v>0.97416496058290203</v>
      </c>
      <c r="S46">
        <v>16.9525875653712</v>
      </c>
      <c r="T46">
        <v>1.22910538392929</v>
      </c>
      <c r="V46">
        <v>5.1984595741087798</v>
      </c>
      <c r="W46">
        <v>0.24242879818765201</v>
      </c>
      <c r="X46">
        <v>2.8239552487289301</v>
      </c>
      <c r="AA46">
        <v>5.90856689676753</v>
      </c>
      <c r="AB46">
        <v>5.1529585855446003</v>
      </c>
      <c r="AC46">
        <v>2.2451534219655001</v>
      </c>
      <c r="AD46">
        <v>0.686873844071898</v>
      </c>
      <c r="AE46">
        <v>2.9931230241487601</v>
      </c>
    </row>
    <row r="47" spans="1:31" x14ac:dyDescent="0.3">
      <c r="A47">
        <v>46</v>
      </c>
      <c r="B47">
        <v>1035.27419354839</v>
      </c>
      <c r="C47">
        <v>300</v>
      </c>
      <c r="D47">
        <v>0</v>
      </c>
      <c r="E47">
        <v>15.982437409896701</v>
      </c>
      <c r="F47">
        <v>2.4143075285453701</v>
      </c>
      <c r="G47">
        <v>-259.91975723474491</v>
      </c>
      <c r="H47">
        <v>-201.71470636407636</v>
      </c>
      <c r="I47">
        <v>44.484847618736602</v>
      </c>
      <c r="J47">
        <v>23.029245602617699</v>
      </c>
      <c r="K47">
        <v>6.6198846753902396</v>
      </c>
      <c r="L47">
        <v>9.938248826461806E-5</v>
      </c>
      <c r="M47">
        <v>7.5698403275368378E-6</v>
      </c>
      <c r="N47">
        <v>0</v>
      </c>
      <c r="O47" s="1">
        <v>8.4145766047190801E-10</v>
      </c>
      <c r="P47" s="1">
        <v>4.6438637126472802E-9</v>
      </c>
      <c r="Q47">
        <v>55.784102868286602</v>
      </c>
      <c r="R47">
        <v>0.93101772844158104</v>
      </c>
      <c r="S47">
        <v>16.936258531050701</v>
      </c>
      <c r="T47">
        <v>1.1914768369747299</v>
      </c>
      <c r="V47">
        <v>4.9841218039807202</v>
      </c>
      <c r="W47">
        <v>0.243746353310103</v>
      </c>
      <c r="X47">
        <v>2.7508148026621999</v>
      </c>
      <c r="AA47">
        <v>5.8416286511041902</v>
      </c>
      <c r="AB47">
        <v>5.1853769327784303</v>
      </c>
      <c r="AC47">
        <v>2.3242318014771399</v>
      </c>
      <c r="AD47">
        <v>0.71435382750711496</v>
      </c>
      <c r="AE47">
        <v>3.1128698624264501</v>
      </c>
    </row>
    <row r="48" spans="1:31" x14ac:dyDescent="0.3">
      <c r="A48">
        <v>47</v>
      </c>
      <c r="B48">
        <v>1030.2580645161199</v>
      </c>
      <c r="C48">
        <v>300</v>
      </c>
      <c r="D48">
        <v>0</v>
      </c>
      <c r="E48">
        <v>15.384226166891599</v>
      </c>
      <c r="F48">
        <v>2.404523014414</v>
      </c>
      <c r="G48">
        <v>-250.47370689867267</v>
      </c>
      <c r="H48">
        <v>-194.58349993285478</v>
      </c>
      <c r="I48">
        <v>42.8800530604099</v>
      </c>
      <c r="J48">
        <v>22.1775067622712</v>
      </c>
      <c r="K48">
        <v>6.3980365647033999</v>
      </c>
      <c r="L48">
        <v>1.0047532580618294E-4</v>
      </c>
      <c r="M48">
        <v>7.6277849466016215E-6</v>
      </c>
      <c r="N48">
        <v>0</v>
      </c>
      <c r="O48" s="1">
        <v>8.1040661911237299E-10</v>
      </c>
      <c r="P48" s="1">
        <v>4.4656146270727501E-9</v>
      </c>
      <c r="Q48">
        <v>55.960449273728102</v>
      </c>
      <c r="R48">
        <v>0.89007618765479601</v>
      </c>
      <c r="S48">
        <v>16.9172582385963</v>
      </c>
      <c r="T48">
        <v>1.1550666880491001</v>
      </c>
      <c r="V48">
        <v>4.7798602234927401</v>
      </c>
      <c r="W48">
        <v>0.24500289068630801</v>
      </c>
      <c r="X48">
        <v>2.68097707027832</v>
      </c>
      <c r="AA48">
        <v>5.7781101735835296</v>
      </c>
      <c r="AB48">
        <v>5.2135156482652496</v>
      </c>
      <c r="AC48">
        <v>2.4036394150464799</v>
      </c>
      <c r="AD48">
        <v>0.74213127217427899</v>
      </c>
      <c r="AE48">
        <v>3.2339129184446098</v>
      </c>
    </row>
    <row r="49" spans="1:31" x14ac:dyDescent="0.3">
      <c r="A49">
        <v>48</v>
      </c>
      <c r="B49">
        <v>1025.2419354838601</v>
      </c>
      <c r="C49">
        <v>300</v>
      </c>
      <c r="D49">
        <v>0</v>
      </c>
      <c r="E49">
        <v>14.8232082176074</v>
      </c>
      <c r="F49">
        <v>2.3950077772597398</v>
      </c>
      <c r="G49">
        <v>-241.59278864589839</v>
      </c>
      <c r="H49">
        <v>-187.87326219877306</v>
      </c>
      <c r="I49">
        <v>41.373891025521303</v>
      </c>
      <c r="J49">
        <v>21.379208089449101</v>
      </c>
      <c r="K49">
        <v>6.1892108903994503</v>
      </c>
      <c r="L49">
        <v>1.0159508291410362E-4</v>
      </c>
      <c r="M49">
        <v>7.6848647992550761E-6</v>
      </c>
      <c r="N49">
        <v>0</v>
      </c>
      <c r="O49" s="1">
        <v>7.8123599552270797E-10</v>
      </c>
      <c r="P49" s="1">
        <v>4.2916094046681698E-9</v>
      </c>
      <c r="Q49">
        <v>56.122375776533602</v>
      </c>
      <c r="R49">
        <v>0.85112569384056902</v>
      </c>
      <c r="S49">
        <v>16.895800367898801</v>
      </c>
      <c r="T49">
        <v>1.1198376881802099</v>
      </c>
      <c r="V49">
        <v>4.5850888238579204</v>
      </c>
      <c r="W49">
        <v>0.24620956656929399</v>
      </c>
      <c r="X49">
        <v>2.6141750719835302</v>
      </c>
      <c r="AA49">
        <v>5.7178135416837197</v>
      </c>
      <c r="AB49">
        <v>5.23762934132266</v>
      </c>
      <c r="AC49">
        <v>2.4834175233572102</v>
      </c>
      <c r="AD49">
        <v>0.77021891408703902</v>
      </c>
      <c r="AE49">
        <v>3.3563076906852398</v>
      </c>
    </row>
    <row r="50" spans="1:31" x14ac:dyDescent="0.3">
      <c r="A50">
        <v>49</v>
      </c>
      <c r="B50">
        <v>1020.22580645161</v>
      </c>
      <c r="C50">
        <v>300</v>
      </c>
      <c r="D50">
        <v>0</v>
      </c>
      <c r="E50">
        <v>14.2958456037299</v>
      </c>
      <c r="F50">
        <v>2.38574156673883</v>
      </c>
      <c r="G50">
        <v>-233.22439408393794</v>
      </c>
      <c r="H50">
        <v>-181.54487721098445</v>
      </c>
      <c r="I50">
        <v>39.957077142750101</v>
      </c>
      <c r="J50">
        <v>20.629242701796699</v>
      </c>
      <c r="K50">
        <v>5.9922020905523103</v>
      </c>
      <c r="L50">
        <v>1.0274143411249214E-4</v>
      </c>
      <c r="M50">
        <v>7.7411554706568132E-6</v>
      </c>
      <c r="N50">
        <v>0</v>
      </c>
      <c r="O50" s="1">
        <v>7.5376899544131E-10</v>
      </c>
      <c r="P50" s="1">
        <v>4.12178149189322E-9</v>
      </c>
      <c r="Q50">
        <v>56.270516229545997</v>
      </c>
      <c r="R50">
        <v>0.81397898153190595</v>
      </c>
      <c r="S50">
        <v>16.872056249505601</v>
      </c>
      <c r="T50">
        <v>1.08575473782708</v>
      </c>
      <c r="V50">
        <v>4.3992721788001896</v>
      </c>
      <c r="W50">
        <v>0.247375957663482</v>
      </c>
      <c r="X50">
        <v>2.5501738323677299</v>
      </c>
      <c r="AA50">
        <v>5.6605787391024904</v>
      </c>
      <c r="AB50">
        <v>5.2579304461399596</v>
      </c>
      <c r="AC50">
        <v>2.56361168911981</v>
      </c>
      <c r="AD50">
        <v>0.79863169015146296</v>
      </c>
      <c r="AE50">
        <v>3.48011926824416</v>
      </c>
    </row>
    <row r="51" spans="1:31" x14ac:dyDescent="0.3">
      <c r="A51">
        <v>50</v>
      </c>
      <c r="B51">
        <v>1015.20967741934</v>
      </c>
      <c r="C51">
        <v>300</v>
      </c>
      <c r="D51">
        <v>0</v>
      </c>
      <c r="E51">
        <v>13.8023341659237</v>
      </c>
      <c r="F51">
        <v>2.3768294004163102</v>
      </c>
      <c r="G51">
        <v>-225.35371789001593</v>
      </c>
      <c r="H51">
        <v>-175.58495517204474</v>
      </c>
      <c r="I51">
        <v>38.629556318977997</v>
      </c>
      <c r="J51">
        <v>19.9267708052686</v>
      </c>
      <c r="K51">
        <v>5.8070361143741103</v>
      </c>
      <c r="L51">
        <v>1.0390356240689101E-4</v>
      </c>
      <c r="M51">
        <v>7.7959773871167421E-6</v>
      </c>
      <c r="N51">
        <v>0</v>
      </c>
      <c r="O51" s="1">
        <v>7.2808683878821297E-10</v>
      </c>
      <c r="P51" s="1">
        <v>3.9509557920631103E-9</v>
      </c>
      <c r="Q51">
        <v>56.407084280133198</v>
      </c>
      <c r="R51">
        <v>0.77402005382529604</v>
      </c>
      <c r="S51">
        <v>16.837147978159798</v>
      </c>
      <c r="T51">
        <v>1.0557753610981</v>
      </c>
      <c r="V51">
        <v>4.2340535140973303</v>
      </c>
      <c r="W51">
        <v>0.247859385523931</v>
      </c>
      <c r="X51">
        <v>2.4863242243807302</v>
      </c>
      <c r="AA51">
        <v>5.6058818255692797</v>
      </c>
      <c r="AB51">
        <v>5.2767158506573804</v>
      </c>
      <c r="AC51">
        <v>2.6433970439158601</v>
      </c>
      <c r="AD51">
        <v>0.82718728581699996</v>
      </c>
      <c r="AE51">
        <v>3.6045531968218598</v>
      </c>
    </row>
    <row r="52" spans="1:31" x14ac:dyDescent="0.3">
      <c r="A52">
        <v>51</v>
      </c>
      <c r="B52">
        <v>1010.19354838709</v>
      </c>
      <c r="C52">
        <v>300</v>
      </c>
      <c r="D52">
        <v>0</v>
      </c>
      <c r="E52">
        <v>13.328418813933499</v>
      </c>
      <c r="F52">
        <v>2.3679575987133901</v>
      </c>
      <c r="G52">
        <v>-217.76599157072854</v>
      </c>
      <c r="H52">
        <v>-169.82477890610099</v>
      </c>
      <c r="I52">
        <v>37.356491739783799</v>
      </c>
      <c r="J52">
        <v>19.248110734313801</v>
      </c>
      <c r="K52">
        <v>5.6286560287968799</v>
      </c>
      <c r="L52">
        <v>1.0512162330819392E-4</v>
      </c>
      <c r="M52">
        <v>7.8530698096988093E-6</v>
      </c>
      <c r="N52">
        <v>0</v>
      </c>
      <c r="O52" s="1">
        <v>7.0383884968742299E-10</v>
      </c>
      <c r="P52" s="1">
        <v>3.77845546940444E-9</v>
      </c>
      <c r="Q52">
        <v>56.564791244062199</v>
      </c>
      <c r="R52">
        <v>0.73065284373246697</v>
      </c>
      <c r="S52">
        <v>16.801021553353799</v>
      </c>
      <c r="T52">
        <v>1.0295761602117599</v>
      </c>
      <c r="V52">
        <v>4.0904447892733504</v>
      </c>
      <c r="W52">
        <v>0.24751717321595401</v>
      </c>
      <c r="X52">
        <v>2.4203992383807602</v>
      </c>
      <c r="AA52">
        <v>5.5269359659738999</v>
      </c>
      <c r="AB52">
        <v>5.29909352772047</v>
      </c>
      <c r="AC52">
        <v>2.7246720936631701</v>
      </c>
      <c r="AD52">
        <v>0.833167301985546</v>
      </c>
      <c r="AE52">
        <v>3.73172810842645</v>
      </c>
    </row>
    <row r="53" spans="1:31" x14ac:dyDescent="0.3">
      <c r="A53">
        <v>52</v>
      </c>
      <c r="B53">
        <v>1005.17741935484</v>
      </c>
      <c r="C53">
        <v>300</v>
      </c>
      <c r="D53">
        <v>0</v>
      </c>
      <c r="E53">
        <v>12.875013497893599</v>
      </c>
      <c r="F53">
        <v>2.3591121027623001</v>
      </c>
      <c r="G53">
        <v>-210.49994183143454</v>
      </c>
      <c r="H53">
        <v>-164.3017395616711</v>
      </c>
      <c r="I53">
        <v>36.139569229516397</v>
      </c>
      <c r="J53">
        <v>18.5978736564015</v>
      </c>
      <c r="K53">
        <v>5.4575674817733999</v>
      </c>
      <c r="L53">
        <v>1.0638719886146145E-4</v>
      </c>
      <c r="M53">
        <v>7.9114460643139574E-6</v>
      </c>
      <c r="N53">
        <v>0</v>
      </c>
      <c r="O53" s="1">
        <v>6.8076237312565895E-10</v>
      </c>
      <c r="P53" s="1">
        <v>3.61099705373052E-9</v>
      </c>
      <c r="Q53">
        <v>56.726257110115803</v>
      </c>
      <c r="R53">
        <v>0.689504133959433</v>
      </c>
      <c r="S53">
        <v>16.7689116243501</v>
      </c>
      <c r="T53">
        <v>1.00371210133175</v>
      </c>
      <c r="V53">
        <v>3.9521882396402899</v>
      </c>
      <c r="W53">
        <v>0.247142065372743</v>
      </c>
      <c r="X53">
        <v>2.35632357144326</v>
      </c>
      <c r="AA53">
        <v>5.4379692271467599</v>
      </c>
      <c r="AB53">
        <v>5.3203675739973004</v>
      </c>
      <c r="AC53">
        <v>2.8074986303684502</v>
      </c>
      <c r="AD53">
        <v>0.82842338914563396</v>
      </c>
      <c r="AE53">
        <v>3.86170233312833</v>
      </c>
    </row>
    <row r="54" spans="1:31" x14ac:dyDescent="0.3">
      <c r="A54">
        <v>53</v>
      </c>
      <c r="B54">
        <v>1000.16129032258</v>
      </c>
      <c r="C54">
        <v>300</v>
      </c>
      <c r="D54">
        <v>0</v>
      </c>
      <c r="E54">
        <v>12.446053902596001</v>
      </c>
      <c r="F54">
        <v>2.3504332262749501</v>
      </c>
      <c r="G54">
        <v>-203.61559965872956</v>
      </c>
      <c r="H54">
        <v>-159.06530239497997</v>
      </c>
      <c r="I54">
        <v>34.9877501301848</v>
      </c>
      <c r="J54">
        <v>17.983403399327599</v>
      </c>
      <c r="K54">
        <v>5.2952169682867103</v>
      </c>
      <c r="L54">
        <v>1.0767860811042078E-4</v>
      </c>
      <c r="M54">
        <v>7.9691953383460533E-6</v>
      </c>
      <c r="N54">
        <v>0</v>
      </c>
      <c r="O54" s="1">
        <v>6.5886054171420698E-10</v>
      </c>
      <c r="P54" s="1">
        <v>3.4486891668943399E-9</v>
      </c>
      <c r="Q54">
        <v>56.875395660165402</v>
      </c>
      <c r="R54">
        <v>0.65064098311217</v>
      </c>
      <c r="S54">
        <v>16.735234815497101</v>
      </c>
      <c r="T54">
        <v>0.97836433145189905</v>
      </c>
      <c r="V54">
        <v>3.8181552492533402</v>
      </c>
      <c r="W54">
        <v>0.24676989750823</v>
      </c>
      <c r="X54">
        <v>2.2949455240676602</v>
      </c>
      <c r="AA54">
        <v>5.3529793289672796</v>
      </c>
      <c r="AB54">
        <v>5.3382837572408004</v>
      </c>
      <c r="AC54">
        <v>2.8908902102775702</v>
      </c>
      <c r="AD54">
        <v>0.82489936983831602</v>
      </c>
      <c r="AE54">
        <v>3.99344087262011</v>
      </c>
    </row>
    <row r="55" spans="1:31" x14ac:dyDescent="0.3">
      <c r="A55">
        <v>54</v>
      </c>
      <c r="B55">
        <v>995.14516129032302</v>
      </c>
      <c r="C55">
        <v>300</v>
      </c>
      <c r="D55">
        <v>0</v>
      </c>
      <c r="E55">
        <v>12.0394879681379</v>
      </c>
      <c r="F55">
        <v>2.3419087717304699</v>
      </c>
      <c r="G55">
        <v>-197.08141154570265</v>
      </c>
      <c r="H55">
        <v>-154.09174849676415</v>
      </c>
      <c r="I55">
        <v>33.895629630252699</v>
      </c>
      <c r="J55">
        <v>17.401673183800799</v>
      </c>
      <c r="K55">
        <v>5.1408868327700699</v>
      </c>
      <c r="L55">
        <v>1.0899608819971825E-4</v>
      </c>
      <c r="M55">
        <v>8.0263760896670477E-6</v>
      </c>
      <c r="N55">
        <v>0</v>
      </c>
      <c r="O55" s="1">
        <v>6.3803744861873402E-10</v>
      </c>
      <c r="P55" s="1">
        <v>3.2912466339199798E-9</v>
      </c>
      <c r="Q55">
        <v>57.012551618737199</v>
      </c>
      <c r="R55">
        <v>0.61391256515780301</v>
      </c>
      <c r="S55">
        <v>16.700150493449701</v>
      </c>
      <c r="T55">
        <v>0.95350733702658597</v>
      </c>
      <c r="V55">
        <v>3.6881349217923001</v>
      </c>
      <c r="W55">
        <v>0.24641407869608201</v>
      </c>
      <c r="X55">
        <v>2.23610112259168</v>
      </c>
      <c r="AA55">
        <v>5.2717636875662697</v>
      </c>
      <c r="AB55">
        <v>5.3529899472024596</v>
      </c>
      <c r="AC55">
        <v>2.9748980831724499</v>
      </c>
      <c r="AD55">
        <v>0.82255686974992404</v>
      </c>
      <c r="AE55">
        <v>4.1270192748575303</v>
      </c>
    </row>
    <row r="56" spans="1:31" x14ac:dyDescent="0.3">
      <c r="A56">
        <v>55</v>
      </c>
      <c r="B56">
        <v>990.12903225806394</v>
      </c>
      <c r="C56">
        <v>300</v>
      </c>
      <c r="D56">
        <v>0</v>
      </c>
      <c r="E56">
        <v>11.653493482222199</v>
      </c>
      <c r="F56">
        <v>2.3335276022662201</v>
      </c>
      <c r="G56">
        <v>-190.86931714180247</v>
      </c>
      <c r="H56">
        <v>-149.35998407137066</v>
      </c>
      <c r="I56">
        <v>32.858404208795697</v>
      </c>
      <c r="J56">
        <v>16.849997728950001</v>
      </c>
      <c r="K56">
        <v>4.9939385636171103</v>
      </c>
      <c r="L56">
        <v>1.1033993477840468E-4</v>
      </c>
      <c r="M56">
        <v>8.0830412866034191E-6</v>
      </c>
      <c r="N56">
        <v>0</v>
      </c>
      <c r="O56" s="1">
        <v>6.18207692851733E-10</v>
      </c>
      <c r="P56" s="1">
        <v>3.13839881627283E-9</v>
      </c>
      <c r="Q56">
        <v>57.1380159928609</v>
      </c>
      <c r="R56">
        <v>0.57918196421543899</v>
      </c>
      <c r="S56">
        <v>16.663798507292199</v>
      </c>
      <c r="T56">
        <v>0.929119090566769</v>
      </c>
      <c r="V56">
        <v>3.5619386731633602</v>
      </c>
      <c r="W56">
        <v>0.24608690142570799</v>
      </c>
      <c r="X56">
        <v>2.1796409305719702</v>
      </c>
      <c r="AA56">
        <v>5.1941435917412697</v>
      </c>
      <c r="AB56">
        <v>5.3646212978757699</v>
      </c>
      <c r="AC56">
        <v>3.0595722329132702</v>
      </c>
      <c r="AD56">
        <v>0.82136674261383502</v>
      </c>
      <c r="AE56">
        <v>4.2625140747593599</v>
      </c>
    </row>
    <row r="57" spans="1:31" x14ac:dyDescent="0.3">
      <c r="A57">
        <v>56</v>
      </c>
      <c r="B57">
        <v>985.11290322580601</v>
      </c>
      <c r="C57">
        <v>300</v>
      </c>
      <c r="D57">
        <v>0</v>
      </c>
      <c r="E57">
        <v>11.2864459658479</v>
      </c>
      <c r="F57">
        <v>2.3252795007053</v>
      </c>
      <c r="G57">
        <v>-184.95426590475603</v>
      </c>
      <c r="H57">
        <v>-144.85117738439877</v>
      </c>
      <c r="I57">
        <v>31.871788016276199</v>
      </c>
      <c r="J57">
        <v>16.325985348604299</v>
      </c>
      <c r="K57">
        <v>4.8538018601310204</v>
      </c>
      <c r="L57">
        <v>1.1171049815768757E-4</v>
      </c>
      <c r="M57">
        <v>8.1392390978687346E-6</v>
      </c>
      <c r="N57">
        <v>0</v>
      </c>
      <c r="O57" s="1">
        <v>5.9929492841293296E-10</v>
      </c>
      <c r="P57" s="1">
        <v>2.9898897299681301E-9</v>
      </c>
      <c r="Q57">
        <v>57.252031651396699</v>
      </c>
      <c r="R57">
        <v>0.54632443690321797</v>
      </c>
      <c r="S57">
        <v>16.626301641399401</v>
      </c>
      <c r="T57">
        <v>0.90518055047210899</v>
      </c>
      <c r="V57">
        <v>3.43939720075974</v>
      </c>
      <c r="W57">
        <v>0.24579971451532701</v>
      </c>
      <c r="X57">
        <v>2.1254282817905898</v>
      </c>
      <c r="AA57">
        <v>5.1199618465035801</v>
      </c>
      <c r="AB57">
        <v>5.3733016488699699</v>
      </c>
      <c r="AC57">
        <v>3.14496159595046</v>
      </c>
      <c r="AD57">
        <v>0.82130828876404705</v>
      </c>
      <c r="AE57">
        <v>4.4000031426747501</v>
      </c>
    </row>
    <row r="58" spans="1:31" x14ac:dyDescent="0.3">
      <c r="A58">
        <v>57</v>
      </c>
      <c r="B58">
        <v>980.09677419354796</v>
      </c>
      <c r="C58">
        <v>300</v>
      </c>
      <c r="D58">
        <v>0</v>
      </c>
      <c r="E58">
        <v>10.936891897942999</v>
      </c>
      <c r="F58">
        <v>2.3171550501396498</v>
      </c>
      <c r="G58">
        <v>-179.31381349405893</v>
      </c>
      <c r="H58">
        <v>-140.54845558008108</v>
      </c>
      <c r="I58">
        <v>30.931943103482499</v>
      </c>
      <c r="J58">
        <v>15.8274980379902</v>
      </c>
      <c r="K58">
        <v>4.71996550135212</v>
      </c>
      <c r="L58">
        <v>1.1310818027769012E-4</v>
      </c>
      <c r="M58">
        <v>8.1950134743606877E-6</v>
      </c>
      <c r="N58">
        <v>0</v>
      </c>
      <c r="O58" s="1">
        <v>5.8123065216648898E-10</v>
      </c>
      <c r="P58" s="1">
        <v>2.8454778739619298E-9</v>
      </c>
      <c r="Q58">
        <v>57.354797942640303</v>
      </c>
      <c r="R58">
        <v>0.51522594243882502</v>
      </c>
      <c r="S58">
        <v>16.587767650739</v>
      </c>
      <c r="T58">
        <v>0.88167523755225696</v>
      </c>
      <c r="V58">
        <v>3.32035791760357</v>
      </c>
      <c r="W58">
        <v>0.24556307525235199</v>
      </c>
      <c r="X58">
        <v>2.0733377798528498</v>
      </c>
      <c r="AA58">
        <v>5.0490808310226196</v>
      </c>
      <c r="AB58">
        <v>5.3791447150354399</v>
      </c>
      <c r="AC58">
        <v>3.2311142426684101</v>
      </c>
      <c r="AD58">
        <v>0.822368654621905</v>
      </c>
      <c r="AE58">
        <v>4.5395660105723197</v>
      </c>
    </row>
    <row r="59" spans="1:31" x14ac:dyDescent="0.3">
      <c r="A59">
        <v>58</v>
      </c>
      <c r="B59">
        <v>975.080645161289</v>
      </c>
      <c r="C59">
        <v>300</v>
      </c>
      <c r="D59">
        <v>0</v>
      </c>
      <c r="E59">
        <v>10.6035262584622</v>
      </c>
      <c r="F59">
        <v>2.3091455322304499</v>
      </c>
      <c r="G59">
        <v>-173.92778276047031</v>
      </c>
      <c r="H59">
        <v>-136.43665000421154</v>
      </c>
      <c r="I59">
        <v>30.0354208587903</v>
      </c>
      <c r="J59">
        <v>15.352618020128199</v>
      </c>
      <c r="K59">
        <v>4.5919696746960996</v>
      </c>
      <c r="L59">
        <v>1.1453343233972488E-4</v>
      </c>
      <c r="M59">
        <v>8.2504046419655244E-6</v>
      </c>
      <c r="N59">
        <v>0</v>
      </c>
      <c r="O59" s="1">
        <v>5.6395318512382896E-10</v>
      </c>
      <c r="P59" s="1">
        <v>2.7049358691362299E-9</v>
      </c>
      <c r="Q59">
        <v>57.446474509370702</v>
      </c>
      <c r="R59">
        <v>0.48578189207636002</v>
      </c>
      <c r="S59">
        <v>16.548290957378899</v>
      </c>
      <c r="T59">
        <v>0.85858887391962302</v>
      </c>
      <c r="V59">
        <v>3.2046827669567599</v>
      </c>
      <c r="W59">
        <v>0.24538688407442699</v>
      </c>
      <c r="X59">
        <v>2.0232540176446601</v>
      </c>
      <c r="AA59">
        <v>4.9813809060708998</v>
      </c>
      <c r="AB59">
        <v>5.3822550984488</v>
      </c>
      <c r="AC59">
        <v>3.3180775267746601</v>
      </c>
      <c r="AD59">
        <v>0.82454238575784899</v>
      </c>
      <c r="AE59">
        <v>4.6812841815262898</v>
      </c>
    </row>
    <row r="60" spans="1:31" x14ac:dyDescent="0.3">
      <c r="A60">
        <v>59</v>
      </c>
      <c r="B60">
        <v>970.06451612903095</v>
      </c>
      <c r="C60">
        <v>300</v>
      </c>
      <c r="D60">
        <v>0</v>
      </c>
      <c r="E60">
        <v>10.285173588696299</v>
      </c>
      <c r="F60">
        <v>2.3012428402163598</v>
      </c>
      <c r="G60">
        <v>-168.77797741793893</v>
      </c>
      <c r="H60">
        <v>-132.50208109110528</v>
      </c>
      <c r="I60">
        <v>29.1791125796898</v>
      </c>
      <c r="J60">
        <v>14.8996195505943</v>
      </c>
      <c r="K60">
        <v>4.4693994953306904</v>
      </c>
      <c r="L60">
        <v>1.159867529948134E-4</v>
      </c>
      <c r="M60">
        <v>8.3054495204416059E-6</v>
      </c>
      <c r="N60">
        <v>0</v>
      </c>
      <c r="O60" s="1">
        <v>5.4740681149282198E-10</v>
      </c>
      <c r="P60" s="1">
        <v>2.5680499773824101E-9</v>
      </c>
      <c r="Q60">
        <v>57.5271844246708</v>
      </c>
      <c r="R60">
        <v>0.45789607954679001</v>
      </c>
      <c r="S60">
        <v>16.5079540688596</v>
      </c>
      <c r="T60">
        <v>0.83590907366587797</v>
      </c>
      <c r="V60">
        <v>3.09224635325167</v>
      </c>
      <c r="W60">
        <v>0.24528050456923101</v>
      </c>
      <c r="X60">
        <v>1.9750704793778699</v>
      </c>
      <c r="AA60">
        <v>4.9167591194395897</v>
      </c>
      <c r="AB60">
        <v>5.3827291501569103</v>
      </c>
      <c r="AC60">
        <v>3.4058982066826502</v>
      </c>
      <c r="AD60">
        <v>0.82783111272290799</v>
      </c>
      <c r="AE60">
        <v>4.8252414270559099</v>
      </c>
    </row>
    <row r="61" spans="1:31" x14ac:dyDescent="0.3">
      <c r="A61">
        <v>60</v>
      </c>
      <c r="B61">
        <v>965.04838709677404</v>
      </c>
      <c r="C61">
        <v>300</v>
      </c>
      <c r="D61">
        <v>0</v>
      </c>
      <c r="E61">
        <v>9.9807719363004406</v>
      </c>
      <c r="F61">
        <v>2.29343940421913</v>
      </c>
      <c r="G61">
        <v>-163.84793898623829</v>
      </c>
      <c r="H61">
        <v>-128.73237575205715</v>
      </c>
      <c r="I61">
        <v>28.3602075403419</v>
      </c>
      <c r="J61">
        <v>14.466945032760901</v>
      </c>
      <c r="K61">
        <v>4.35187950374414</v>
      </c>
      <c r="L61">
        <v>1.1746868699012269E-4</v>
      </c>
      <c r="M61">
        <v>8.360182080250711E-6</v>
      </c>
      <c r="N61">
        <v>0</v>
      </c>
      <c r="O61" s="1">
        <v>5.3154104732381805E-10</v>
      </c>
      <c r="P61" s="1">
        <v>2.4346195510968099E-9</v>
      </c>
      <c r="Q61">
        <v>57.597016747707897</v>
      </c>
      <c r="R61">
        <v>0.431479761662034</v>
      </c>
      <c r="S61">
        <v>16.4668287673611</v>
      </c>
      <c r="T61">
        <v>0.81362507635453096</v>
      </c>
      <c r="V61">
        <v>2.9829343355917199</v>
      </c>
      <c r="W61">
        <v>0.245252871268757</v>
      </c>
      <c r="X61">
        <v>1.9286885950221999</v>
      </c>
      <c r="AA61">
        <v>4.8551281692531099</v>
      </c>
      <c r="AB61">
        <v>5.3806557046305299</v>
      </c>
      <c r="AC61">
        <v>3.4946225414268501</v>
      </c>
      <c r="AD61">
        <v>0.83224335438130104</v>
      </c>
      <c r="AE61">
        <v>4.9715240753397696</v>
      </c>
    </row>
    <row r="62" spans="1:31" x14ac:dyDescent="0.3">
      <c r="A62">
        <v>61</v>
      </c>
      <c r="B62">
        <v>960.03225806451496</v>
      </c>
      <c r="C62">
        <v>300</v>
      </c>
      <c r="D62">
        <v>0</v>
      </c>
      <c r="E62">
        <v>9.6893591801814996</v>
      </c>
      <c r="F62">
        <v>2.2857281269256799</v>
      </c>
      <c r="G62">
        <v>-159.12273947806028</v>
      </c>
      <c r="H62">
        <v>-125.11631161588083</v>
      </c>
      <c r="I62">
        <v>27.576157246660799</v>
      </c>
      <c r="J62">
        <v>14.053184687294699</v>
      </c>
      <c r="K62">
        <v>4.2390689715201297</v>
      </c>
      <c r="L62">
        <v>1.1897982419695019E-4</v>
      </c>
      <c r="M62">
        <v>8.4146336467966279E-6</v>
      </c>
      <c r="N62">
        <v>0</v>
      </c>
      <c r="O62" s="1">
        <v>5.16310016230712E-10</v>
      </c>
      <c r="P62" s="1">
        <v>2.3044564475153399E-9</v>
      </c>
      <c r="Q62">
        <v>57.656028577141697</v>
      </c>
      <c r="R62">
        <v>0.406450864386738</v>
      </c>
      <c r="S62">
        <v>16.424977107275101</v>
      </c>
      <c r="T62">
        <v>0.79172751658974005</v>
      </c>
      <c r="V62">
        <v>2.8766420422581902</v>
      </c>
      <c r="W62">
        <v>0.24531258727338601</v>
      </c>
      <c r="X62">
        <v>1.88401692266231</v>
      </c>
      <c r="AA62">
        <v>4.7964155936694297</v>
      </c>
      <c r="AB62">
        <v>5.37611670538291</v>
      </c>
      <c r="AC62">
        <v>3.58429636293579</v>
      </c>
      <c r="AD62">
        <v>0.837794427552085</v>
      </c>
      <c r="AE62">
        <v>5.1202212928724897</v>
      </c>
    </row>
    <row r="63" spans="1:31" x14ac:dyDescent="0.3">
      <c r="A63">
        <v>62</v>
      </c>
      <c r="B63">
        <v>955.01612903225805</v>
      </c>
      <c r="C63">
        <v>300</v>
      </c>
      <c r="D63">
        <v>0</v>
      </c>
      <c r="E63">
        <v>9.4100613310342602</v>
      </c>
      <c r="F63">
        <v>2.2781023281068502</v>
      </c>
      <c r="G63">
        <v>-154.58880379921692</v>
      </c>
      <c r="H63">
        <v>-121.64368359494453</v>
      </c>
      <c r="I63">
        <v>26.824644830607401</v>
      </c>
      <c r="J63">
        <v>13.6570591706621</v>
      </c>
      <c r="K63">
        <v>4.1306578791191404</v>
      </c>
      <c r="L63">
        <v>1.2052079894921627E-4</v>
      </c>
      <c r="M63">
        <v>8.4688331595229868E-6</v>
      </c>
      <c r="N63">
        <v>0</v>
      </c>
      <c r="O63" s="1">
        <v>5.0167191413806295E-10</v>
      </c>
      <c r="P63" s="1">
        <v>2.1773844324216199E-9</v>
      </c>
      <c r="Q63">
        <v>57.704246664741298</v>
      </c>
      <c r="R63">
        <v>0.38273329422180602</v>
      </c>
      <c r="S63">
        <v>16.382452251583199</v>
      </c>
      <c r="T63">
        <v>0.77020822407796896</v>
      </c>
      <c r="V63">
        <v>2.7732732717677702</v>
      </c>
      <c r="W63">
        <v>0.245468013549555</v>
      </c>
      <c r="X63">
        <v>1.84097043857592</v>
      </c>
      <c r="AA63">
        <v>4.7405631622684998</v>
      </c>
      <c r="AB63">
        <v>5.3691877376265102</v>
      </c>
      <c r="AC63">
        <v>3.67496512550363</v>
      </c>
      <c r="AD63">
        <v>0.84450645510939804</v>
      </c>
      <c r="AE63">
        <v>5.27142536097434</v>
      </c>
    </row>
    <row r="64" spans="1:31" x14ac:dyDescent="0.3">
      <c r="A64">
        <v>63</v>
      </c>
      <c r="B64">
        <v>950</v>
      </c>
      <c r="C64">
        <v>300</v>
      </c>
      <c r="D64">
        <v>0</v>
      </c>
      <c r="E64">
        <v>9.1420824809296697</v>
      </c>
      <c r="F64">
        <v>2.2705556967367402</v>
      </c>
      <c r="G64">
        <v>-150.23375698281953</v>
      </c>
      <c r="H64">
        <v>-118.30518911485953</v>
      </c>
      <c r="I64">
        <v>26.1035587360176</v>
      </c>
      <c r="J64">
        <v>13.277404653936699</v>
      </c>
      <c r="K64">
        <v>4.0263634554610102</v>
      </c>
      <c r="L64">
        <v>1.2209228962893306E-4</v>
      </c>
      <c r="M64">
        <v>8.5228073917375677E-6</v>
      </c>
      <c r="N64">
        <v>0</v>
      </c>
      <c r="O64" s="1">
        <v>4.8758854843600001E-10</v>
      </c>
      <c r="P64" s="1">
        <v>2.05323859070486E-9</v>
      </c>
      <c r="Q64">
        <v>57.741668638609497</v>
      </c>
      <c r="R64">
        <v>0.360256338538812</v>
      </c>
      <c r="S64">
        <v>16.339299171135998</v>
      </c>
      <c r="T64">
        <v>0.74906004955917305</v>
      </c>
      <c r="V64">
        <v>2.6727392519872399</v>
      </c>
      <c r="W64">
        <v>0.24572735146813901</v>
      </c>
      <c r="X64">
        <v>1.79946991865731</v>
      </c>
      <c r="AA64">
        <v>4.6875264511543504</v>
      </c>
      <c r="AB64">
        <v>5.3599384805128398</v>
      </c>
      <c r="AC64">
        <v>3.7666739324971701</v>
      </c>
      <c r="AD64">
        <v>0.85240846792078695</v>
      </c>
      <c r="AE64">
        <v>5.4252319479585598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B76D-162A-4F7C-BE9C-C0D9A13E287B}">
  <dimension ref="A1:P63"/>
  <sheetViews>
    <sheetView workbookViewId="0"/>
  </sheetViews>
  <sheetFormatPr defaultRowHeight="14.4" x14ac:dyDescent="0.3"/>
  <sheetData>
    <row r="1" spans="1:16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</row>
    <row r="2" spans="1:16" x14ac:dyDescent="0.3">
      <c r="A2">
        <v>2</v>
      </c>
      <c r="B2">
        <v>1255.9838709677299</v>
      </c>
      <c r="C2">
        <v>300</v>
      </c>
      <c r="D2">
        <v>0</v>
      </c>
      <c r="E2">
        <v>0.48789863934536898</v>
      </c>
      <c r="F2">
        <v>3.2433345993921701</v>
      </c>
      <c r="G2">
        <v>-7.877705331908718</v>
      </c>
      <c r="H2">
        <v>-6.0287952794086053</v>
      </c>
      <c r="I2">
        <v>1.2091224238790701</v>
      </c>
      <c r="J2">
        <v>0.61454093989950698</v>
      </c>
      <c r="K2">
        <v>0.15043117643082601</v>
      </c>
      <c r="L2">
        <v>4.8150398166624933E-5</v>
      </c>
      <c r="M2">
        <v>7.4098466819959342E-7</v>
      </c>
      <c r="N2" s="1">
        <v>2.50077819824895E-9</v>
      </c>
      <c r="O2" s="1">
        <v>3.3144911249616799E-13</v>
      </c>
      <c r="P2" s="1">
        <v>9.9797074294488598E-16</v>
      </c>
    </row>
    <row r="3" spans="1:16" x14ac:dyDescent="0.3">
      <c r="A3">
        <v>3</v>
      </c>
      <c r="B3">
        <v>1250.96774193547</v>
      </c>
      <c r="C3">
        <v>300</v>
      </c>
      <c r="D3">
        <v>0</v>
      </c>
      <c r="E3">
        <v>0.98894730855902602</v>
      </c>
      <c r="F3">
        <v>3.2467298193732299</v>
      </c>
      <c r="G3">
        <v>-15.932035984611725</v>
      </c>
      <c r="H3">
        <v>-12.203960885685992</v>
      </c>
      <c r="I3">
        <v>2.4460545247583299</v>
      </c>
      <c r="J3">
        <v>1.2440903430951999</v>
      </c>
      <c r="K3">
        <v>0.30459796890335</v>
      </c>
      <c r="L3">
        <v>4.8066558136109402E-5</v>
      </c>
      <c r="M3">
        <v>7.4106013517349967E-7</v>
      </c>
      <c r="N3" s="1">
        <v>5.06353237727947E-9</v>
      </c>
      <c r="O3" s="1">
        <v>6.6949421602368401E-13</v>
      </c>
      <c r="P3" s="1">
        <v>2.1022360759086399E-15</v>
      </c>
    </row>
    <row r="4" spans="1:16" x14ac:dyDescent="0.3">
      <c r="A4">
        <v>4</v>
      </c>
      <c r="B4">
        <v>1245.9516129032199</v>
      </c>
      <c r="C4">
        <v>300</v>
      </c>
      <c r="D4">
        <v>0</v>
      </c>
      <c r="E4">
        <v>1.4835025239800399</v>
      </c>
      <c r="F4">
        <v>3.2501626866060902</v>
      </c>
      <c r="G4">
        <v>-23.845407942053267</v>
      </c>
      <c r="H4">
        <v>-18.282325890711011</v>
      </c>
      <c r="I4">
        <v>3.6620868571855199</v>
      </c>
      <c r="J4">
        <v>1.8638843297183301</v>
      </c>
      <c r="K4">
        <v>0.45643946688993497</v>
      </c>
      <c r="L4">
        <v>4.7982533376244853E-5</v>
      </c>
      <c r="M4">
        <v>7.4113376219429004E-7</v>
      </c>
      <c r="N4" s="1">
        <v>7.5874745471985496E-9</v>
      </c>
      <c r="O4" s="1">
        <v>1.00074566982578E-12</v>
      </c>
      <c r="P4" s="1">
        <v>3.27705620169518E-15</v>
      </c>
    </row>
    <row r="5" spans="1:16" x14ac:dyDescent="0.3">
      <c r="A5">
        <v>5</v>
      </c>
      <c r="B5">
        <v>1240.9354838709701</v>
      </c>
      <c r="C5">
        <v>300</v>
      </c>
      <c r="D5">
        <v>0</v>
      </c>
      <c r="E5">
        <v>1.97177317913543</v>
      </c>
      <c r="F5">
        <v>3.25363368464311</v>
      </c>
      <c r="G5">
        <v>-31.621464063799547</v>
      </c>
      <c r="H5">
        <v>-24.266338644573523</v>
      </c>
      <c r="I5">
        <v>4.8578006311913198</v>
      </c>
      <c r="J5">
        <v>2.4741943760583598</v>
      </c>
      <c r="K5">
        <v>0.60602187285005105</v>
      </c>
      <c r="L5">
        <v>4.789832266980378E-5</v>
      </c>
      <c r="M5">
        <v>7.4120553038765399E-7</v>
      </c>
      <c r="N5" s="1">
        <v>1.00736766903447E-8</v>
      </c>
      <c r="O5" s="1">
        <v>1.3253453553415E-12</v>
      </c>
      <c r="P5" s="1">
        <v>4.5259363441925403E-15</v>
      </c>
    </row>
    <row r="6" spans="1:16" x14ac:dyDescent="0.3">
      <c r="A6">
        <v>6</v>
      </c>
      <c r="B6">
        <v>1235.9193548387</v>
      </c>
      <c r="C6">
        <v>300</v>
      </c>
      <c r="D6">
        <v>0</v>
      </c>
      <c r="E6">
        <v>2.4539639778126201</v>
      </c>
      <c r="F6">
        <v>3.2571432814208801</v>
      </c>
      <c r="G6">
        <v>-39.263755624487892</v>
      </c>
      <c r="H6">
        <v>-30.158388524608121</v>
      </c>
      <c r="I6">
        <v>6.0337631737627797</v>
      </c>
      <c r="J6">
        <v>3.07528573536139</v>
      </c>
      <c r="K6">
        <v>0.75340989504831102</v>
      </c>
      <c r="L6">
        <v>4.7813924882608269E-5</v>
      </c>
      <c r="M6">
        <v>7.4127542162247805E-7</v>
      </c>
      <c r="N6" s="1">
        <v>1.25231862671834E-8</v>
      </c>
      <c r="O6" s="1">
        <v>1.6434310260417601E-12</v>
      </c>
      <c r="P6" s="1">
        <v>5.8525560864208897E-15</v>
      </c>
    </row>
    <row r="7" spans="1:16" x14ac:dyDescent="0.3">
      <c r="A7">
        <v>7</v>
      </c>
      <c r="B7">
        <v>1230.9032258064401</v>
      </c>
      <c r="C7">
        <v>300</v>
      </c>
      <c r="D7">
        <v>0</v>
      </c>
      <c r="E7">
        <v>2.9302755290641298</v>
      </c>
      <c r="F7">
        <v>3.2606919263668601</v>
      </c>
      <c r="G7">
        <v>-46.775744696138922</v>
      </c>
      <c r="H7">
        <v>-35.96080749080749</v>
      </c>
      <c r="I7">
        <v>7.1905282471187997</v>
      </c>
      <c r="J7">
        <v>3.6674175894736498</v>
      </c>
      <c r="K7">
        <v>0.89866678460761795</v>
      </c>
      <c r="L7">
        <v>4.7729338975882909E-5</v>
      </c>
      <c r="M7">
        <v>7.4134341863182417E-7</v>
      </c>
      <c r="N7" s="1">
        <v>1.4937026830523E-8</v>
      </c>
      <c r="O7" s="1">
        <v>1.9551364276817802E-12</v>
      </c>
      <c r="P7" s="1">
        <v>7.2607776025295496E-15</v>
      </c>
    </row>
    <row r="8" spans="1:16" x14ac:dyDescent="0.3">
      <c r="A8">
        <v>8</v>
      </c>
      <c r="B8">
        <v>1225.88709677419</v>
      </c>
      <c r="C8">
        <v>300</v>
      </c>
      <c r="D8">
        <v>0</v>
      </c>
      <c r="E8">
        <v>3.4009044218329199</v>
      </c>
      <c r="F8">
        <v>3.2642800473206499</v>
      </c>
      <c r="G8">
        <v>-54.160806251675169</v>
      </c>
      <c r="H8">
        <v>-41.675871447102679</v>
      </c>
      <c r="I8">
        <v>8.3286363168990896</v>
      </c>
      <c r="J8">
        <v>4.2508431770234898</v>
      </c>
      <c r="K8">
        <v>1.0418543668225999</v>
      </c>
      <c r="L8">
        <v>4.7644564019313106E-5</v>
      </c>
      <c r="M8">
        <v>7.4140950514118893E-7</v>
      </c>
      <c r="N8" s="1">
        <v>1.73161985483088E-8</v>
      </c>
      <c r="O8" s="1">
        <v>2.2605914104028198E-12</v>
      </c>
      <c r="P8" s="1">
        <v>8.7546540263342301E-15</v>
      </c>
    </row>
    <row r="9" spans="1:16" x14ac:dyDescent="0.3">
      <c r="A9">
        <v>9</v>
      </c>
      <c r="B9">
        <v>1220.8709677419299</v>
      </c>
      <c r="C9">
        <v>300</v>
      </c>
      <c r="D9">
        <v>0</v>
      </c>
      <c r="E9">
        <v>3.8660432797079398</v>
      </c>
      <c r="F9">
        <v>3.2679080471231901</v>
      </c>
      <c r="G9">
        <v>-61.42223001059989</v>
      </c>
      <c r="H9">
        <v>-47.30580142444947</v>
      </c>
      <c r="I9">
        <v>9.4486147724459002</v>
      </c>
      <c r="J9">
        <v>4.8258098993181502</v>
      </c>
      <c r="K9">
        <v>1.1830330670140099</v>
      </c>
      <c r="L9">
        <v>4.7559599205472129E-5</v>
      </c>
      <c r="M9">
        <v>7.4147366600976681E-7</v>
      </c>
      <c r="N9" s="1">
        <v>1.96616786401341E-8</v>
      </c>
      <c r="O9" s="1">
        <v>2.5599220341118301E-12</v>
      </c>
      <c r="P9" s="1">
        <v>1.03384378947613E-14</v>
      </c>
    </row>
    <row r="10" spans="1:16" x14ac:dyDescent="0.3">
      <c r="A10">
        <v>10</v>
      </c>
      <c r="B10">
        <v>1215.85483870967</v>
      </c>
      <c r="C10">
        <v>300</v>
      </c>
      <c r="D10">
        <v>0</v>
      </c>
      <c r="E10">
        <v>4.3258807940161104</v>
      </c>
      <c r="F10">
        <v>3.2715762998856501</v>
      </c>
      <c r="G10">
        <v>-68.563222009759428</v>
      </c>
      <c r="H10">
        <v>-52.852764572159749</v>
      </c>
      <c r="I10">
        <v>10.550978095688199</v>
      </c>
      <c r="J10">
        <v>5.3925594021943803</v>
      </c>
      <c r="K10">
        <v>1.3222619304851</v>
      </c>
      <c r="L10">
        <v>4.7474443865535323E-5</v>
      </c>
      <c r="M10">
        <v>7.4153588738425339E-7</v>
      </c>
      <c r="N10" s="1">
        <v>2.19744217205735E-8</v>
      </c>
      <c r="O10" s="1">
        <v>2.8532506669069301E-12</v>
      </c>
      <c r="P10" s="1">
        <v>1.2016589595530301E-14</v>
      </c>
    </row>
    <row r="11" spans="1:16" x14ac:dyDescent="0.3">
      <c r="A11">
        <v>11</v>
      </c>
      <c r="B11">
        <v>1210.83870967741</v>
      </c>
      <c r="C11">
        <v>300</v>
      </c>
      <c r="D11">
        <v>0</v>
      </c>
      <c r="E11">
        <v>4.7806017362697197</v>
      </c>
      <c r="F11">
        <v>3.2752851469983399</v>
      </c>
      <c r="G11">
        <v>-75.586905924474337</v>
      </c>
      <c r="H11">
        <v>-58.318874975974595</v>
      </c>
      <c r="I11">
        <v>11.636227981986</v>
      </c>
      <c r="J11">
        <v>5.9513276354732803</v>
      </c>
      <c r="K11">
        <v>1.45959863697697</v>
      </c>
      <c r="L11">
        <v>4.7389097485984627E-5</v>
      </c>
      <c r="M11">
        <v>7.4159615686274928E-7</v>
      </c>
      <c r="N11" s="1">
        <v>2.4255360056187699E-8</v>
      </c>
      <c r="O11" s="1">
        <v>3.1406960779386701E-12</v>
      </c>
      <c r="P11" s="1">
        <v>1.3793785754715099E-14</v>
      </c>
    </row>
    <row r="12" spans="1:16" x14ac:dyDescent="0.3">
      <c r="A12">
        <v>12</v>
      </c>
      <c r="B12">
        <v>1205.8225806451601</v>
      </c>
      <c r="C12">
        <v>300</v>
      </c>
      <c r="D12">
        <v>0</v>
      </c>
      <c r="E12">
        <v>5.2303870326943898</v>
      </c>
      <c r="F12">
        <v>3.2790348962524298</v>
      </c>
      <c r="G12">
        <v>-82.496325327229854</v>
      </c>
      <c r="H12">
        <v>-63.706195196919182</v>
      </c>
      <c r="I12">
        <v>12.704853610006699</v>
      </c>
      <c r="J12">
        <v>6.5023449884807398</v>
      </c>
      <c r="K12">
        <v>1.5950995333023501</v>
      </c>
      <c r="L12">
        <v>4.7303559722779645E-5</v>
      </c>
      <c r="M12">
        <v>7.4165446345076565E-7</v>
      </c>
      <c r="N12" s="1">
        <v>2.6505404129881201E-8</v>
      </c>
      <c r="O12" s="1">
        <v>3.4223735631014901E-12</v>
      </c>
      <c r="P12" s="1">
        <v>1.56749243821636E-14</v>
      </c>
    </row>
    <row r="13" spans="1:16" x14ac:dyDescent="0.3">
      <c r="A13">
        <v>13</v>
      </c>
      <c r="B13">
        <v>1200.80645161289</v>
      </c>
      <c r="C13">
        <v>300</v>
      </c>
      <c r="D13">
        <v>0</v>
      </c>
      <c r="E13">
        <v>9.2271686429898399</v>
      </c>
      <c r="F13">
        <v>3.07220326900228</v>
      </c>
      <c r="G13">
        <v>-149.47234381861125</v>
      </c>
      <c r="H13">
        <v>-116.43132475583418</v>
      </c>
      <c r="I13">
        <v>22.416550384932599</v>
      </c>
      <c r="J13">
        <v>11.4207753043918</v>
      </c>
      <c r="K13">
        <v>3.0034368936748099</v>
      </c>
      <c r="L13">
        <v>3.871053357362595E-5</v>
      </c>
      <c r="M13">
        <v>9.6167072771884007E-7</v>
      </c>
      <c r="N13" s="1">
        <v>4.0638517881479301E-8</v>
      </c>
      <c r="O13" s="1">
        <v>1.1483650400481699E-11</v>
      </c>
      <c r="P13" s="1">
        <v>1.9870128416037502E-14</v>
      </c>
    </row>
    <row r="14" spans="1:16" x14ac:dyDescent="0.3">
      <c r="A14">
        <v>14</v>
      </c>
      <c r="B14">
        <v>1195.7903225806399</v>
      </c>
      <c r="C14">
        <v>300</v>
      </c>
      <c r="D14">
        <v>0</v>
      </c>
      <c r="E14">
        <v>13.8502209946765</v>
      </c>
      <c r="F14">
        <v>2.98677420857137</v>
      </c>
      <c r="G14">
        <v>-226.84061644472592</v>
      </c>
      <c r="H14">
        <v>-177.45066939245118</v>
      </c>
      <c r="I14">
        <v>33.622841100519302</v>
      </c>
      <c r="J14">
        <v>17.099815881093701</v>
      </c>
      <c r="K14">
        <v>4.6371838068406799</v>
      </c>
      <c r="L14">
        <v>3.5157512409781654E-5</v>
      </c>
      <c r="M14">
        <v>1.0552421060872087E-6</v>
      </c>
      <c r="N14" s="1">
        <v>5.6769934645246403E-8</v>
      </c>
      <c r="O14" s="1">
        <v>2.10049731645954E-11</v>
      </c>
      <c r="P14" s="1">
        <v>2.46839279619157E-14</v>
      </c>
    </row>
    <row r="15" spans="1:16" x14ac:dyDescent="0.3">
      <c r="A15">
        <v>15</v>
      </c>
      <c r="B15">
        <v>1190.77419354839</v>
      </c>
      <c r="C15">
        <v>300</v>
      </c>
      <c r="D15">
        <v>0</v>
      </c>
      <c r="E15">
        <v>18.101705462147802</v>
      </c>
      <c r="F15">
        <v>2.9490493525013401</v>
      </c>
      <c r="G15">
        <v>-297.6981985952475</v>
      </c>
      <c r="H15">
        <v>-233.44527524712319</v>
      </c>
      <c r="I15">
        <v>43.8908815301305</v>
      </c>
      <c r="J15">
        <v>22.310562990429801</v>
      </c>
      <c r="K15">
        <v>6.1381493825439497</v>
      </c>
      <c r="L15">
        <v>3.3565021054223294E-5</v>
      </c>
      <c r="M15">
        <v>1.0990241482612706E-6</v>
      </c>
      <c r="N15" s="1">
        <v>7.1557758025056499E-8</v>
      </c>
      <c r="O15" s="1">
        <v>2.9793993822854502E-11</v>
      </c>
      <c r="P15" s="1">
        <v>2.9507755471520098E-14</v>
      </c>
    </row>
    <row r="16" spans="1:16" x14ac:dyDescent="0.3">
      <c r="A16">
        <v>16</v>
      </c>
      <c r="B16">
        <v>1185.7580645161199</v>
      </c>
      <c r="C16">
        <v>300</v>
      </c>
      <c r="D16">
        <v>0</v>
      </c>
      <c r="E16">
        <v>22.025924938235502</v>
      </c>
      <c r="F16">
        <v>2.9281776101189299</v>
      </c>
      <c r="G16">
        <v>-362.82037227349042</v>
      </c>
      <c r="H16">
        <v>-285.01429214025433</v>
      </c>
      <c r="I16">
        <v>53.331722557200102</v>
      </c>
      <c r="J16">
        <v>27.108806487197899</v>
      </c>
      <c r="K16">
        <v>7.5220590657206898</v>
      </c>
      <c r="L16">
        <v>3.2663051451203231E-5</v>
      </c>
      <c r="M16">
        <v>1.1251646371683156E-6</v>
      </c>
      <c r="N16" s="1">
        <v>8.5165184953531804E-8</v>
      </c>
      <c r="O16" s="1">
        <v>3.7933638972463602E-11</v>
      </c>
      <c r="P16" s="1">
        <v>3.4368774678089003E-14</v>
      </c>
    </row>
    <row r="17" spans="1:16" x14ac:dyDescent="0.3">
      <c r="A17">
        <v>17</v>
      </c>
      <c r="B17">
        <v>1180.7419354838601</v>
      </c>
      <c r="C17">
        <v>300</v>
      </c>
      <c r="D17">
        <v>0</v>
      </c>
      <c r="E17">
        <v>25.6599298751328</v>
      </c>
      <c r="F17">
        <v>2.9152177986047598</v>
      </c>
      <c r="G17">
        <v>-422.85596254387309</v>
      </c>
      <c r="H17">
        <v>-332.65901235288067</v>
      </c>
      <c r="I17">
        <v>62.038276703814198</v>
      </c>
      <c r="J17">
        <v>31.541218919642699</v>
      </c>
      <c r="K17">
        <v>8.8020627094873607</v>
      </c>
      <c r="L17">
        <v>3.2083469117268277E-5</v>
      </c>
      <c r="M17">
        <v>1.1429790859020087E-6</v>
      </c>
      <c r="N17" s="1">
        <v>9.7728861086655904E-8</v>
      </c>
      <c r="O17" s="1">
        <v>4.5493038243670902E-11</v>
      </c>
      <c r="P17" s="1">
        <v>3.9292429981938001E-14</v>
      </c>
    </row>
    <row r="18" spans="1:16" x14ac:dyDescent="0.3">
      <c r="A18">
        <v>18</v>
      </c>
      <c r="B18">
        <v>1175.7258064516</v>
      </c>
      <c r="C18">
        <v>300</v>
      </c>
      <c r="D18">
        <v>0</v>
      </c>
      <c r="E18">
        <v>29.034977388836801</v>
      </c>
      <c r="F18">
        <v>2.9066208456599099</v>
      </c>
      <c r="G18">
        <v>-478.35281847465507</v>
      </c>
      <c r="H18">
        <v>-376.80260161253983</v>
      </c>
      <c r="I18">
        <v>70.088972712449504</v>
      </c>
      <c r="J18">
        <v>35.647190828002699</v>
      </c>
      <c r="K18">
        <v>9.9892551972133194</v>
      </c>
      <c r="L18">
        <v>3.1680124249333493E-5</v>
      </c>
      <c r="M18">
        <v>1.1561642507709888E-6</v>
      </c>
      <c r="N18" s="1">
        <v>1.0936416824657899E-7</v>
      </c>
      <c r="O18" s="1">
        <v>5.2530390195038601E-11</v>
      </c>
      <c r="P18" s="1">
        <v>4.4302776651291499E-14</v>
      </c>
    </row>
    <row r="19" spans="1:16" x14ac:dyDescent="0.3">
      <c r="A19">
        <v>19</v>
      </c>
      <c r="B19">
        <v>1170.7096774193501</v>
      </c>
      <c r="C19">
        <v>300</v>
      </c>
      <c r="D19">
        <v>0</v>
      </c>
      <c r="E19">
        <v>32.177654260672703</v>
      </c>
      <c r="F19">
        <v>2.9006969027961702</v>
      </c>
      <c r="G19">
        <v>-529.7774192253579</v>
      </c>
      <c r="H19">
        <v>-417.80528147329289</v>
      </c>
      <c r="I19">
        <v>77.550567761678707</v>
      </c>
      <c r="J19">
        <v>39.460243132477899</v>
      </c>
      <c r="K19">
        <v>11.093077056639199</v>
      </c>
      <c r="L19">
        <v>3.1383433792220156E-5</v>
      </c>
      <c r="M19">
        <v>1.166479813205045E-6</v>
      </c>
      <c r="N19" s="1">
        <v>1.2016929487253801E-7</v>
      </c>
      <c r="O19" s="1">
        <v>5.9095166637512605E-11</v>
      </c>
      <c r="P19" s="1">
        <v>4.9422721983251001E-14</v>
      </c>
    </row>
    <row r="20" spans="1:16" x14ac:dyDescent="0.3">
      <c r="A20">
        <v>20</v>
      </c>
      <c r="B20">
        <v>1165.69354838709</v>
      </c>
      <c r="C20">
        <v>300</v>
      </c>
      <c r="D20">
        <v>0</v>
      </c>
      <c r="E20">
        <v>35.319394497968297</v>
      </c>
      <c r="F20">
        <v>2.90082658406289</v>
      </c>
      <c r="G20">
        <v>-580.72112904524101</v>
      </c>
      <c r="H20">
        <v>-458.49563969447547</v>
      </c>
      <c r="I20">
        <v>84.947032280039494</v>
      </c>
      <c r="J20">
        <v>43.243549809329998</v>
      </c>
      <c r="K20">
        <v>12.1756311432102</v>
      </c>
      <c r="L20">
        <v>3.1281731162501259E-5</v>
      </c>
      <c r="M20">
        <v>1.171032538569446E-6</v>
      </c>
      <c r="N20" s="1">
        <v>1.3131688021745699E-7</v>
      </c>
      <c r="O20" s="1">
        <v>6.5175391656017205E-11</v>
      </c>
      <c r="P20" s="1">
        <v>3.4121682236317103E-14</v>
      </c>
    </row>
    <row r="21" spans="1:16" x14ac:dyDescent="0.3">
      <c r="A21">
        <v>21</v>
      </c>
      <c r="B21">
        <v>1160.6774193548299</v>
      </c>
      <c r="C21">
        <v>300</v>
      </c>
      <c r="D21">
        <v>0</v>
      </c>
      <c r="E21">
        <v>38.524477888448502</v>
      </c>
      <c r="F21">
        <v>2.9067214641115098</v>
      </c>
      <c r="G21">
        <v>-632.14848214607287</v>
      </c>
      <c r="H21">
        <v>-499.63135763632948</v>
      </c>
      <c r="I21">
        <v>92.421948918629496</v>
      </c>
      <c r="J21">
        <v>47.069899798488798</v>
      </c>
      <c r="K21">
        <v>13.253584274963901</v>
      </c>
      <c r="L21">
        <v>3.1356358963305304E-5</v>
      </c>
      <c r="M21">
        <v>1.1702614016106374E-6</v>
      </c>
      <c r="N21" s="1">
        <v>1.4298742020386301E-7</v>
      </c>
      <c r="O21" s="1">
        <v>7.0766733217065194E-11</v>
      </c>
      <c r="P21" s="1">
        <v>-7.4274109766519705E-15</v>
      </c>
    </row>
    <row r="22" spans="1:16" x14ac:dyDescent="0.3">
      <c r="A22">
        <v>22</v>
      </c>
      <c r="B22">
        <v>1155.66129032258</v>
      </c>
      <c r="C22">
        <v>300</v>
      </c>
      <c r="D22">
        <v>0</v>
      </c>
      <c r="E22">
        <v>41.514868365785702</v>
      </c>
      <c r="F22">
        <v>2.9120147854892</v>
      </c>
      <c r="G22">
        <v>-679.82992171388025</v>
      </c>
      <c r="H22">
        <v>-537.86728634510587</v>
      </c>
      <c r="I22">
        <v>99.357162370072999</v>
      </c>
      <c r="J22">
        <v>50.6265496227265</v>
      </c>
      <c r="K22">
        <v>14.256407135244499</v>
      </c>
      <c r="L22">
        <v>3.1412095678333749E-5</v>
      </c>
      <c r="M22">
        <v>1.1699507047812951E-6</v>
      </c>
      <c r="N22" s="1">
        <v>1.5392506616262201E-7</v>
      </c>
      <c r="O22" s="1">
        <v>7.5981093909641301E-11</v>
      </c>
      <c r="P22" s="1">
        <v>-4.5078720813459102E-14</v>
      </c>
    </row>
    <row r="23" spans="1:16" x14ac:dyDescent="0.3">
      <c r="A23">
        <v>23</v>
      </c>
      <c r="B23">
        <v>1150.6451612903099</v>
      </c>
      <c r="C23">
        <v>300</v>
      </c>
      <c r="D23">
        <v>0</v>
      </c>
      <c r="E23">
        <v>44.317257890634401</v>
      </c>
      <c r="F23">
        <v>2.9169473100998502</v>
      </c>
      <c r="G23">
        <v>-724.21645839621169</v>
      </c>
      <c r="H23">
        <v>-573.55353263392556</v>
      </c>
      <c r="I23">
        <v>105.81783802787101</v>
      </c>
      <c r="J23">
        <v>53.9469944365282</v>
      </c>
      <c r="K23">
        <v>15.1930265374308</v>
      </c>
      <c r="L23">
        <v>3.1456061001939894E-5</v>
      </c>
      <c r="M23">
        <v>1.1699171348351712E-6</v>
      </c>
      <c r="N23" s="1">
        <v>1.6412501631905201E-7</v>
      </c>
      <c r="O23" s="1">
        <v>8.0859902361844305E-11</v>
      </c>
      <c r="P23" s="1">
        <v>-7.8043930316832402E-14</v>
      </c>
    </row>
    <row r="24" spans="1:16" x14ac:dyDescent="0.3">
      <c r="A24">
        <v>24</v>
      </c>
      <c r="B24">
        <v>1145.6290322580501</v>
      </c>
      <c r="C24">
        <v>300</v>
      </c>
      <c r="D24">
        <v>0</v>
      </c>
      <c r="E24">
        <v>46.955539701980797</v>
      </c>
      <c r="F24">
        <v>2.9216883886446299</v>
      </c>
      <c r="G24">
        <v>-765.70845452108472</v>
      </c>
      <c r="H24">
        <v>-607.00089614460444</v>
      </c>
      <c r="I24">
        <v>111.862069263801</v>
      </c>
      <c r="J24">
        <v>57.060245406948297</v>
      </c>
      <c r="K24">
        <v>16.071371568739799</v>
      </c>
      <c r="L24">
        <v>3.149177743078407E-5</v>
      </c>
      <c r="M24">
        <v>1.1700387290543228E-6</v>
      </c>
      <c r="N24" s="1">
        <v>1.7367851592584999E-7</v>
      </c>
      <c r="O24" s="1">
        <v>8.54400561991995E-11</v>
      </c>
      <c r="P24" s="1">
        <v>-1.05506242029937E-13</v>
      </c>
    </row>
    <row r="25" spans="1:16" x14ac:dyDescent="0.3">
      <c r="A25">
        <v>25</v>
      </c>
      <c r="B25">
        <v>1140.6129032258</v>
      </c>
      <c r="C25">
        <v>300</v>
      </c>
      <c r="D25">
        <v>0</v>
      </c>
      <c r="E25">
        <v>49.451740789949199</v>
      </c>
      <c r="F25">
        <v>2.9263677705668698</v>
      </c>
      <c r="G25">
        <v>-804.67060961257289</v>
      </c>
      <c r="H25">
        <v>-638.4925583803398</v>
      </c>
      <c r="I25">
        <v>117.543083676238</v>
      </c>
      <c r="J25">
        <v>59.992849043155402</v>
      </c>
      <c r="K25">
        <v>16.898675992583701</v>
      </c>
      <c r="L25">
        <v>3.1521623336525718E-5</v>
      </c>
      <c r="M25">
        <v>1.1702304911662662E-6</v>
      </c>
      <c r="N25" s="1">
        <v>1.82667551125827E-7</v>
      </c>
      <c r="O25" s="1">
        <v>8.9755448050981498E-11</v>
      </c>
      <c r="P25" s="1">
        <v>-1.26597199185613E-13</v>
      </c>
    </row>
    <row r="26" spans="1:16" x14ac:dyDescent="0.3">
      <c r="A26">
        <v>26</v>
      </c>
      <c r="B26">
        <v>1135.5967741935401</v>
      </c>
      <c r="C26">
        <v>300</v>
      </c>
      <c r="D26">
        <v>0</v>
      </c>
      <c r="E26">
        <v>51.826957469990397</v>
      </c>
      <c r="F26">
        <v>2.9310943192685701</v>
      </c>
      <c r="G26">
        <v>-841.44654840784358</v>
      </c>
      <c r="H26">
        <v>-668.29547422929966</v>
      </c>
      <c r="I26">
        <v>122.91142549566101</v>
      </c>
      <c r="J26">
        <v>62.769979219669601</v>
      </c>
      <c r="K26">
        <v>17.681777460823302</v>
      </c>
      <c r="L26">
        <v>3.1547210159606156E-5</v>
      </c>
      <c r="M26">
        <v>1.170431273452775E-6</v>
      </c>
      <c r="N26" s="1">
        <v>1.9116775340559099E-7</v>
      </c>
      <c r="O26" s="1">
        <v>9.3838585212109801E-11</v>
      </c>
      <c r="P26" s="1">
        <v>-1.40369611431833E-13</v>
      </c>
    </row>
    <row r="27" spans="1:16" x14ac:dyDescent="0.3">
      <c r="A27">
        <v>27</v>
      </c>
      <c r="B27">
        <v>1130.58064516128</v>
      </c>
      <c r="C27">
        <v>300</v>
      </c>
      <c r="D27">
        <v>0</v>
      </c>
      <c r="E27">
        <v>54.102358222560298</v>
      </c>
      <c r="F27">
        <v>2.9359674785414902</v>
      </c>
      <c r="G27">
        <v>-876.37402184613984</v>
      </c>
      <c r="H27">
        <v>-696.67227232519565</v>
      </c>
      <c r="I27">
        <v>128.017258966584</v>
      </c>
      <c r="J27">
        <v>65.416594066225301</v>
      </c>
      <c r="K27">
        <v>18.4274378439085</v>
      </c>
      <c r="L27">
        <v>3.1569554304483263E-5</v>
      </c>
      <c r="M27">
        <v>1.1705973092692484E-6</v>
      </c>
      <c r="N27" s="1">
        <v>1.99251127519749E-7</v>
      </c>
      <c r="O27" s="1">
        <v>9.7722504772012497E-11</v>
      </c>
      <c r="P27" s="1">
        <v>-1.45780136735309E-13</v>
      </c>
    </row>
    <row r="28" spans="1:16" x14ac:dyDescent="0.3">
      <c r="A28">
        <v>28</v>
      </c>
      <c r="B28">
        <v>1125.5645161290199</v>
      </c>
      <c r="C28">
        <v>300</v>
      </c>
      <c r="D28">
        <v>0</v>
      </c>
      <c r="E28">
        <v>56.872243465012502</v>
      </c>
      <c r="F28">
        <v>2.9460345796965899</v>
      </c>
      <c r="G28">
        <v>-917.41332608763901</v>
      </c>
      <c r="H28">
        <v>-729.68727816669661</v>
      </c>
      <c r="I28">
        <v>134.21326922414201</v>
      </c>
      <c r="J28">
        <v>68.586190183545</v>
      </c>
      <c r="K28">
        <v>19.304676142283999</v>
      </c>
      <c r="L28">
        <v>3.1613778267436984E-5</v>
      </c>
      <c r="M28">
        <v>1.1679422406914021E-6</v>
      </c>
      <c r="N28" s="1">
        <v>2.09001567462816E-7</v>
      </c>
      <c r="O28" s="1">
        <v>1.02009171911248E-10</v>
      </c>
      <c r="P28" s="1">
        <v>-1.6777498099816099E-13</v>
      </c>
    </row>
    <row r="29" spans="1:16" x14ac:dyDescent="0.3">
      <c r="A29">
        <v>29</v>
      </c>
      <c r="B29">
        <v>1120.5483870967701</v>
      </c>
      <c r="C29">
        <v>300</v>
      </c>
      <c r="D29">
        <v>0</v>
      </c>
      <c r="E29">
        <v>60.332164664177903</v>
      </c>
      <c r="F29">
        <v>2.9614728521521201</v>
      </c>
      <c r="G29">
        <v>-967.12190646804129</v>
      </c>
      <c r="H29">
        <v>-769.29195030697974</v>
      </c>
      <c r="I29">
        <v>141.94603222090501</v>
      </c>
      <c r="J29">
        <v>72.495042020593999</v>
      </c>
      <c r="K29">
        <v>20.372351082108999</v>
      </c>
      <c r="L29">
        <v>3.1669794740046672E-5</v>
      </c>
      <c r="M29">
        <v>1.1623826183019447E-6</v>
      </c>
      <c r="N29" s="1">
        <v>2.2109448828270601E-7</v>
      </c>
      <c r="O29" s="1">
        <v>1.0697253573045101E-10</v>
      </c>
      <c r="P29" s="1">
        <v>-2.3232479606676498E-13</v>
      </c>
    </row>
    <row r="30" spans="1:16" x14ac:dyDescent="0.3">
      <c r="A30">
        <v>30</v>
      </c>
      <c r="B30">
        <v>1115.53225806451</v>
      </c>
      <c r="C30">
        <v>300</v>
      </c>
      <c r="D30">
        <v>0</v>
      </c>
      <c r="E30">
        <v>63.313155700543597</v>
      </c>
      <c r="F30">
        <v>2.9723954122899401</v>
      </c>
      <c r="G30">
        <v>-1009.9804324081788</v>
      </c>
      <c r="H30">
        <v>-803.67524021745612</v>
      </c>
      <c r="I30">
        <v>148.56184054533901</v>
      </c>
      <c r="J30">
        <v>75.863009273702801</v>
      </c>
      <c r="K30">
        <v>21.300381314936502</v>
      </c>
      <c r="L30">
        <v>3.1689886039080587E-5</v>
      </c>
      <c r="M30">
        <v>1.1593564169224332E-6</v>
      </c>
      <c r="N30" s="1">
        <v>2.3143178626084699E-7</v>
      </c>
      <c r="O30" s="1">
        <v>1.11465063446011E-10</v>
      </c>
      <c r="P30" s="1">
        <v>-2.9067908858941399E-13</v>
      </c>
    </row>
    <row r="31" spans="1:16" x14ac:dyDescent="0.3">
      <c r="A31">
        <v>31</v>
      </c>
      <c r="B31">
        <v>1110.5161290322501</v>
      </c>
      <c r="C31">
        <v>300</v>
      </c>
      <c r="D31">
        <v>0</v>
      </c>
      <c r="E31">
        <v>65.899905206516095</v>
      </c>
      <c r="F31">
        <v>2.98022400950323</v>
      </c>
      <c r="G31">
        <v>-1047.1915782676008</v>
      </c>
      <c r="H31">
        <v>-833.75160288400946</v>
      </c>
      <c r="I31">
        <v>154.25684773600099</v>
      </c>
      <c r="J31">
        <v>78.784987469621598</v>
      </c>
      <c r="K31">
        <v>22.112399939191398</v>
      </c>
      <c r="L31">
        <v>3.1686709741504352E-5</v>
      </c>
      <c r="M31">
        <v>1.1580145801259073E-6</v>
      </c>
      <c r="N31" s="1">
        <v>2.4033171142919302E-7</v>
      </c>
      <c r="O31" s="1">
        <v>1.1554703565013E-10</v>
      </c>
      <c r="P31" s="1">
        <v>-3.42426711897702E-13</v>
      </c>
    </row>
    <row r="32" spans="1:16" x14ac:dyDescent="0.3">
      <c r="A32">
        <v>32</v>
      </c>
      <c r="B32">
        <v>1105.5</v>
      </c>
      <c r="C32">
        <v>300</v>
      </c>
      <c r="D32">
        <v>0</v>
      </c>
      <c r="E32">
        <v>68.162271371587195</v>
      </c>
      <c r="F32">
        <v>2.9858914100415999</v>
      </c>
      <c r="G32">
        <v>-1079.7442393717242</v>
      </c>
      <c r="H32">
        <v>-860.27307385849781</v>
      </c>
      <c r="I32">
        <v>159.19280855418401</v>
      </c>
      <c r="J32">
        <v>81.339258233578605</v>
      </c>
      <c r="K32">
        <v>22.828114626793301</v>
      </c>
      <c r="L32">
        <v>3.1668184957920543E-5</v>
      </c>
      <c r="M32">
        <v>1.1578049240261166E-6</v>
      </c>
      <c r="N32" s="1">
        <v>2.4805557808577502E-7</v>
      </c>
      <c r="O32" s="1">
        <v>1.19272618166628E-10</v>
      </c>
      <c r="P32" s="1">
        <v>-3.87740827666147E-13</v>
      </c>
    </row>
    <row r="33" spans="1:16" x14ac:dyDescent="0.3">
      <c r="A33">
        <v>33</v>
      </c>
      <c r="B33">
        <v>1100.4838709677299</v>
      </c>
      <c r="C33">
        <v>300</v>
      </c>
      <c r="D33">
        <v>0</v>
      </c>
      <c r="E33">
        <v>70.156292176500799</v>
      </c>
      <c r="F33">
        <v>2.9900206122244799</v>
      </c>
      <c r="G33">
        <v>-1108.4313320718225</v>
      </c>
      <c r="H33">
        <v>-883.84282724413856</v>
      </c>
      <c r="I33">
        <v>163.499539123521</v>
      </c>
      <c r="J33">
        <v>83.588673128665107</v>
      </c>
      <c r="K33">
        <v>23.4634811177126</v>
      </c>
      <c r="L33">
        <v>3.1639367566987616E-5</v>
      </c>
      <c r="M33">
        <v>1.1583629949826048E-6</v>
      </c>
      <c r="N33" s="1">
        <v>2.54812123835044E-7</v>
      </c>
      <c r="O33" s="1">
        <v>1.2268826494089401E-10</v>
      </c>
      <c r="P33" s="1">
        <v>-4.2705727248431999E-13</v>
      </c>
    </row>
    <row r="34" spans="1:16" x14ac:dyDescent="0.3">
      <c r="A34">
        <v>34</v>
      </c>
      <c r="B34">
        <v>1095.46774193547</v>
      </c>
      <c r="C34">
        <v>300</v>
      </c>
      <c r="D34">
        <v>0</v>
      </c>
      <c r="E34">
        <v>71.926577509903893</v>
      </c>
      <c r="F34">
        <v>2.9930362857311401</v>
      </c>
      <c r="G34">
        <v>-1133.8847040318647</v>
      </c>
      <c r="H34">
        <v>-904.94167892248549</v>
      </c>
      <c r="I34">
        <v>167.28047437526999</v>
      </c>
      <c r="J34">
        <v>85.583332544872505</v>
      </c>
      <c r="K34">
        <v>24.031308224629001</v>
      </c>
      <c r="L34">
        <v>3.1603553742937905E-5</v>
      </c>
      <c r="M34">
        <v>1.1594440804952137E-6</v>
      </c>
      <c r="N34" s="1">
        <v>2.6076682389803999E-7</v>
      </c>
      <c r="O34" s="1">
        <v>1.2583313344945899E-10</v>
      </c>
      <c r="P34" s="1">
        <v>-4.6090783543982698E-13</v>
      </c>
    </row>
    <row r="35" spans="1:16" x14ac:dyDescent="0.3">
      <c r="A35">
        <v>35</v>
      </c>
      <c r="B35">
        <v>1090.4516129032199</v>
      </c>
      <c r="C35">
        <v>300</v>
      </c>
      <c r="D35">
        <v>0</v>
      </c>
      <c r="E35">
        <v>73.508703665217695</v>
      </c>
      <c r="F35">
        <v>2.9952338647816799</v>
      </c>
      <c r="G35">
        <v>-1156.6091669840932</v>
      </c>
      <c r="H35">
        <v>-923.95391752798275</v>
      </c>
      <c r="I35">
        <v>170.61819761327899</v>
      </c>
      <c r="J35">
        <v>87.363253296611802</v>
      </c>
      <c r="K35">
        <v>24.541891212416399</v>
      </c>
      <c r="L35">
        <v>3.1562935712759988E-5</v>
      </c>
      <c r="M35">
        <v>1.1608810636154181E-6</v>
      </c>
      <c r="N35" s="1">
        <v>2.6605108323362899E-7</v>
      </c>
      <c r="O35" s="1">
        <v>1.2874009217225001E-10</v>
      </c>
      <c r="P35" s="1">
        <v>-4.8983708988459196E-13</v>
      </c>
    </row>
    <row r="36" spans="1:16" x14ac:dyDescent="0.3">
      <c r="A36">
        <v>36</v>
      </c>
      <c r="B36">
        <v>1085.4354838709701</v>
      </c>
      <c r="C36">
        <v>300</v>
      </c>
      <c r="D36">
        <v>0</v>
      </c>
      <c r="E36">
        <v>74.931219438742502</v>
      </c>
      <c r="F36">
        <v>2.9968228621697901</v>
      </c>
      <c r="G36">
        <v>-1177.0107419215499</v>
      </c>
      <c r="H36">
        <v>-941.18874512026332</v>
      </c>
      <c r="I36">
        <v>173.57906410818299</v>
      </c>
      <c r="J36">
        <v>88.960600665338703</v>
      </c>
      <c r="K36">
        <v>25.003553057683799</v>
      </c>
      <c r="L36">
        <v>3.1518998287861466E-5</v>
      </c>
      <c r="M36">
        <v>1.1625580481543601E-6</v>
      </c>
      <c r="N36" s="1">
        <v>2.7076989140502401E-7</v>
      </c>
      <c r="O36" s="1">
        <v>1.3143678551228201E-10</v>
      </c>
      <c r="P36" s="1">
        <v>-5.1436291546738E-13</v>
      </c>
    </row>
    <row r="37" spans="1:16" x14ac:dyDescent="0.3">
      <c r="A37">
        <v>37</v>
      </c>
      <c r="B37">
        <v>1080.4193548387</v>
      </c>
      <c r="C37">
        <v>300</v>
      </c>
      <c r="D37">
        <v>0</v>
      </c>
      <c r="E37">
        <v>76.224289056280696</v>
      </c>
      <c r="F37">
        <v>2.9980395809910001</v>
      </c>
      <c r="G37">
        <v>-1195.5363250800947</v>
      </c>
      <c r="H37">
        <v>-956.99344146133535</v>
      </c>
      <c r="I37">
        <v>176.23247952978599</v>
      </c>
      <c r="J37">
        <v>90.410775352114896</v>
      </c>
      <c r="K37">
        <v>25.424710714154301</v>
      </c>
      <c r="L37">
        <v>3.1473901200293537E-5</v>
      </c>
      <c r="M37">
        <v>1.1642981895578435E-6</v>
      </c>
      <c r="N37" s="1">
        <v>2.7500338726446398E-7</v>
      </c>
      <c r="O37" s="1">
        <v>1.3392533883385E-10</v>
      </c>
      <c r="P37" s="1">
        <v>-3.7290837406005403E-13</v>
      </c>
    </row>
    <row r="38" spans="1:16" x14ac:dyDescent="0.3">
      <c r="A38">
        <v>38</v>
      </c>
      <c r="B38">
        <v>1075.4032258064401</v>
      </c>
      <c r="C38">
        <v>300</v>
      </c>
      <c r="D38">
        <v>0</v>
      </c>
      <c r="E38">
        <v>77.450144451638593</v>
      </c>
      <c r="F38">
        <v>2.9995448494493702</v>
      </c>
      <c r="G38">
        <v>-1213.179771516046</v>
      </c>
      <c r="H38">
        <v>-972.16938286304674</v>
      </c>
      <c r="I38">
        <v>178.71774286763599</v>
      </c>
      <c r="J38">
        <v>91.792777118947001</v>
      </c>
      <c r="K38">
        <v>25.820632242207001</v>
      </c>
      <c r="L38">
        <v>3.1436111129712131E-5</v>
      </c>
      <c r="M38">
        <v>1.1654293744683577E-6</v>
      </c>
      <c r="N38" s="1">
        <v>2.7877985669976401E-7</v>
      </c>
      <c r="O38" s="1">
        <v>1.3608123646249201E-10</v>
      </c>
      <c r="P38" s="1">
        <v>1.0055239832698701E-12</v>
      </c>
    </row>
    <row r="39" spans="1:16" x14ac:dyDescent="0.3">
      <c r="A39">
        <v>39</v>
      </c>
      <c r="B39">
        <v>1070.38709677419</v>
      </c>
      <c r="C39">
        <v>300</v>
      </c>
      <c r="D39">
        <v>0</v>
      </c>
      <c r="E39">
        <v>78.564909273300302</v>
      </c>
      <c r="F39">
        <v>3.00071800779576</v>
      </c>
      <c r="G39">
        <v>-1229.1761498909223</v>
      </c>
      <c r="H39">
        <v>-986.07757689751963</v>
      </c>
      <c r="I39">
        <v>180.93923389021199</v>
      </c>
      <c r="J39">
        <v>93.0458776312813</v>
      </c>
      <c r="K39">
        <v>26.1820367889256</v>
      </c>
      <c r="L39">
        <v>3.1396930239646274E-5</v>
      </c>
      <c r="M39">
        <v>1.1667014181677337E-6</v>
      </c>
      <c r="N39" s="1">
        <v>2.8218716064877301E-7</v>
      </c>
      <c r="O39" s="1">
        <v>1.38094505194858E-10</v>
      </c>
      <c r="P39" s="1">
        <v>2.2891843716291302E-12</v>
      </c>
    </row>
    <row r="40" spans="1:16" x14ac:dyDescent="0.3">
      <c r="A40">
        <v>40</v>
      </c>
      <c r="B40">
        <v>1065.3709677419299</v>
      </c>
      <c r="C40">
        <v>300</v>
      </c>
      <c r="D40">
        <v>0</v>
      </c>
      <c r="E40">
        <v>79.583538644883205</v>
      </c>
      <c r="F40">
        <v>3.00163456264836</v>
      </c>
      <c r="G40">
        <v>-1243.7436741946526</v>
      </c>
      <c r="H40">
        <v>-998.88547479771603</v>
      </c>
      <c r="I40">
        <v>182.931911638267</v>
      </c>
      <c r="J40">
        <v>94.187240892633099</v>
      </c>
      <c r="K40">
        <v>26.5134002770363</v>
      </c>
      <c r="L40">
        <v>3.1356768797098055E-5</v>
      </c>
      <c r="M40">
        <v>1.1680703892124267E-6</v>
      </c>
      <c r="N40" s="1">
        <v>2.8527592220879299E-7</v>
      </c>
      <c r="O40" s="1">
        <v>1.39979870524941E-10</v>
      </c>
      <c r="P40" s="1">
        <v>3.4915686863224699E-12</v>
      </c>
    </row>
    <row r="41" spans="1:16" x14ac:dyDescent="0.3">
      <c r="A41">
        <v>41</v>
      </c>
      <c r="B41">
        <v>1060.35483870967</v>
      </c>
      <c r="C41">
        <v>300</v>
      </c>
      <c r="D41">
        <v>0</v>
      </c>
      <c r="E41">
        <v>80.518367224685406</v>
      </c>
      <c r="F41">
        <v>3.00235188515716</v>
      </c>
      <c r="G41">
        <v>-1257.0626869520454</v>
      </c>
      <c r="H41">
        <v>-1010.7314914750173</v>
      </c>
      <c r="I41">
        <v>184.724635656652</v>
      </c>
      <c r="J41">
        <v>95.231038320256502</v>
      </c>
      <c r="K41">
        <v>26.8184311181999</v>
      </c>
      <c r="L41">
        <v>3.1315932775340963E-5</v>
      </c>
      <c r="M41">
        <v>1.1695039324657178E-6</v>
      </c>
      <c r="N41" s="1">
        <v>2.88087726255606E-7</v>
      </c>
      <c r="O41" s="1">
        <v>1.4174991421732399E-10</v>
      </c>
      <c r="P41" s="1">
        <v>4.6239408329788302E-12</v>
      </c>
    </row>
    <row r="42" spans="1:16" x14ac:dyDescent="0.3">
      <c r="A42">
        <v>42</v>
      </c>
      <c r="B42">
        <v>1055.33870967741</v>
      </c>
      <c r="C42">
        <v>300</v>
      </c>
      <c r="D42">
        <v>0</v>
      </c>
      <c r="E42">
        <v>81.379668376204506</v>
      </c>
      <c r="F42">
        <v>3.0029141278684799</v>
      </c>
      <c r="G42">
        <v>-1269.2836961734313</v>
      </c>
      <c r="H42">
        <v>-1021.7311658780012</v>
      </c>
      <c r="I42">
        <v>186.34146341788599</v>
      </c>
      <c r="J42">
        <v>96.189085180911803</v>
      </c>
      <c r="K42">
        <v>27.1002316120071</v>
      </c>
      <c r="L42">
        <v>3.1274653957849053E-5</v>
      </c>
      <c r="M42">
        <v>1.170978041225392E-6</v>
      </c>
      <c r="N42" s="1">
        <v>2.90657060363279E-7</v>
      </c>
      <c r="O42" s="1">
        <v>1.43415476779498E-10</v>
      </c>
      <c r="P42" s="1">
        <v>5.69577800682715E-12</v>
      </c>
    </row>
    <row r="43" spans="1:16" x14ac:dyDescent="0.3">
      <c r="A43">
        <v>43</v>
      </c>
      <c r="B43">
        <v>1050.3225806451601</v>
      </c>
      <c r="C43">
        <v>300</v>
      </c>
      <c r="D43">
        <v>0</v>
      </c>
      <c r="E43">
        <v>82.176074444808194</v>
      </c>
      <c r="F43">
        <v>3.0033556588388199</v>
      </c>
      <c r="G43">
        <v>-1280.5334228716688</v>
      </c>
      <c r="H43">
        <v>-1031.9817968014661</v>
      </c>
      <c r="I43">
        <v>187.80262598945501</v>
      </c>
      <c r="J43">
        <v>97.071319299390794</v>
      </c>
      <c r="K43">
        <v>27.361419618407599</v>
      </c>
      <c r="L43">
        <v>3.1233110690095243E-5</v>
      </c>
      <c r="M43">
        <v>1.1724748160576949E-6</v>
      </c>
      <c r="N43" s="1">
        <v>2.9301277242156099E-7</v>
      </c>
      <c r="O43" s="1">
        <v>1.44985967846065E-10</v>
      </c>
      <c r="P43" s="1">
        <v>6.7151083412072202E-12</v>
      </c>
    </row>
    <row r="44" spans="1:16" x14ac:dyDescent="0.3">
      <c r="A44">
        <v>44</v>
      </c>
      <c r="B44">
        <v>1045.30645161289</v>
      </c>
      <c r="C44">
        <v>300</v>
      </c>
      <c r="D44">
        <v>0</v>
      </c>
      <c r="E44">
        <v>82.9148970203413</v>
      </c>
      <c r="F44">
        <v>3.0037035047090699</v>
      </c>
      <c r="G44">
        <v>-1290.9194147666949</v>
      </c>
      <c r="H44">
        <v>-1041.5659798571123</v>
      </c>
      <c r="I44">
        <v>189.125271907572</v>
      </c>
      <c r="J44">
        <v>97.8861661201597</v>
      </c>
      <c r="K44">
        <v>27.604221551944399</v>
      </c>
      <c r="L44">
        <v>3.1191442452589351E-5</v>
      </c>
      <c r="M44">
        <v>1.1739808819497303E-6</v>
      </c>
      <c r="N44" s="1">
        <v>2.95179179911111E-7</v>
      </c>
      <c r="O44" s="1">
        <v>1.4646960886358299E-10</v>
      </c>
      <c r="P44" s="1">
        <v>7.6887710273426195E-12</v>
      </c>
    </row>
    <row r="45" spans="1:16" x14ac:dyDescent="0.3">
      <c r="A45">
        <v>45</v>
      </c>
      <c r="B45">
        <v>1040.2903225806399</v>
      </c>
      <c r="C45">
        <v>300</v>
      </c>
      <c r="D45">
        <v>0</v>
      </c>
      <c r="E45">
        <v>83.602374082654606</v>
      </c>
      <c r="F45">
        <v>3.0039791176595898</v>
      </c>
      <c r="G45">
        <v>-1300.533610813824</v>
      </c>
      <c r="H45">
        <v>-1050.554340336307</v>
      </c>
      <c r="I45">
        <v>190.32404151134699</v>
      </c>
      <c r="J45">
        <v>98.640820632085706</v>
      </c>
      <c r="K45">
        <v>27.830544357375299</v>
      </c>
      <c r="L45">
        <v>3.1149760273596428E-5</v>
      </c>
      <c r="M45">
        <v>1.1754862536719411E-6</v>
      </c>
      <c r="N45" s="1">
        <v>2.9717692439202001E-7</v>
      </c>
      <c r="O45" s="1">
        <v>1.4787362525275599E-10</v>
      </c>
      <c r="P45" s="1">
        <v>8.6226192920773399E-12</v>
      </c>
    </row>
    <row r="46" spans="1:16" x14ac:dyDescent="0.3">
      <c r="A46">
        <v>46</v>
      </c>
      <c r="B46">
        <v>1035.27419354839</v>
      </c>
      <c r="C46">
        <v>300</v>
      </c>
      <c r="D46">
        <v>0</v>
      </c>
      <c r="E46">
        <v>84.243862942162195</v>
      </c>
      <c r="F46">
        <v>3.00419967250863</v>
      </c>
      <c r="G46">
        <v>-1309.4551272065714</v>
      </c>
      <c r="H46">
        <v>-1059.0076693729686</v>
      </c>
      <c r="I46">
        <v>191.41151552265299</v>
      </c>
      <c r="J46">
        <v>99.341467620228002</v>
      </c>
      <c r="K46">
        <v>28.0420318639522</v>
      </c>
      <c r="L46">
        <v>3.1108154293399862E-5</v>
      </c>
      <c r="M46">
        <v>1.1769835119380919E-6</v>
      </c>
      <c r="N46" s="1">
        <v>2.9902363707573602E-7</v>
      </c>
      <c r="O46" s="1">
        <v>1.49204400340843E-10</v>
      </c>
      <c r="P46" s="1">
        <v>9.5216803627539898E-12</v>
      </c>
    </row>
    <row r="47" spans="1:16" x14ac:dyDescent="0.3">
      <c r="A47">
        <v>47</v>
      </c>
      <c r="B47">
        <v>1030.2580645161199</v>
      </c>
      <c r="C47">
        <v>300</v>
      </c>
      <c r="D47">
        <v>0</v>
      </c>
      <c r="E47">
        <v>84.843992471730502</v>
      </c>
      <c r="F47">
        <v>3.0043790318023098</v>
      </c>
      <c r="G47">
        <v>-1317.7524581480332</v>
      </c>
      <c r="H47">
        <v>-1066.9786115466582</v>
      </c>
      <c r="I47">
        <v>192.39856912690701</v>
      </c>
      <c r="J47">
        <v>99.9934555704057</v>
      </c>
      <c r="K47">
        <v>28.240109378220801</v>
      </c>
      <c r="L47">
        <v>3.1066699349547047E-5</v>
      </c>
      <c r="M47">
        <v>1.1784671987078898E-6</v>
      </c>
      <c r="N47" s="1">
        <v>3.0073446252712597E-7</v>
      </c>
      <c r="O47" s="1">
        <v>1.50467599989009E-10</v>
      </c>
      <c r="P47" s="1">
        <v>1.03902823851491E-11</v>
      </c>
    </row>
    <row r="48" spans="1:16" x14ac:dyDescent="0.3">
      <c r="A48">
        <v>48</v>
      </c>
      <c r="B48">
        <v>1025.2419354838601</v>
      </c>
      <c r="C48">
        <v>300</v>
      </c>
      <c r="D48">
        <v>0</v>
      </c>
      <c r="E48">
        <v>85.406790982297807</v>
      </c>
      <c r="F48">
        <v>3.00453029922316</v>
      </c>
      <c r="G48">
        <v>-1325.4853382395222</v>
      </c>
      <c r="H48">
        <v>-1074.5136961616176</v>
      </c>
      <c r="I48">
        <v>193.29420895114799</v>
      </c>
      <c r="J48">
        <v>100.850985818704</v>
      </c>
      <c r="K48">
        <v>28.426004225812001</v>
      </c>
      <c r="L48">
        <v>3.1286253740939039E-5</v>
      </c>
      <c r="M48">
        <v>1.1809410274177044E-6</v>
      </c>
      <c r="N48" s="1">
        <v>2.9627200531292802E-7</v>
      </c>
      <c r="O48" s="1">
        <v>1.51602059908816E-10</v>
      </c>
      <c r="P48" s="1">
        <v>2.5240835376053498E-11</v>
      </c>
    </row>
    <row r="49" spans="1:16" x14ac:dyDescent="0.3">
      <c r="A49">
        <v>49</v>
      </c>
      <c r="B49">
        <v>1020.22580645161</v>
      </c>
      <c r="C49">
        <v>300</v>
      </c>
      <c r="D49">
        <v>0</v>
      </c>
      <c r="E49">
        <v>85.935811360692796</v>
      </c>
      <c r="F49">
        <v>3.00466258517854</v>
      </c>
      <c r="G49">
        <v>-1332.7066042772317</v>
      </c>
      <c r="H49">
        <v>-1081.6536616230337</v>
      </c>
      <c r="I49">
        <v>194.10672551774701</v>
      </c>
      <c r="J49">
        <v>101.42332834608401</v>
      </c>
      <c r="K49">
        <v>28.600819201662901</v>
      </c>
      <c r="L49">
        <v>3.1248151545531017E-5</v>
      </c>
      <c r="M49">
        <v>1.1823984135410429E-6</v>
      </c>
      <c r="N49" s="1">
        <v>2.9745734079050102E-7</v>
      </c>
      <c r="O49" s="1">
        <v>1.52739113245968E-10</v>
      </c>
      <c r="P49" s="1">
        <v>2.70577855714252E-11</v>
      </c>
    </row>
    <row r="50" spans="1:16" x14ac:dyDescent="0.3">
      <c r="A50">
        <v>50</v>
      </c>
      <c r="B50">
        <v>1015.20967741934</v>
      </c>
      <c r="C50">
        <v>300</v>
      </c>
      <c r="D50">
        <v>0</v>
      </c>
      <c r="E50">
        <v>86.430058342569296</v>
      </c>
      <c r="F50">
        <v>3.00491725012008</v>
      </c>
      <c r="G50">
        <v>-1339.4173113476015</v>
      </c>
      <c r="H50">
        <v>-1088.4094595302868</v>
      </c>
      <c r="I50">
        <v>194.82746644174401</v>
      </c>
      <c r="J50">
        <v>101.954283132605</v>
      </c>
      <c r="K50">
        <v>28.762874697835802</v>
      </c>
      <c r="L50">
        <v>3.1214702397154616E-5</v>
      </c>
      <c r="M50">
        <v>1.1838861322072845E-6</v>
      </c>
      <c r="N50" s="1">
        <v>2.98475753075677E-7</v>
      </c>
      <c r="O50" s="1">
        <v>1.53799130466384E-10</v>
      </c>
      <c r="P50" s="1">
        <v>2.8971743335493001E-11</v>
      </c>
    </row>
    <row r="51" spans="1:16" x14ac:dyDescent="0.3">
      <c r="A51">
        <v>51</v>
      </c>
      <c r="B51">
        <v>1010.19354838709</v>
      </c>
      <c r="C51">
        <v>300</v>
      </c>
      <c r="D51">
        <v>0</v>
      </c>
      <c r="E51">
        <v>86.903657538708799</v>
      </c>
      <c r="F51">
        <v>3.00532433361324</v>
      </c>
      <c r="G51">
        <v>-1345.8300689313457</v>
      </c>
      <c r="H51">
        <v>-1094.9523699995409</v>
      </c>
      <c r="I51">
        <v>195.48756001236501</v>
      </c>
      <c r="J51">
        <v>102.46034706549599</v>
      </c>
      <c r="K51">
        <v>28.916565365917101</v>
      </c>
      <c r="L51">
        <v>3.1184047770161496E-5</v>
      </c>
      <c r="M51">
        <v>1.1853041582937512E-6</v>
      </c>
      <c r="N51" s="1">
        <v>2.9934259076202398E-7</v>
      </c>
      <c r="O51" s="1">
        <v>1.5478663779111601E-10</v>
      </c>
      <c r="P51" s="1">
        <v>3.1005497208677102E-11</v>
      </c>
    </row>
    <row r="52" spans="1:16" x14ac:dyDescent="0.3">
      <c r="A52">
        <v>52</v>
      </c>
      <c r="B52">
        <v>1005.17741935484</v>
      </c>
      <c r="C52">
        <v>300</v>
      </c>
      <c r="D52">
        <v>0</v>
      </c>
      <c r="E52">
        <v>87.3566714710241</v>
      </c>
      <c r="F52">
        <v>3.0057141229153501</v>
      </c>
      <c r="G52">
        <v>-1351.922929624475</v>
      </c>
      <c r="H52">
        <v>-1101.2480029716066</v>
      </c>
      <c r="I52">
        <v>196.096025836151</v>
      </c>
      <c r="J52">
        <v>102.941805965783</v>
      </c>
      <c r="K52">
        <v>29.063532957117499</v>
      </c>
      <c r="L52">
        <v>3.1152477449965871E-5</v>
      </c>
      <c r="M52">
        <v>1.1866551829155222E-6</v>
      </c>
      <c r="N52" s="1">
        <v>3.0010378572649302E-7</v>
      </c>
      <c r="O52" s="1">
        <v>1.5573072762202599E-10</v>
      </c>
      <c r="P52" s="1">
        <v>3.31208815283371E-11</v>
      </c>
    </row>
    <row r="53" spans="1:16" x14ac:dyDescent="0.3">
      <c r="A53">
        <v>53</v>
      </c>
      <c r="B53">
        <v>1000.16129032258</v>
      </c>
      <c r="C53">
        <v>300</v>
      </c>
      <c r="D53">
        <v>0</v>
      </c>
      <c r="E53">
        <v>87.7851828048193</v>
      </c>
      <c r="F53">
        <v>3.0060824878356698</v>
      </c>
      <c r="G53">
        <v>-1357.6361536243569</v>
      </c>
      <c r="H53">
        <v>-1107.2466453569243</v>
      </c>
      <c r="I53">
        <v>196.64437924209301</v>
      </c>
      <c r="J53">
        <v>103.394047928159</v>
      </c>
      <c r="K53">
        <v>29.2025196115037</v>
      </c>
      <c r="L53">
        <v>3.112125847080501E-5</v>
      </c>
      <c r="M53">
        <v>1.187995148638801E-6</v>
      </c>
      <c r="N53" s="1">
        <v>3.0075893334889901E-7</v>
      </c>
      <c r="O53" s="1">
        <v>1.5663328856252401E-10</v>
      </c>
      <c r="P53" s="1">
        <v>3.5314536402091598E-11</v>
      </c>
    </row>
    <row r="54" spans="1:16" x14ac:dyDescent="0.3">
      <c r="A54">
        <v>54</v>
      </c>
      <c r="B54">
        <v>995.14516129032302</v>
      </c>
      <c r="C54">
        <v>300</v>
      </c>
      <c r="D54">
        <v>0</v>
      </c>
      <c r="E54">
        <v>88.1912540907596</v>
      </c>
      <c r="F54">
        <v>3.00643265629206</v>
      </c>
      <c r="G54">
        <v>-1363.0014520037469</v>
      </c>
      <c r="H54">
        <v>-1112.9728920636171</v>
      </c>
      <c r="I54">
        <v>197.13751780441899</v>
      </c>
      <c r="J54">
        <v>103.819500322024</v>
      </c>
      <c r="K54">
        <v>29.334185785331599</v>
      </c>
      <c r="L54">
        <v>3.109033078265834E-5</v>
      </c>
      <c r="M54">
        <v>1.1893214119446283E-6</v>
      </c>
      <c r="N54" s="1">
        <v>3.0131133969601902E-7</v>
      </c>
      <c r="O54" s="1">
        <v>1.57497102441437E-10</v>
      </c>
      <c r="P54" s="1">
        <v>3.7596651176162998E-11</v>
      </c>
    </row>
    <row r="55" spans="1:16" x14ac:dyDescent="0.3">
      <c r="A55">
        <v>55</v>
      </c>
      <c r="B55">
        <v>990.12903225806394</v>
      </c>
      <c r="C55">
        <v>300</v>
      </c>
      <c r="D55">
        <v>0</v>
      </c>
      <c r="E55">
        <v>88.576717509417804</v>
      </c>
      <c r="F55">
        <v>3.0067673581127798</v>
      </c>
      <c r="G55">
        <v>-1368.047035675384</v>
      </c>
      <c r="H55">
        <v>-1118.4486258187492</v>
      </c>
      <c r="I55">
        <v>197.57979312811599</v>
      </c>
      <c r="J55">
        <v>104.220321070046</v>
      </c>
      <c r="K55">
        <v>29.4591190337431</v>
      </c>
      <c r="L55">
        <v>3.1059643966271511E-5</v>
      </c>
      <c r="M55">
        <v>1.1906318528966619E-6</v>
      </c>
      <c r="N55" s="1">
        <v>3.0176339697648098E-7</v>
      </c>
      <c r="O55" s="1">
        <v>1.58324680706186E-10</v>
      </c>
      <c r="P55" s="1">
        <v>3.9977812473315898E-11</v>
      </c>
    </row>
    <row r="56" spans="1:16" x14ac:dyDescent="0.3">
      <c r="A56">
        <v>56</v>
      </c>
      <c r="B56">
        <v>985.11290322580601</v>
      </c>
      <c r="C56">
        <v>300</v>
      </c>
      <c r="D56">
        <v>0</v>
      </c>
      <c r="E56">
        <v>88.943207100107998</v>
      </c>
      <c r="F56">
        <v>3.0070889275665</v>
      </c>
      <c r="G56">
        <v>-1372.7981004731512</v>
      </c>
      <c r="H56">
        <v>-1123.6933933615214</v>
      </c>
      <c r="I56">
        <v>197.97508650457701</v>
      </c>
      <c r="J56">
        <v>104.59843637410501</v>
      </c>
      <c r="K56">
        <v>29.577843968879701</v>
      </c>
      <c r="L56">
        <v>3.102915643448775E-5</v>
      </c>
      <c r="M56">
        <v>1.1919247767762759E-6</v>
      </c>
      <c r="N56" s="1">
        <v>3.0211665664568898E-7</v>
      </c>
      <c r="O56" s="1">
        <v>1.59118296511625E-10</v>
      </c>
      <c r="P56" s="1">
        <v>4.2469116303635297E-11</v>
      </c>
    </row>
    <row r="57" spans="1:16" x14ac:dyDescent="0.3">
      <c r="A57">
        <v>57</v>
      </c>
      <c r="B57">
        <v>980.09677419354796</v>
      </c>
      <c r="C57">
        <v>300</v>
      </c>
      <c r="D57">
        <v>0</v>
      </c>
      <c r="E57">
        <v>89.292185623981794</v>
      </c>
      <c r="F57">
        <v>3.0073993838233899</v>
      </c>
      <c r="G57">
        <v>-1377.2772320620397</v>
      </c>
      <c r="H57">
        <v>-1128.7247194518077</v>
      </c>
      <c r="I57">
        <v>198.32687203218401</v>
      </c>
      <c r="J57">
        <v>104.955572200145</v>
      </c>
      <c r="K57">
        <v>29.6908305908016</v>
      </c>
      <c r="L57">
        <v>3.0998834740219421E-5</v>
      </c>
      <c r="M57">
        <v>1.1931988365592513E-6</v>
      </c>
      <c r="N57" s="1">
        <v>3.0237188319098399E-7</v>
      </c>
      <c r="O57" s="1">
        <v>1.59880012066526E-10</v>
      </c>
      <c r="P57" s="1">
        <v>4.5082280597869899E-11</v>
      </c>
    </row>
    <row r="58" spans="1:16" x14ac:dyDescent="0.3">
      <c r="A58">
        <v>58</v>
      </c>
      <c r="B58">
        <v>975.080645161289</v>
      </c>
      <c r="C58">
        <v>300</v>
      </c>
      <c r="D58">
        <v>0</v>
      </c>
      <c r="E58">
        <v>89.624967086760407</v>
      </c>
      <c r="F58">
        <v>3.0077004942742902</v>
      </c>
      <c r="G58">
        <v>-1381.5047459024652</v>
      </c>
      <c r="H58">
        <v>-1133.5583704944929</v>
      </c>
      <c r="I58">
        <v>198.63826959314301</v>
      </c>
      <c r="J58">
        <v>105.293280709771</v>
      </c>
      <c r="K58">
        <v>29.798501299373999</v>
      </c>
      <c r="L58">
        <v>3.096865296858394E-5</v>
      </c>
      <c r="M58">
        <v>1.1944529714492865E-6</v>
      </c>
      <c r="N58" s="1">
        <v>3.0252909133658499E-7</v>
      </c>
      <c r="O58" s="1">
        <v>1.6061170206261301E-10</v>
      </c>
      <c r="P58" s="1">
        <v>4.7829760726276502E-11</v>
      </c>
    </row>
    <row r="59" spans="1:16" x14ac:dyDescent="0.3">
      <c r="A59">
        <v>59</v>
      </c>
      <c r="B59">
        <v>970.06451612903095</v>
      </c>
      <c r="C59">
        <v>300</v>
      </c>
      <c r="D59">
        <v>0</v>
      </c>
      <c r="E59">
        <v>89.942735726190705</v>
      </c>
      <c r="F59">
        <v>3.0079938244350402</v>
      </c>
      <c r="G59">
        <v>-1385.4989742449993</v>
      </c>
      <c r="H59">
        <v>-1138.2085770641938</v>
      </c>
      <c r="I59">
        <v>198.91208956503101</v>
      </c>
      <c r="J59">
        <v>105.612962572263</v>
      </c>
      <c r="K59">
        <v>29.901236829528202</v>
      </c>
      <c r="L59">
        <v>3.0938592196287682E-5</v>
      </c>
      <c r="M59">
        <v>1.195686357875374E-6</v>
      </c>
      <c r="N59" s="1">
        <v>3.02587568663872E-7</v>
      </c>
      <c r="O59" s="1">
        <v>1.6131507384447299E-10</v>
      </c>
      <c r="P59" s="1">
        <v>5.0724870487980798E-11</v>
      </c>
    </row>
    <row r="60" spans="1:16" x14ac:dyDescent="0.3">
      <c r="A60">
        <v>60</v>
      </c>
      <c r="B60">
        <v>965.04838709677404</v>
      </c>
      <c r="C60">
        <v>300</v>
      </c>
      <c r="D60">
        <v>0</v>
      </c>
      <c r="E60">
        <v>90.246562099925995</v>
      </c>
      <c r="F60">
        <v>3.0082807773064602</v>
      </c>
      <c r="G60">
        <v>-1389.276509619574</v>
      </c>
      <c r="H60">
        <v>-1142.6882226670646</v>
      </c>
      <c r="I60">
        <v>199.15087075075999</v>
      </c>
      <c r="J60">
        <v>105.915885894944</v>
      </c>
      <c r="K60">
        <v>29.999381301345899</v>
      </c>
      <c r="L60">
        <v>3.0908640005993239E-5</v>
      </c>
      <c r="M60">
        <v>1.1968983702104986E-6</v>
      </c>
      <c r="N60" s="1">
        <v>3.0254588504944298E-7</v>
      </c>
      <c r="O60" s="1">
        <v>1.6199168484143499E-10</v>
      </c>
      <c r="P60" s="1">
        <v>5.3781911081147703E-11</v>
      </c>
    </row>
    <row r="61" spans="1:16" x14ac:dyDescent="0.3">
      <c r="A61">
        <v>61</v>
      </c>
      <c r="B61">
        <v>960.03225806451496</v>
      </c>
      <c r="C61">
        <v>300</v>
      </c>
      <c r="D61">
        <v>0</v>
      </c>
      <c r="E61">
        <v>90.537416781229894</v>
      </c>
      <c r="F61">
        <v>3.00856262439396</v>
      </c>
      <c r="G61">
        <v>-1392.8524123866512</v>
      </c>
      <c r="H61">
        <v>-1147.0090046081707</v>
      </c>
      <c r="I61">
        <v>199.356912711615</v>
      </c>
      <c r="J61">
        <v>106.203202361731</v>
      </c>
      <c r="K61">
        <v>30.0932465381096</v>
      </c>
      <c r="L61">
        <v>3.0878790046624779E-5</v>
      </c>
      <c r="M61">
        <v>1.1980885491323568E-6</v>
      </c>
      <c r="N61" s="1">
        <v>3.0240188983743202E-7</v>
      </c>
      <c r="O61" s="1">
        <v>1.6264295768583699E-10</v>
      </c>
      <c r="P61" s="1">
        <v>5.70163106630847E-11</v>
      </c>
    </row>
    <row r="62" spans="1:16" x14ac:dyDescent="0.3">
      <c r="A62">
        <v>62</v>
      </c>
      <c r="B62">
        <v>955.01612903225805</v>
      </c>
      <c r="C62">
        <v>300</v>
      </c>
      <c r="D62">
        <v>0</v>
      </c>
      <c r="E62">
        <v>90.816182068873005</v>
      </c>
      <c r="F62">
        <v>3.0088405301169998</v>
      </c>
      <c r="G62">
        <v>-1396.2403884168114</v>
      </c>
      <c r="H62">
        <v>-1151.1815716690126</v>
      </c>
      <c r="I62">
        <v>199.53230345221601</v>
      </c>
      <c r="J62">
        <v>106.475961052982</v>
      </c>
      <c r="K62">
        <v>30.183115774946501</v>
      </c>
      <c r="L62">
        <v>3.0849041633472679E-5</v>
      </c>
      <c r="M62">
        <v>1.1992565760164811E-6</v>
      </c>
      <c r="N62" s="1">
        <v>3.0215269724716202E-7</v>
      </c>
      <c r="O62" s="1">
        <v>1.6327019335627299E-10</v>
      </c>
      <c r="P62" s="1">
        <v>6.0444777302750998E-11</v>
      </c>
    </row>
    <row r="63" spans="1:16" x14ac:dyDescent="0.3">
      <c r="A63">
        <v>63</v>
      </c>
      <c r="B63">
        <v>950</v>
      </c>
      <c r="C63">
        <v>300</v>
      </c>
      <c r="D63">
        <v>0</v>
      </c>
      <c r="E63">
        <v>91.083662039613998</v>
      </c>
      <c r="F63">
        <v>3.00911557095462</v>
      </c>
      <c r="G63">
        <v>-1399.4529418070329</v>
      </c>
      <c r="H63">
        <v>-1155.2156424019595</v>
      </c>
      <c r="I63">
        <v>199.67894322452099</v>
      </c>
      <c r="J63">
        <v>106.735120329681</v>
      </c>
      <c r="K63">
        <v>30.2692468573808</v>
      </c>
      <c r="L63">
        <v>3.0819399383879075E-5</v>
      </c>
      <c r="M63">
        <v>1.2004022521298119E-6</v>
      </c>
      <c r="N63" s="1">
        <v>3.0179466015333098E-7</v>
      </c>
      <c r="O63" s="1">
        <v>1.6387458262492701E-10</v>
      </c>
      <c r="P63" s="1">
        <v>6.4085468387269202E-11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2536-AA66-4E42-B117-93DE8773955B}">
  <dimension ref="A1:AJ14"/>
  <sheetViews>
    <sheetView workbookViewId="0"/>
  </sheetViews>
  <sheetFormatPr defaultRowHeight="14.4" x14ac:dyDescent="0.3"/>
  <sheetData>
    <row r="1" spans="1:36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76</v>
      </c>
    </row>
    <row r="2" spans="1:36" x14ac:dyDescent="0.3">
      <c r="A2">
        <v>51</v>
      </c>
      <c r="B2">
        <v>1010.19354838709</v>
      </c>
      <c r="C2">
        <v>300</v>
      </c>
      <c r="D2">
        <v>0</v>
      </c>
      <c r="E2">
        <v>7.3681977091691799E-3</v>
      </c>
      <c r="F2">
        <v>3.0624684042066699</v>
      </c>
      <c r="G2">
        <v>-0.11114638195474623</v>
      </c>
      <c r="H2">
        <v>-9.0005496767367271E-2</v>
      </c>
      <c r="I2">
        <v>1.6473285905359202E-2</v>
      </c>
      <c r="J2">
        <v>8.4800307832669005E-3</v>
      </c>
      <c r="K2">
        <v>2.4059669314622301E-3</v>
      </c>
      <c r="L2">
        <v>0</v>
      </c>
      <c r="M2">
        <v>0</v>
      </c>
      <c r="N2">
        <v>0</v>
      </c>
      <c r="O2">
        <v>0</v>
      </c>
      <c r="P2">
        <v>0</v>
      </c>
      <c r="AA2">
        <v>55.820240022433602</v>
      </c>
      <c r="AD2">
        <v>42.386565349855999</v>
      </c>
      <c r="AE2">
        <v>1.79319462771025</v>
      </c>
      <c r="AJ2">
        <v>1</v>
      </c>
    </row>
    <row r="3" spans="1:36" x14ac:dyDescent="0.3">
      <c r="A3">
        <v>52</v>
      </c>
      <c r="B3">
        <v>1005.17741935484</v>
      </c>
      <c r="C3">
        <v>300</v>
      </c>
      <c r="D3">
        <v>0</v>
      </c>
      <c r="E3">
        <v>1.7721488241084601E-2</v>
      </c>
      <c r="F3">
        <v>3.0624684042066699</v>
      </c>
      <c r="G3">
        <v>-0.26712318114739975</v>
      </c>
      <c r="H3">
        <v>-0.21657737807090682</v>
      </c>
      <c r="I3">
        <v>3.95405764682751E-2</v>
      </c>
      <c r="J3">
        <v>2.0383172616520801E-2</v>
      </c>
      <c r="K3">
        <v>5.7866681062707596E-3</v>
      </c>
      <c r="L3">
        <v>0</v>
      </c>
      <c r="M3">
        <v>0</v>
      </c>
      <c r="N3">
        <v>0</v>
      </c>
      <c r="O3">
        <v>0</v>
      </c>
      <c r="P3">
        <v>0</v>
      </c>
      <c r="AA3">
        <v>55.820240022433602</v>
      </c>
      <c r="AD3">
        <v>42.386565349855999</v>
      </c>
      <c r="AE3">
        <v>1.79319462771025</v>
      </c>
      <c r="AJ3">
        <v>1</v>
      </c>
    </row>
    <row r="4" spans="1:36" x14ac:dyDescent="0.3">
      <c r="A4">
        <v>53</v>
      </c>
      <c r="B4">
        <v>1000.16129032258</v>
      </c>
      <c r="C4">
        <v>300</v>
      </c>
      <c r="D4">
        <v>0</v>
      </c>
      <c r="E4">
        <v>2.71400455764093E-2</v>
      </c>
      <c r="F4">
        <v>3.0624684042066699</v>
      </c>
      <c r="G4">
        <v>-0.40878947009758465</v>
      </c>
      <c r="H4">
        <v>-0.33183973636008213</v>
      </c>
      <c r="I4">
        <v>6.0432774233870203E-2</v>
      </c>
      <c r="J4">
        <v>3.1197219714669801E-2</v>
      </c>
      <c r="K4">
        <v>8.8621471291358295E-3</v>
      </c>
      <c r="L4">
        <v>0</v>
      </c>
      <c r="M4">
        <v>0</v>
      </c>
      <c r="N4">
        <v>0</v>
      </c>
      <c r="O4">
        <v>0</v>
      </c>
      <c r="P4">
        <v>0</v>
      </c>
      <c r="AA4">
        <v>55.820240022433602</v>
      </c>
      <c r="AD4">
        <v>42.386565349855999</v>
      </c>
      <c r="AE4">
        <v>1.79319462771025</v>
      </c>
      <c r="AJ4">
        <v>1</v>
      </c>
    </row>
    <row r="5" spans="1:36" x14ac:dyDescent="0.3">
      <c r="A5">
        <v>54</v>
      </c>
      <c r="B5">
        <v>995.14516129032302</v>
      </c>
      <c r="C5">
        <v>300</v>
      </c>
      <c r="D5">
        <v>0</v>
      </c>
      <c r="E5">
        <v>3.5717727720744399E-2</v>
      </c>
      <c r="F5">
        <v>3.0624684042066699</v>
      </c>
      <c r="G5">
        <v>-0.53758990739655832</v>
      </c>
      <c r="H5">
        <v>-0.43692443463145986</v>
      </c>
      <c r="I5">
        <v>7.9370698428498698E-2</v>
      </c>
      <c r="J5">
        <v>4.1031854386791598E-2</v>
      </c>
      <c r="K5">
        <v>1.16630518282839E-2</v>
      </c>
      <c r="L5">
        <v>0</v>
      </c>
      <c r="M5">
        <v>0</v>
      </c>
      <c r="N5">
        <v>0</v>
      </c>
      <c r="O5">
        <v>0</v>
      </c>
      <c r="P5">
        <v>0</v>
      </c>
      <c r="AA5">
        <v>55.820240022433602</v>
      </c>
      <c r="AD5">
        <v>42.386565349855999</v>
      </c>
      <c r="AE5">
        <v>1.79319462771025</v>
      </c>
      <c r="AJ5">
        <v>1</v>
      </c>
    </row>
    <row r="6" spans="1:36" x14ac:dyDescent="0.3">
      <c r="A6">
        <v>55</v>
      </c>
      <c r="B6">
        <v>990.12903225806394</v>
      </c>
      <c r="C6">
        <v>300</v>
      </c>
      <c r="D6">
        <v>0</v>
      </c>
      <c r="E6">
        <v>4.3535571704168899E-2</v>
      </c>
      <c r="F6">
        <v>3.0624684042066699</v>
      </c>
      <c r="G6">
        <v>-0.65477201983060385</v>
      </c>
      <c r="H6">
        <v>-0.53280860868627722</v>
      </c>
      <c r="I6">
        <v>9.6545108428121001E-2</v>
      </c>
      <c r="J6">
        <v>4.9981793511951401E-2</v>
      </c>
      <c r="K6">
        <v>1.4215843547762799E-2</v>
      </c>
      <c r="L6">
        <v>0</v>
      </c>
      <c r="M6">
        <v>0</v>
      </c>
      <c r="N6">
        <v>0</v>
      </c>
      <c r="O6">
        <v>0</v>
      </c>
      <c r="P6">
        <v>0</v>
      </c>
      <c r="AA6">
        <v>55.820240022433602</v>
      </c>
      <c r="AD6">
        <v>42.386565349855999</v>
      </c>
      <c r="AE6">
        <v>1.79319462771025</v>
      </c>
      <c r="AJ6">
        <v>1</v>
      </c>
    </row>
    <row r="7" spans="1:36" x14ac:dyDescent="0.3">
      <c r="A7">
        <v>56</v>
      </c>
      <c r="B7">
        <v>985.11290322580601</v>
      </c>
      <c r="C7">
        <v>300</v>
      </c>
      <c r="D7">
        <v>0</v>
      </c>
      <c r="E7">
        <v>5.06637821791497E-2</v>
      </c>
      <c r="F7">
        <v>3.0624684042066699</v>
      </c>
      <c r="G7">
        <v>-0.76141682179426218</v>
      </c>
      <c r="H7">
        <v>-0.62033864372882452</v>
      </c>
      <c r="I7">
        <v>0.112121383936342</v>
      </c>
      <c r="J7">
        <v>5.8129112554396699E-2</v>
      </c>
      <c r="K7">
        <v>1.6543446492233702E-2</v>
      </c>
      <c r="L7">
        <v>0</v>
      </c>
      <c r="M7">
        <v>0</v>
      </c>
      <c r="N7">
        <v>0</v>
      </c>
      <c r="O7">
        <v>0</v>
      </c>
      <c r="P7">
        <v>0</v>
      </c>
      <c r="AA7">
        <v>55.820240022433602</v>
      </c>
      <c r="AD7">
        <v>42.386565349855999</v>
      </c>
      <c r="AE7">
        <v>1.79319462771025</v>
      </c>
      <c r="AJ7">
        <v>1</v>
      </c>
    </row>
    <row r="8" spans="1:36" x14ac:dyDescent="0.3">
      <c r="A8">
        <v>57</v>
      </c>
      <c r="B8">
        <v>980.09677419354796</v>
      </c>
      <c r="C8">
        <v>300</v>
      </c>
      <c r="D8">
        <v>0</v>
      </c>
      <c r="E8">
        <v>5.71633544919148E-2</v>
      </c>
      <c r="F8">
        <v>3.0624684042066699</v>
      </c>
      <c r="G8">
        <v>-0.8584638087348585</v>
      </c>
      <c r="H8">
        <v>-0.70024974257825301</v>
      </c>
      <c r="I8">
        <v>0.12624334601492501</v>
      </c>
      <c r="J8">
        <v>6.5545142591111799E-2</v>
      </c>
      <c r="K8">
        <v>1.8665777714928899E-2</v>
      </c>
      <c r="L8">
        <v>0</v>
      </c>
      <c r="M8">
        <v>0</v>
      </c>
      <c r="N8">
        <v>0</v>
      </c>
      <c r="O8">
        <v>0</v>
      </c>
      <c r="P8">
        <v>0</v>
      </c>
      <c r="AA8">
        <v>55.820240022433602</v>
      </c>
      <c r="AD8">
        <v>42.386565349855999</v>
      </c>
      <c r="AE8">
        <v>1.79319462771025</v>
      </c>
      <c r="AJ8">
        <v>1</v>
      </c>
    </row>
    <row r="9" spans="1:36" x14ac:dyDescent="0.3">
      <c r="A9">
        <v>58</v>
      </c>
      <c r="B9">
        <v>975.080645161289</v>
      </c>
      <c r="C9">
        <v>300</v>
      </c>
      <c r="D9">
        <v>0</v>
      </c>
      <c r="E9">
        <v>6.3087406964320206E-2</v>
      </c>
      <c r="F9">
        <v>3.0624684042066699</v>
      </c>
      <c r="G9">
        <v>-0.94673147542557179</v>
      </c>
      <c r="H9">
        <v>-0.77318198659573889</v>
      </c>
      <c r="I9">
        <v>0.13903639483823699</v>
      </c>
      <c r="J9">
        <v>7.2292027688636407E-2</v>
      </c>
      <c r="K9">
        <v>2.0600182152952801E-2</v>
      </c>
      <c r="L9">
        <v>0</v>
      </c>
      <c r="M9">
        <v>0</v>
      </c>
      <c r="N9">
        <v>0</v>
      </c>
      <c r="O9">
        <v>0</v>
      </c>
      <c r="P9">
        <v>0</v>
      </c>
      <c r="AA9">
        <v>55.820240022433602</v>
      </c>
      <c r="AD9">
        <v>42.386565349855999</v>
      </c>
      <c r="AE9">
        <v>1.79319462771025</v>
      </c>
      <c r="AJ9">
        <v>1</v>
      </c>
    </row>
    <row r="10" spans="1:36" x14ac:dyDescent="0.3">
      <c r="A10">
        <v>59</v>
      </c>
      <c r="B10">
        <v>970.06451612903095</v>
      </c>
      <c r="C10">
        <v>300</v>
      </c>
      <c r="D10">
        <v>0</v>
      </c>
      <c r="E10">
        <v>6.8482280085828101E-2</v>
      </c>
      <c r="F10">
        <v>3.0624684042066699</v>
      </c>
      <c r="G10">
        <v>-1.0269342475468328</v>
      </c>
      <c r="H10">
        <v>-0.83969358499597735</v>
      </c>
      <c r="I10">
        <v>0.15061009996397201</v>
      </c>
      <c r="J10">
        <v>7.8424010058712398E-2</v>
      </c>
      <c r="K10">
        <v>2.2361791550815399E-2</v>
      </c>
      <c r="L10">
        <v>0</v>
      </c>
      <c r="M10">
        <v>0</v>
      </c>
      <c r="N10">
        <v>0</v>
      </c>
      <c r="O10">
        <v>0</v>
      </c>
      <c r="P10">
        <v>0</v>
      </c>
      <c r="AA10">
        <v>55.820240022433602</v>
      </c>
      <c r="AD10">
        <v>42.386565349855999</v>
      </c>
      <c r="AE10">
        <v>1.79319462771025</v>
      </c>
      <c r="AJ10">
        <v>1</v>
      </c>
    </row>
    <row r="11" spans="1:36" x14ac:dyDescent="0.3">
      <c r="A11">
        <v>60</v>
      </c>
      <c r="B11">
        <v>965.04838709677404</v>
      </c>
      <c r="C11">
        <v>300</v>
      </c>
      <c r="D11">
        <v>0</v>
      </c>
      <c r="E11">
        <v>7.3388447386255606E-2</v>
      </c>
      <c r="F11">
        <v>3.0624684042066699</v>
      </c>
      <c r="G11">
        <v>-1.099696516051627</v>
      </c>
      <c r="H11">
        <v>-0.90027185228839934</v>
      </c>
      <c r="I11">
        <v>0.16106034852041901</v>
      </c>
      <c r="J11">
        <v>8.3988495318904302E-2</v>
      </c>
      <c r="K11">
        <v>2.39638218913369E-2</v>
      </c>
      <c r="L11">
        <v>0</v>
      </c>
      <c r="M11">
        <v>0</v>
      </c>
      <c r="N11">
        <v>0</v>
      </c>
      <c r="O11">
        <v>0</v>
      </c>
      <c r="P11">
        <v>0</v>
      </c>
      <c r="AA11">
        <v>55.820240022433602</v>
      </c>
      <c r="AD11">
        <v>42.386565349855999</v>
      </c>
      <c r="AE11">
        <v>1.79319462771025</v>
      </c>
      <c r="AJ11">
        <v>1</v>
      </c>
    </row>
    <row r="12" spans="1:36" x14ac:dyDescent="0.3">
      <c r="A12">
        <v>61</v>
      </c>
      <c r="B12">
        <v>960.03225806451496</v>
      </c>
      <c r="C12">
        <v>300</v>
      </c>
      <c r="D12">
        <v>0</v>
      </c>
      <c r="E12">
        <v>7.7841273094506502E-2</v>
      </c>
      <c r="F12">
        <v>3.0624684042066699</v>
      </c>
      <c r="G12">
        <v>-1.1655643149789188</v>
      </c>
      <c r="H12">
        <v>-0.95534233704805693</v>
      </c>
      <c r="I12">
        <v>0.17047113397561001</v>
      </c>
      <c r="J12">
        <v>8.9026938891202806E-2</v>
      </c>
      <c r="K12">
        <v>2.5417820796969502E-2</v>
      </c>
      <c r="L12">
        <v>0</v>
      </c>
      <c r="M12">
        <v>0</v>
      </c>
      <c r="N12">
        <v>0</v>
      </c>
      <c r="O12">
        <v>0</v>
      </c>
      <c r="P12">
        <v>0</v>
      </c>
      <c r="AA12">
        <v>55.820240022433602</v>
      </c>
      <c r="AD12">
        <v>42.386565349855999</v>
      </c>
      <c r="AE12">
        <v>1.79319462771025</v>
      </c>
      <c r="AJ12">
        <v>1</v>
      </c>
    </row>
    <row r="13" spans="1:36" x14ac:dyDescent="0.3">
      <c r="A13">
        <v>62</v>
      </c>
      <c r="B13">
        <v>955.01612903225805</v>
      </c>
      <c r="C13">
        <v>300</v>
      </c>
      <c r="D13">
        <v>0</v>
      </c>
      <c r="E13">
        <v>8.1871644257214105E-2</v>
      </c>
      <c r="F13">
        <v>3.0624684042066699</v>
      </c>
      <c r="G13">
        <v>-1.2250150689874377</v>
      </c>
      <c r="H13">
        <v>-1.0052764355985926</v>
      </c>
      <c r="I13">
        <v>0.178916050682808</v>
      </c>
      <c r="J13">
        <v>9.3575585890267404E-2</v>
      </c>
      <c r="K13">
        <v>2.6733873938014598E-2</v>
      </c>
      <c r="L13">
        <v>0</v>
      </c>
      <c r="M13">
        <v>0</v>
      </c>
      <c r="N13">
        <v>0</v>
      </c>
      <c r="O13">
        <v>0</v>
      </c>
      <c r="P13">
        <v>0</v>
      </c>
      <c r="AA13">
        <v>55.820240022433602</v>
      </c>
      <c r="AD13">
        <v>42.386565349855999</v>
      </c>
      <c r="AE13">
        <v>1.79319462771025</v>
      </c>
      <c r="AJ13">
        <v>1</v>
      </c>
    </row>
    <row r="14" spans="1:36" x14ac:dyDescent="0.3">
      <c r="A14">
        <v>63</v>
      </c>
      <c r="B14">
        <v>950</v>
      </c>
      <c r="C14">
        <v>300</v>
      </c>
      <c r="D14">
        <v>0</v>
      </c>
      <c r="E14">
        <v>8.5506499183221396E-2</v>
      </c>
      <c r="F14">
        <v>3.0624684042066699</v>
      </c>
      <c r="G14">
        <v>-1.2784657475219532</v>
      </c>
      <c r="H14">
        <v>-1.0503977541257514</v>
      </c>
      <c r="I14">
        <v>0.18645954575988299</v>
      </c>
      <c r="J14">
        <v>9.7666090070734596E-2</v>
      </c>
      <c r="K14">
        <v>2.79207775877027E-2</v>
      </c>
      <c r="L14">
        <v>0</v>
      </c>
      <c r="M14">
        <v>0</v>
      </c>
      <c r="N14">
        <v>0</v>
      </c>
      <c r="O14">
        <v>0</v>
      </c>
      <c r="P14">
        <v>0</v>
      </c>
      <c r="AA14">
        <v>55.820240022433602</v>
      </c>
      <c r="AD14">
        <v>42.386565349855999</v>
      </c>
      <c r="AE14">
        <v>1.79319462771025</v>
      </c>
      <c r="AJ1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4A967-F426-488D-AD80-6D3B2B841998}">
  <dimension ref="A1:AP28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122</v>
      </c>
      <c r="AK1" t="s">
        <v>123</v>
      </c>
      <c r="AL1" t="s">
        <v>124</v>
      </c>
      <c r="AM1" t="s">
        <v>125</v>
      </c>
      <c r="AN1" t="s">
        <v>126</v>
      </c>
      <c r="AO1" t="s">
        <v>127</v>
      </c>
      <c r="AP1" t="s">
        <v>128</v>
      </c>
    </row>
    <row r="2" spans="1:42" x14ac:dyDescent="0.3">
      <c r="A2">
        <v>37</v>
      </c>
      <c r="B2">
        <v>1080.4193548387</v>
      </c>
      <c r="C2">
        <v>300</v>
      </c>
      <c r="D2">
        <v>0</v>
      </c>
      <c r="E2">
        <v>4.3309960755729002E-2</v>
      </c>
      <c r="F2">
        <v>3.3174713666506199</v>
      </c>
      <c r="G2">
        <v>-0.66570611979537186</v>
      </c>
      <c r="H2">
        <v>-0.53023315209499089</v>
      </c>
      <c r="I2">
        <v>0.10008572314089</v>
      </c>
      <c r="J2">
        <v>5.3115395102332201E-2</v>
      </c>
      <c r="K2">
        <v>1.30551121529213E-2</v>
      </c>
      <c r="L2">
        <v>4.1897780759252533E-5</v>
      </c>
      <c r="M2">
        <v>8.1656695942853021E-7</v>
      </c>
      <c r="N2" s="1">
        <v>1.5633576007273299E-10</v>
      </c>
      <c r="O2" s="1">
        <v>1.38161592115463E-14</v>
      </c>
      <c r="P2" s="1">
        <v>1.5997780681609599E-13</v>
      </c>
      <c r="Q2">
        <v>52.6126992202217</v>
      </c>
      <c r="R2">
        <v>0.27604845223328101</v>
      </c>
      <c r="S2">
        <v>3.5620697883056498</v>
      </c>
      <c r="T2">
        <v>1.0939846555092501</v>
      </c>
      <c r="V2">
        <v>15.096271567071099</v>
      </c>
      <c r="X2">
        <v>25.710234562382801</v>
      </c>
      <c r="AA2">
        <v>1.6126441778984999</v>
      </c>
      <c r="AB2">
        <v>3.6047576377552001E-2</v>
      </c>
      <c r="AJ2">
        <v>-0.49118737100961002</v>
      </c>
      <c r="AK2">
        <v>0.93497898225381004</v>
      </c>
      <c r="AL2">
        <v>0.45662714252532799</v>
      </c>
      <c r="AM2">
        <v>6.7278160576982701E-2</v>
      </c>
      <c r="AN2">
        <v>-5.2261544050574697E-2</v>
      </c>
      <c r="AO2">
        <v>8.2036735134112804E-2</v>
      </c>
      <c r="AP2">
        <v>2.5278945699502898E-3</v>
      </c>
    </row>
    <row r="3" spans="1:42" x14ac:dyDescent="0.3">
      <c r="A3">
        <v>38</v>
      </c>
      <c r="B3">
        <v>1075.4032258064401</v>
      </c>
      <c r="C3">
        <v>300</v>
      </c>
      <c r="D3">
        <v>0</v>
      </c>
      <c r="E3">
        <v>0.413925002394193</v>
      </c>
      <c r="F3">
        <v>3.3186625980490199</v>
      </c>
      <c r="G3">
        <v>-6.3552197573995999</v>
      </c>
      <c r="H3">
        <v>-5.0679447257729819</v>
      </c>
      <c r="I3">
        <v>0.95456004775548398</v>
      </c>
      <c r="J3">
        <v>0.50731985788745804</v>
      </c>
      <c r="K3">
        <v>0.1247264493346</v>
      </c>
      <c r="L3">
        <v>4.186713666192403E-5</v>
      </c>
      <c r="M3">
        <v>8.1708241237007359E-7</v>
      </c>
      <c r="N3" s="1">
        <v>1.4896630096956899E-9</v>
      </c>
      <c r="O3" s="1">
        <v>1.31977524060554E-13</v>
      </c>
      <c r="P3" s="1">
        <v>1.5371695991147099E-12</v>
      </c>
      <c r="Q3">
        <v>52.618776372497997</v>
      </c>
      <c r="R3">
        <v>0.27185615971232602</v>
      </c>
      <c r="S3">
        <v>3.5465575665792799</v>
      </c>
      <c r="T3">
        <v>1.0822143334088601</v>
      </c>
      <c r="V3">
        <v>15.157298769614499</v>
      </c>
      <c r="X3">
        <v>25.685931279283398</v>
      </c>
      <c r="AA3">
        <v>1.6012275314137601</v>
      </c>
      <c r="AB3">
        <v>3.6137987489621902E-2</v>
      </c>
      <c r="AJ3">
        <v>-0.49296340275231398</v>
      </c>
      <c r="AK3">
        <v>0.93540252123071799</v>
      </c>
      <c r="AL3">
        <v>0.45856207951623201</v>
      </c>
      <c r="AM3">
        <v>6.7003521036229599E-2</v>
      </c>
      <c r="AN3">
        <v>-5.2212087870734197E-2</v>
      </c>
      <c r="AO3">
        <v>8.1672642059603701E-2</v>
      </c>
      <c r="AP3">
        <v>2.53472678026412E-3</v>
      </c>
    </row>
    <row r="4" spans="1:42" x14ac:dyDescent="0.3">
      <c r="A4">
        <v>39</v>
      </c>
      <c r="B4">
        <v>1070.38709677419</v>
      </c>
      <c r="C4">
        <v>300</v>
      </c>
      <c r="D4">
        <v>0</v>
      </c>
      <c r="E4">
        <v>0.75464527059414699</v>
      </c>
      <c r="F4">
        <v>3.3198122138942199</v>
      </c>
      <c r="G4">
        <v>-11.57390957106589</v>
      </c>
      <c r="H4">
        <v>-9.2406104143506287</v>
      </c>
      <c r="I4">
        <v>1.73668383427407</v>
      </c>
      <c r="J4">
        <v>0.92435136758110703</v>
      </c>
      <c r="K4">
        <v>0.22731564979361499</v>
      </c>
      <c r="L4">
        <v>4.183531300441598E-5</v>
      </c>
      <c r="M4">
        <v>8.1758012162325945E-7</v>
      </c>
      <c r="N4" s="1">
        <v>2.7077247563783199E-9</v>
      </c>
      <c r="O4" s="1">
        <v>2.4051921894431098E-13</v>
      </c>
      <c r="P4" s="1">
        <v>2.81709359127268E-12</v>
      </c>
      <c r="Q4">
        <v>52.6250221672517</v>
      </c>
      <c r="R4">
        <v>0.26802475588458002</v>
      </c>
      <c r="S4">
        <v>3.5321636893689998</v>
      </c>
      <c r="T4">
        <v>1.0704483336917201</v>
      </c>
      <c r="V4">
        <v>15.2142043545046</v>
      </c>
      <c r="X4">
        <v>25.664667696438201</v>
      </c>
      <c r="AA4">
        <v>1.58925256726389</v>
      </c>
      <c r="AB4">
        <v>3.6216435596065598E-2</v>
      </c>
      <c r="AJ4">
        <v>-0.49466124041832699</v>
      </c>
      <c r="AK4">
        <v>0.935849999123754</v>
      </c>
      <c r="AL4">
        <v>0.460363786340103</v>
      </c>
      <c r="AM4">
        <v>6.6761457378354094E-2</v>
      </c>
      <c r="AN4">
        <v>-5.2175949103814998E-2</v>
      </c>
      <c r="AO4">
        <v>8.1321275412471805E-2</v>
      </c>
      <c r="AP4">
        <v>2.5406712674582999E-3</v>
      </c>
    </row>
    <row r="5" spans="1:42" x14ac:dyDescent="0.3">
      <c r="A5">
        <v>40</v>
      </c>
      <c r="B5">
        <v>1065.3709677419299</v>
      </c>
      <c r="C5">
        <v>300</v>
      </c>
      <c r="D5">
        <v>0</v>
      </c>
      <c r="E5">
        <v>1.0697849802458801</v>
      </c>
      <c r="F5">
        <v>3.32092629813644</v>
      </c>
      <c r="G5">
        <v>-16.38982442012837</v>
      </c>
      <c r="H5">
        <v>-13.101350353222456</v>
      </c>
      <c r="I5">
        <v>2.456796827362</v>
      </c>
      <c r="J5">
        <v>1.3095742909828201</v>
      </c>
      <c r="K5">
        <v>0.32213451435106999</v>
      </c>
      <c r="L5">
        <v>4.180248526034382E-5</v>
      </c>
      <c r="M5">
        <v>8.1806271459751971E-7</v>
      </c>
      <c r="N5" s="1">
        <v>3.8269224161516198E-9</v>
      </c>
      <c r="O5" s="1">
        <v>3.4086264368276399E-13</v>
      </c>
      <c r="P5" s="1">
        <v>4.0136678097246101E-12</v>
      </c>
      <c r="Q5">
        <v>52.631372351881502</v>
      </c>
      <c r="R5">
        <v>0.26449773875096599</v>
      </c>
      <c r="S5">
        <v>3.5187966127760899</v>
      </c>
      <c r="T5">
        <v>1.0587036807344601</v>
      </c>
      <c r="V5">
        <v>15.267554818472099</v>
      </c>
      <c r="X5">
        <v>25.6460035749772</v>
      </c>
      <c r="AA5">
        <v>1.57678764257613</v>
      </c>
      <c r="AB5">
        <v>3.6283579831467898E-2</v>
      </c>
      <c r="AJ5">
        <v>-0.49629334453400498</v>
      </c>
      <c r="AK5">
        <v>0.93631852630623102</v>
      </c>
      <c r="AL5">
        <v>0.46205052398962398</v>
      </c>
      <c r="AM5">
        <v>6.6548443066938301E-2</v>
      </c>
      <c r="AN5">
        <v>-5.2152613597753E-2</v>
      </c>
      <c r="AO5">
        <v>8.0982684176739303E-2</v>
      </c>
      <c r="AP5">
        <v>2.5457805922253201E-3</v>
      </c>
    </row>
    <row r="6" spans="1:42" x14ac:dyDescent="0.3">
      <c r="A6">
        <v>41</v>
      </c>
      <c r="B6">
        <v>1060.35483870967</v>
      </c>
      <c r="C6">
        <v>300</v>
      </c>
      <c r="D6">
        <v>0</v>
      </c>
      <c r="E6">
        <v>1.36294483305582</v>
      </c>
      <c r="F6">
        <v>3.3220101392603101</v>
      </c>
      <c r="G6">
        <v>-20.859661446774027</v>
      </c>
      <c r="H6">
        <v>-16.694436010529191</v>
      </c>
      <c r="I6">
        <v>3.1235173021757898</v>
      </c>
      <c r="J6">
        <v>1.6674613550214401</v>
      </c>
      <c r="K6">
        <v>0.41027714423511802</v>
      </c>
      <c r="L6">
        <v>4.1768807285214999E-5</v>
      </c>
      <c r="M6">
        <v>8.1853247573341178E-7</v>
      </c>
      <c r="N6" s="1">
        <v>4.8608953407645096E-9</v>
      </c>
      <c r="O6" s="1">
        <v>4.34192609196897E-13</v>
      </c>
      <c r="P6" s="1">
        <v>5.1384943060779401E-12</v>
      </c>
      <c r="Q6">
        <v>52.637772121529402</v>
      </c>
      <c r="R6">
        <v>0.26122715654573397</v>
      </c>
      <c r="S6">
        <v>3.5063742968694802</v>
      </c>
      <c r="T6">
        <v>1.0469941175222199</v>
      </c>
      <c r="V6">
        <v>15.317842566779399</v>
      </c>
      <c r="X6">
        <v>25.629556876167399</v>
      </c>
      <c r="AA6">
        <v>1.5638927849569499</v>
      </c>
      <c r="AB6">
        <v>3.63400796292844E-2</v>
      </c>
      <c r="AJ6">
        <v>-0.49787049819078699</v>
      </c>
      <c r="AK6">
        <v>0.93680556030096096</v>
      </c>
      <c r="AL6">
        <v>0.46363818471910301</v>
      </c>
      <c r="AM6">
        <v>6.63613994212464E-2</v>
      </c>
      <c r="AN6">
        <v>-5.2141560752520702E-2</v>
      </c>
      <c r="AO6">
        <v>8.0656807916081097E-2</v>
      </c>
      <c r="AP6">
        <v>2.55010658591568E-3</v>
      </c>
    </row>
    <row r="7" spans="1:42" x14ac:dyDescent="0.3">
      <c r="A7">
        <v>42</v>
      </c>
      <c r="B7">
        <v>1055.33870967741</v>
      </c>
      <c r="C7">
        <v>300</v>
      </c>
      <c r="D7">
        <v>0</v>
      </c>
      <c r="E7">
        <v>1.63715632340165</v>
      </c>
      <c r="F7">
        <v>3.3230683871340401</v>
      </c>
      <c r="G7">
        <v>-25.031071377413497</v>
      </c>
      <c r="H7">
        <v>-20.057089738477924</v>
      </c>
      <c r="I7">
        <v>3.7440902603856698</v>
      </c>
      <c r="J7">
        <v>2.0017743845539302</v>
      </c>
      <c r="K7">
        <v>0.49266404800462399</v>
      </c>
      <c r="L7">
        <v>4.173441573772041E-5</v>
      </c>
      <c r="M7">
        <v>8.1899141367834559E-7</v>
      </c>
      <c r="N7" s="1">
        <v>5.8210817807743904E-9</v>
      </c>
      <c r="O7" s="1">
        <v>5.2150558186535103E-13</v>
      </c>
      <c r="P7" s="1">
        <v>6.2013225154097103E-12</v>
      </c>
      <c r="Q7">
        <v>52.6441742612285</v>
      </c>
      <c r="R7">
        <v>0.25817173375208402</v>
      </c>
      <c r="S7">
        <v>3.4948225533802399</v>
      </c>
      <c r="T7">
        <v>1.0353307632739699</v>
      </c>
      <c r="V7">
        <v>15.3655005874885</v>
      </c>
      <c r="X7">
        <v>25.614992210114199</v>
      </c>
      <c r="AA7">
        <v>1.55062130916618</v>
      </c>
      <c r="AB7">
        <v>3.6386581596257503E-2</v>
      </c>
      <c r="AJ7">
        <v>-0.49940214014881901</v>
      </c>
      <c r="AK7">
        <v>0.93730883980010005</v>
      </c>
      <c r="AL7">
        <v>0.46514075959769602</v>
      </c>
      <c r="AM7">
        <v>6.6197607551890095E-2</v>
      </c>
      <c r="AN7">
        <v>-5.2142274975498101E-2</v>
      </c>
      <c r="AO7">
        <v>8.0343508599408003E-2</v>
      </c>
      <c r="AP7">
        <v>2.55369957522276E-3</v>
      </c>
    </row>
    <row r="8" spans="1:42" x14ac:dyDescent="0.3">
      <c r="A8">
        <v>43</v>
      </c>
      <c r="B8">
        <v>1050.3225806451601</v>
      </c>
      <c r="C8">
        <v>300</v>
      </c>
      <c r="D8">
        <v>0</v>
      </c>
      <c r="E8">
        <v>1.89499172473927</v>
      </c>
      <c r="F8">
        <v>3.3241051804175501</v>
      </c>
      <c r="G8">
        <v>-28.944413512093615</v>
      </c>
      <c r="H8">
        <v>-23.220854104921507</v>
      </c>
      <c r="I8">
        <v>4.3246528042024099</v>
      </c>
      <c r="J8">
        <v>2.3157019655292501</v>
      </c>
      <c r="K8">
        <v>0.57007574125594895</v>
      </c>
      <c r="L8">
        <v>4.169943365094236E-5</v>
      </c>
      <c r="M8">
        <v>8.1944131564989301E-7</v>
      </c>
      <c r="N8" s="1">
        <v>6.7171456454501501E-9</v>
      </c>
      <c r="O8" s="1">
        <v>6.0364638880199803E-13</v>
      </c>
      <c r="P8" s="1">
        <v>7.21040070674305E-12</v>
      </c>
      <c r="Q8">
        <v>52.650537629807502</v>
      </c>
      <c r="R8">
        <v>0.25529541426927799</v>
      </c>
      <c r="S8">
        <v>3.4840736733737701</v>
      </c>
      <c r="T8">
        <v>1.02372263086749</v>
      </c>
      <c r="V8">
        <v>15.4109143045614</v>
      </c>
      <c r="X8">
        <v>25.602011529240901</v>
      </c>
      <c r="AA8">
        <v>1.5370211066294499</v>
      </c>
      <c r="AB8">
        <v>3.6423711250016998E-2</v>
      </c>
      <c r="AJ8">
        <v>-0.50089663556620101</v>
      </c>
      <c r="AK8">
        <v>0.93782633178107</v>
      </c>
      <c r="AL8">
        <v>0.46657071690630703</v>
      </c>
      <c r="AM8">
        <v>6.6054637954543097E-2</v>
      </c>
      <c r="AN8">
        <v>-5.2154252695468299E-2</v>
      </c>
      <c r="AO8">
        <v>8.00425936993375E-2</v>
      </c>
      <c r="AP8">
        <v>2.5566079204114001E-3</v>
      </c>
    </row>
    <row r="9" spans="1:42" x14ac:dyDescent="0.3">
      <c r="A9">
        <v>44</v>
      </c>
      <c r="B9">
        <v>1045.30645161289</v>
      </c>
      <c r="C9">
        <v>300</v>
      </c>
      <c r="D9">
        <v>0</v>
      </c>
      <c r="E9">
        <v>2.1386492262586101</v>
      </c>
      <c r="F9">
        <v>3.32512425218466</v>
      </c>
      <c r="G9">
        <v>-32.634112396549654</v>
      </c>
      <c r="H9">
        <v>-26.212649996469342</v>
      </c>
      <c r="I9">
        <v>4.8704395144980204</v>
      </c>
      <c r="J9">
        <v>2.6119659262860901</v>
      </c>
      <c r="K9">
        <v>0.64317873981806195</v>
      </c>
      <c r="L9">
        <v>4.1663973388113057E-5</v>
      </c>
      <c r="M9">
        <v>8.1988379233875013E-7</v>
      </c>
      <c r="N9" s="1">
        <v>7.5573061156695597E-9</v>
      </c>
      <c r="O9" s="1">
        <v>6.8133657099772704E-13</v>
      </c>
      <c r="P9" s="1">
        <v>8.1727467095853706E-12</v>
      </c>
      <c r="Q9">
        <v>52.656825906024999</v>
      </c>
      <c r="R9">
        <v>0.25256620600909202</v>
      </c>
      <c r="S9">
        <v>3.4740652532732699</v>
      </c>
      <c r="T9">
        <v>1.0121770371955801</v>
      </c>
      <c r="V9">
        <v>15.4544313556805</v>
      </c>
      <c r="X9">
        <v>25.590346475013401</v>
      </c>
      <c r="AA9">
        <v>1.5231356987031599</v>
      </c>
      <c r="AB9">
        <v>3.6452068099848002E-2</v>
      </c>
      <c r="AJ9">
        <v>-0.50236150030864002</v>
      </c>
      <c r="AK9">
        <v>0.93835618811885602</v>
      </c>
      <c r="AL9">
        <v>0.46793931492884</v>
      </c>
      <c r="AM9">
        <v>6.5930292848839001E-2</v>
      </c>
      <c r="AN9">
        <v>-5.2177006150744699E-2</v>
      </c>
      <c r="AO9">
        <v>7.9753832794661E-2</v>
      </c>
      <c r="AP9">
        <v>2.5588777681875702E-3</v>
      </c>
    </row>
    <row r="10" spans="1:42" x14ac:dyDescent="0.3">
      <c r="A10">
        <v>45</v>
      </c>
      <c r="B10">
        <v>1040.2903225806399</v>
      </c>
      <c r="C10">
        <v>300</v>
      </c>
      <c r="D10">
        <v>0</v>
      </c>
      <c r="E10">
        <v>2.3700197059694199</v>
      </c>
      <c r="F10">
        <v>3.3261290194120798</v>
      </c>
      <c r="G10">
        <v>-36.129720285607121</v>
      </c>
      <c r="H10">
        <v>-29.055604944792879</v>
      </c>
      <c r="I10">
        <v>5.3859434792705398</v>
      </c>
      <c r="J10">
        <v>2.8929047828122498</v>
      </c>
      <c r="K10">
        <v>0.71254593316657899</v>
      </c>
      <c r="L10">
        <v>4.1628139154076664E-5</v>
      </c>
      <c r="M10">
        <v>8.2032031581069259E-7</v>
      </c>
      <c r="N10" s="1">
        <v>8.34859549500697E-9</v>
      </c>
      <c r="O10" s="1">
        <v>7.5519656678098904E-13</v>
      </c>
      <c r="P10" s="1">
        <v>9.0943590990546993E-12</v>
      </c>
      <c r="Q10">
        <v>52.663006536506003</v>
      </c>
      <c r="R10">
        <v>0.249955244617107</v>
      </c>
      <c r="S10">
        <v>3.4647391597138699</v>
      </c>
      <c r="T10">
        <v>1.0006999307901101</v>
      </c>
      <c r="V10">
        <v>15.4963698409782</v>
      </c>
      <c r="X10">
        <v>25.579751944957501</v>
      </c>
      <c r="AA10">
        <v>1.5090051194218199</v>
      </c>
      <c r="AB10">
        <v>3.6472223015263698E-2</v>
      </c>
      <c r="AJ10">
        <v>-0.50380359064956604</v>
      </c>
      <c r="AK10">
        <v>0.93889670908470702</v>
      </c>
      <c r="AL10">
        <v>0.46925686641361197</v>
      </c>
      <c r="AM10">
        <v>6.5822557728747899E-2</v>
      </c>
      <c r="AN10">
        <v>-5.2210064779535999E-2</v>
      </c>
      <c r="AO10">
        <v>7.9476969251309496E-2</v>
      </c>
      <c r="AP10">
        <v>2.5605529507245401E-3</v>
      </c>
    </row>
    <row r="11" spans="1:42" x14ac:dyDescent="0.3">
      <c r="A11">
        <v>46</v>
      </c>
      <c r="B11">
        <v>1035.27419354839</v>
      </c>
      <c r="C11">
        <v>300</v>
      </c>
      <c r="D11">
        <v>0</v>
      </c>
      <c r="E11">
        <v>2.5907396857967502</v>
      </c>
      <c r="F11">
        <v>3.32712266065993</v>
      </c>
      <c r="G11">
        <v>-39.4567583419649</v>
      </c>
      <c r="H11">
        <v>-31.7697087057369</v>
      </c>
      <c r="I11">
        <v>5.8750439453286596</v>
      </c>
      <c r="J11">
        <v>3.1605398559282798</v>
      </c>
      <c r="K11">
        <v>0.77867273017306904</v>
      </c>
      <c r="L11">
        <v>4.1592029192054133E-5</v>
      </c>
      <c r="M11">
        <v>8.2075225227684812E-7</v>
      </c>
      <c r="N11" s="1">
        <v>9.0970630849540402E-9</v>
      </c>
      <c r="O11" s="1">
        <v>8.2576325387736304E-13</v>
      </c>
      <c r="P11" s="1">
        <v>9.9803835572974592E-12</v>
      </c>
      <c r="Q11">
        <v>52.669049838457802</v>
      </c>
      <c r="R11">
        <v>0.24743601658300901</v>
      </c>
      <c r="S11">
        <v>3.4560405871486899</v>
      </c>
      <c r="T11">
        <v>0.98929615459067999</v>
      </c>
      <c r="V11">
        <v>15.5370254568129</v>
      </c>
      <c r="X11">
        <v>25.570000552992699</v>
      </c>
      <c r="AA11">
        <v>1.49466667626285</v>
      </c>
      <c r="AB11">
        <v>3.6484717151247001E-2</v>
      </c>
      <c r="AJ11">
        <v>-0.50522926743166696</v>
      </c>
      <c r="AK11">
        <v>0.93944631179608795</v>
      </c>
      <c r="AL11">
        <v>0.47053296783451098</v>
      </c>
      <c r="AM11">
        <v>6.5729559497787401E-2</v>
      </c>
      <c r="AN11">
        <v>-5.22529747540742E-2</v>
      </c>
      <c r="AO11">
        <v>7.9211728073649901E-2</v>
      </c>
      <c r="AP11">
        <v>2.5616749837046298E-3</v>
      </c>
    </row>
    <row r="12" spans="1:42" x14ac:dyDescent="0.3">
      <c r="A12">
        <v>47</v>
      </c>
      <c r="B12">
        <v>1030.2580645161199</v>
      </c>
      <c r="C12">
        <v>300</v>
      </c>
      <c r="D12">
        <v>0</v>
      </c>
      <c r="E12">
        <v>2.8022337136946298</v>
      </c>
      <c r="F12">
        <v>3.32810818535618</v>
      </c>
      <c r="G12">
        <v>-42.637388622871498</v>
      </c>
      <c r="H12">
        <v>-34.372336753662758</v>
      </c>
      <c r="I12">
        <v>6.3411084327432201</v>
      </c>
      <c r="J12">
        <v>3.4166281343535498</v>
      </c>
      <c r="K12">
        <v>0.84198997076614801</v>
      </c>
      <c r="L12">
        <v>4.1555737767242864E-5</v>
      </c>
      <c r="M12">
        <v>8.2118089119385154E-7</v>
      </c>
      <c r="N12" s="1">
        <v>9.8079377751428298E-9</v>
      </c>
      <c r="O12" s="1">
        <v>8.9350393946850299E-13</v>
      </c>
      <c r="P12" s="1">
        <v>1.08352448157357E-11</v>
      </c>
      <c r="Q12">
        <v>52.674928219562098</v>
      </c>
      <c r="R12">
        <v>0.24498369742491999</v>
      </c>
      <c r="S12">
        <v>3.4479171706397498</v>
      </c>
      <c r="T12">
        <v>0.97796965750303999</v>
      </c>
      <c r="V12">
        <v>15.576677837943899</v>
      </c>
      <c r="X12">
        <v>25.560877728212901</v>
      </c>
      <c r="AA12">
        <v>1.4801556267889</v>
      </c>
      <c r="AB12">
        <v>3.6490061924383602E-2</v>
      </c>
      <c r="AJ12">
        <v>-0.50664454182241103</v>
      </c>
      <c r="AK12">
        <v>0.94000350210224703</v>
      </c>
      <c r="AL12">
        <v>0.47177670373550001</v>
      </c>
      <c r="AM12">
        <v>6.5649529165016804E-2</v>
      </c>
      <c r="AN12">
        <v>-5.2305296986951598E-2</v>
      </c>
      <c r="AO12">
        <v>7.8957820675474799E-2</v>
      </c>
      <c r="AP12">
        <v>2.56228313112348E-3</v>
      </c>
    </row>
    <row r="13" spans="1:42" x14ac:dyDescent="0.3">
      <c r="A13">
        <v>48</v>
      </c>
      <c r="B13">
        <v>1025.2419354838601</v>
      </c>
      <c r="C13">
        <v>300</v>
      </c>
      <c r="D13">
        <v>0</v>
      </c>
      <c r="E13">
        <v>3.0057407707441599</v>
      </c>
      <c r="F13">
        <v>3.3290884950502</v>
      </c>
      <c r="G13">
        <v>-45.690836632544105</v>
      </c>
      <c r="H13">
        <v>-36.878575926972083</v>
      </c>
      <c r="I13">
        <v>6.7870574860648301</v>
      </c>
      <c r="J13">
        <v>3.6626953859764702</v>
      </c>
      <c r="K13">
        <v>0.902871994905871</v>
      </c>
      <c r="L13">
        <v>4.1519357245777299E-5</v>
      </c>
      <c r="M13">
        <v>8.2160747163582104E-7</v>
      </c>
      <c r="N13" s="1">
        <v>1.04857316116362E-8</v>
      </c>
      <c r="O13" s="1">
        <v>9.5882508855054791E-13</v>
      </c>
      <c r="P13" s="1">
        <v>1.1662720797360401E-11</v>
      </c>
      <c r="Q13">
        <v>52.680615830759997</v>
      </c>
      <c r="R13">
        <v>0.242574532603098</v>
      </c>
      <c r="S13">
        <v>3.4403175333245599</v>
      </c>
      <c r="T13">
        <v>0.96672357067370995</v>
      </c>
      <c r="V13">
        <v>15.6155965570451</v>
      </c>
      <c r="X13">
        <v>25.552177303514299</v>
      </c>
      <c r="AA13">
        <v>1.4655059551876599</v>
      </c>
      <c r="AB13">
        <v>3.6488716891410297E-2</v>
      </c>
      <c r="AJ13">
        <v>-0.50805519448714498</v>
      </c>
      <c r="AK13">
        <v>0.94056684427678094</v>
      </c>
      <c r="AL13">
        <v>0.472996840549956</v>
      </c>
      <c r="AM13">
        <v>6.5580756015586203E-2</v>
      </c>
      <c r="AN13">
        <v>-5.2366594409630103E-2</v>
      </c>
      <c r="AO13">
        <v>7.8714935138567102E-2</v>
      </c>
      <c r="AP13">
        <v>2.5624129158839299E-3</v>
      </c>
    </row>
    <row r="14" spans="1:42" x14ac:dyDescent="0.3">
      <c r="A14">
        <v>49</v>
      </c>
      <c r="B14">
        <v>1020.22580645161</v>
      </c>
      <c r="C14">
        <v>300</v>
      </c>
      <c r="D14">
        <v>0</v>
      </c>
      <c r="E14">
        <v>3.20230791979826</v>
      </c>
      <c r="F14">
        <v>3.3300664321197599</v>
      </c>
      <c r="G14">
        <v>-48.633311625000019</v>
      </c>
      <c r="H14">
        <v>-39.30114630842548</v>
      </c>
      <c r="I14">
        <v>7.2153547870803498</v>
      </c>
      <c r="J14">
        <v>3.90002917700859</v>
      </c>
      <c r="K14">
        <v>0.96163484575285796</v>
      </c>
      <c r="L14">
        <v>4.1482980842019509E-5</v>
      </c>
      <c r="M14">
        <v>8.2203320580256053E-7</v>
      </c>
      <c r="N14" s="1">
        <v>1.1134227755950701E-8</v>
      </c>
      <c r="O14" s="1">
        <v>1.0220703757352201E-12</v>
      </c>
      <c r="P14" s="1">
        <v>1.2465889355168301E-11</v>
      </c>
      <c r="Q14">
        <v>52.686089455607998</v>
      </c>
      <c r="R14">
        <v>0.24018515271169799</v>
      </c>
      <c r="S14">
        <v>3.4331878489277399</v>
      </c>
      <c r="T14">
        <v>0.95555993444432696</v>
      </c>
      <c r="V14">
        <v>15.6540473447488</v>
      </c>
      <c r="X14">
        <v>25.543697649541102</v>
      </c>
      <c r="AA14">
        <v>1.4507516305541699</v>
      </c>
      <c r="AB14">
        <v>3.6480983463899302E-2</v>
      </c>
      <c r="AJ14">
        <v>-0.50946683758317901</v>
      </c>
      <c r="AK14">
        <v>0.94113491792032</v>
      </c>
      <c r="AL14">
        <v>0.47420202800241501</v>
      </c>
      <c r="AM14">
        <v>6.5521505272754105E-2</v>
      </c>
      <c r="AN14">
        <v>-5.24363864000311E-2</v>
      </c>
      <c r="AO14">
        <v>7.8482684065730002E-2</v>
      </c>
      <c r="AP14">
        <v>2.56208872198931E-3</v>
      </c>
    </row>
    <row r="15" spans="1:42" x14ac:dyDescent="0.3">
      <c r="A15">
        <v>50</v>
      </c>
      <c r="B15">
        <v>1015.20967741934</v>
      </c>
      <c r="C15">
        <v>300</v>
      </c>
      <c r="D15">
        <v>0</v>
      </c>
      <c r="E15">
        <v>3.3998506869687102</v>
      </c>
      <c r="F15">
        <v>3.3313589683662301</v>
      </c>
      <c r="G15">
        <v>-51.573876169766947</v>
      </c>
      <c r="H15">
        <v>-41.726326814957716</v>
      </c>
      <c r="I15">
        <v>7.6434783914802402</v>
      </c>
      <c r="J15">
        <v>4.1378075964284298</v>
      </c>
      <c r="K15">
        <v>1.0205596932821801</v>
      </c>
      <c r="L15">
        <v>4.145551298486974E-5</v>
      </c>
      <c r="M15">
        <v>8.225902611069089E-7</v>
      </c>
      <c r="N15" s="1">
        <v>1.1774834351516199E-8</v>
      </c>
      <c r="O15" s="1">
        <v>1.08527402048962E-12</v>
      </c>
      <c r="P15" s="1">
        <v>1.32768720159177E-11</v>
      </c>
      <c r="Q15">
        <v>52.687480678090502</v>
      </c>
      <c r="R15">
        <v>0.23552632143583499</v>
      </c>
      <c r="S15">
        <v>3.4228254225797499</v>
      </c>
      <c r="T15">
        <v>0.94510149765745999</v>
      </c>
      <c r="V15">
        <v>15.7198907289796</v>
      </c>
      <c r="X15">
        <v>25.514082889310998</v>
      </c>
      <c r="AA15">
        <v>1.4386188080489299</v>
      </c>
      <c r="AB15">
        <v>3.6473653896683299E-2</v>
      </c>
      <c r="AJ15">
        <v>-0.51155443727734995</v>
      </c>
      <c r="AK15">
        <v>0.94159345297021102</v>
      </c>
      <c r="AL15">
        <v>0.476301378080354</v>
      </c>
      <c r="AM15">
        <v>6.5330574665890206E-2</v>
      </c>
      <c r="AN15">
        <v>-5.2496442269963403E-2</v>
      </c>
      <c r="AO15">
        <v>7.8263336224228194E-2</v>
      </c>
      <c r="AP15">
        <v>2.5621376066294502E-3</v>
      </c>
    </row>
    <row r="16" spans="1:42" x14ac:dyDescent="0.3">
      <c r="A16">
        <v>51</v>
      </c>
      <c r="B16">
        <v>1010.19354838709</v>
      </c>
      <c r="C16">
        <v>300</v>
      </c>
      <c r="D16">
        <v>0</v>
      </c>
      <c r="E16">
        <v>3.60283257868302</v>
      </c>
      <c r="F16">
        <v>3.3330113519951201</v>
      </c>
      <c r="G16">
        <v>-54.576515552187523</v>
      </c>
      <c r="H16">
        <v>-44.205445426386042</v>
      </c>
      <c r="I16">
        <v>8.0812890194802307</v>
      </c>
      <c r="J16">
        <v>4.3813097502526004</v>
      </c>
      <c r="K16">
        <v>1.08095418772767</v>
      </c>
      <c r="L16">
        <v>4.1438265595192566E-5</v>
      </c>
      <c r="M16">
        <v>8.2329709514395311E-7</v>
      </c>
      <c r="N16" s="1">
        <v>1.24206127681555E-8</v>
      </c>
      <c r="O16" s="1">
        <v>1.14969968677279E-12</v>
      </c>
      <c r="P16" s="1">
        <v>1.41131724461518E-11</v>
      </c>
      <c r="Q16">
        <v>52.684224370305103</v>
      </c>
      <c r="R16">
        <v>0.228366049514547</v>
      </c>
      <c r="S16">
        <v>3.4087113793935999</v>
      </c>
      <c r="T16">
        <v>0.93538574301588595</v>
      </c>
      <c r="V16">
        <v>15.8169587302497</v>
      </c>
      <c r="X16">
        <v>25.4604532765076</v>
      </c>
      <c r="AA16">
        <v>1.42943399835413</v>
      </c>
      <c r="AB16">
        <v>3.6466452659350397E-2</v>
      </c>
      <c r="AJ16">
        <v>-0.51441547951286903</v>
      </c>
      <c r="AK16">
        <v>0.94192881768414705</v>
      </c>
      <c r="AL16">
        <v>0.47942143491160999</v>
      </c>
      <c r="AM16">
        <v>6.4991107954906605E-2</v>
      </c>
      <c r="AN16">
        <v>-5.2542500973168503E-2</v>
      </c>
      <c r="AO16">
        <v>7.8054031584010794E-2</v>
      </c>
      <c r="AP16">
        <v>2.5625883513626501E-3</v>
      </c>
    </row>
    <row r="17" spans="1:42" x14ac:dyDescent="0.3">
      <c r="A17">
        <v>52</v>
      </c>
      <c r="B17">
        <v>1005.17741935484</v>
      </c>
      <c r="C17">
        <v>300</v>
      </c>
      <c r="D17">
        <v>0</v>
      </c>
      <c r="E17">
        <v>3.7986142982448401</v>
      </c>
      <c r="F17">
        <v>3.3346485047755401</v>
      </c>
      <c r="G17">
        <v>-57.46252430474145</v>
      </c>
      <c r="H17">
        <v>-46.595626066198847</v>
      </c>
      <c r="I17">
        <v>8.5008723696367401</v>
      </c>
      <c r="J17">
        <v>4.6156917224607303</v>
      </c>
      <c r="K17">
        <v>1.13913484218947</v>
      </c>
      <c r="L17">
        <v>4.1420750222897531E-5</v>
      </c>
      <c r="M17">
        <v>8.2399719333813084E-7</v>
      </c>
      <c r="N17" s="1">
        <v>1.30346767475958E-8</v>
      </c>
      <c r="O17" s="1">
        <v>1.21189142183867E-12</v>
      </c>
      <c r="P17" s="1">
        <v>1.4921865458587299E-11</v>
      </c>
      <c r="Q17">
        <v>52.6809206196532</v>
      </c>
      <c r="R17">
        <v>0.22142762290540899</v>
      </c>
      <c r="S17">
        <v>3.3951927580468899</v>
      </c>
      <c r="T17">
        <v>0.92565764829870001</v>
      </c>
      <c r="V17">
        <v>15.912270623766799</v>
      </c>
      <c r="X17">
        <v>25.408105752869801</v>
      </c>
      <c r="AA17">
        <v>1.41997270137062</v>
      </c>
      <c r="AB17">
        <v>3.6452273088515098E-2</v>
      </c>
      <c r="AJ17">
        <v>-0.51725056959533899</v>
      </c>
      <c r="AK17">
        <v>0.94227615858859604</v>
      </c>
      <c r="AL17">
        <v>0.48248644244960998</v>
      </c>
      <c r="AM17">
        <v>6.4670018131988902E-2</v>
      </c>
      <c r="AN17">
        <v>-5.2595230346620697E-2</v>
      </c>
      <c r="AO17">
        <v>7.7850653851760904E-2</v>
      </c>
      <c r="AP17">
        <v>2.5625269200031898E-3</v>
      </c>
    </row>
    <row r="18" spans="1:42" x14ac:dyDescent="0.3">
      <c r="A18">
        <v>53</v>
      </c>
      <c r="B18">
        <v>1000.16129032258</v>
      </c>
      <c r="C18">
        <v>300</v>
      </c>
      <c r="D18">
        <v>0</v>
      </c>
      <c r="E18">
        <v>3.9847421485192198</v>
      </c>
      <c r="F18">
        <v>3.33626873872754</v>
      </c>
      <c r="G18">
        <v>-60.195482256965199</v>
      </c>
      <c r="H18">
        <v>-48.867011944294134</v>
      </c>
      <c r="I18">
        <v>8.8968584499090593</v>
      </c>
      <c r="J18">
        <v>4.8380016795628702</v>
      </c>
      <c r="K18">
        <v>1.1943708557599599</v>
      </c>
      <c r="L18">
        <v>4.1402944384213715E-5</v>
      </c>
      <c r="M18">
        <v>8.2468988295627029E-7</v>
      </c>
      <c r="N18" s="1">
        <v>1.3608965914017501E-8</v>
      </c>
      <c r="O18" s="1">
        <v>1.27108851492922E-12</v>
      </c>
      <c r="P18" s="1">
        <v>1.56919247707439E-11</v>
      </c>
      <c r="Q18">
        <v>52.677612462645399</v>
      </c>
      <c r="R18">
        <v>0.21470541732737</v>
      </c>
      <c r="S18">
        <v>3.3822578403072399</v>
      </c>
      <c r="T18">
        <v>0.91591501570545497</v>
      </c>
      <c r="V18">
        <v>16.005713734324502</v>
      </c>
      <c r="X18">
        <v>25.3571245613842</v>
      </c>
      <c r="AA18">
        <v>1.4102390830226399</v>
      </c>
      <c r="AB18">
        <v>3.6431885283063001E-2</v>
      </c>
      <c r="AJ18">
        <v>-0.52005527965614895</v>
      </c>
      <c r="AK18">
        <v>0.94263529538058799</v>
      </c>
      <c r="AL18">
        <v>0.48549257687984798</v>
      </c>
      <c r="AM18">
        <v>6.4366897226488598E-2</v>
      </c>
      <c r="AN18">
        <v>-5.2654513241203599E-2</v>
      </c>
      <c r="AO18">
        <v>7.7653017910640595E-2</v>
      </c>
      <c r="AP18">
        <v>2.5620054997858199E-3</v>
      </c>
    </row>
    <row r="19" spans="1:42" x14ac:dyDescent="0.3">
      <c r="A19">
        <v>54</v>
      </c>
      <c r="B19">
        <v>995.14516129032302</v>
      </c>
      <c r="C19">
        <v>300</v>
      </c>
      <c r="D19">
        <v>0</v>
      </c>
      <c r="E19">
        <v>4.1620696673430801</v>
      </c>
      <c r="F19">
        <v>3.3378712509382198</v>
      </c>
      <c r="G19">
        <v>-62.789025897792847</v>
      </c>
      <c r="H19">
        <v>-51.030288379404681</v>
      </c>
      <c r="I19">
        <v>9.2712941571307397</v>
      </c>
      <c r="J19">
        <v>5.0493079627502899</v>
      </c>
      <c r="K19">
        <v>1.2469233695497299</v>
      </c>
      <c r="L19">
        <v>4.1384847783421965E-5</v>
      </c>
      <c r="M19">
        <v>8.2537485998489321E-7</v>
      </c>
      <c r="N19" s="1">
        <v>1.4146818299406901E-8</v>
      </c>
      <c r="O19" s="1">
        <v>1.3275833127697E-12</v>
      </c>
      <c r="P19" s="1">
        <v>1.6425282864654901E-11</v>
      </c>
      <c r="Q19">
        <v>52.674329516418297</v>
      </c>
      <c r="R19">
        <v>0.20819196573594401</v>
      </c>
      <c r="S19">
        <v>3.3698857630666499</v>
      </c>
      <c r="T19">
        <v>0.90615474691818698</v>
      </c>
      <c r="V19">
        <v>16.097250386388499</v>
      </c>
      <c r="X19">
        <v>25.3075393533477</v>
      </c>
      <c r="AA19">
        <v>1.4002427050480499</v>
      </c>
      <c r="AB19">
        <v>3.64055630764498E-2</v>
      </c>
      <c r="AJ19">
        <v>-0.52282718639885595</v>
      </c>
      <c r="AK19">
        <v>0.94300585049563501</v>
      </c>
      <c r="AL19">
        <v>0.48843845880682601</v>
      </c>
      <c r="AM19">
        <v>6.4081143636726901E-2</v>
      </c>
      <c r="AN19">
        <v>-5.2720135537100803E-2</v>
      </c>
      <c r="AO19">
        <v>7.7460826597193E-2</v>
      </c>
      <c r="AP19">
        <v>2.5610423995761798E-3</v>
      </c>
    </row>
    <row r="20" spans="1:42" x14ac:dyDescent="0.3">
      <c r="A20">
        <v>55</v>
      </c>
      <c r="B20">
        <v>990.12903225806394</v>
      </c>
      <c r="C20">
        <v>300</v>
      </c>
      <c r="D20">
        <v>0</v>
      </c>
      <c r="E20">
        <v>4.33138289224748</v>
      </c>
      <c r="F20">
        <v>3.33945525328292</v>
      </c>
      <c r="G20">
        <v>-65.255693937719983</v>
      </c>
      <c r="H20">
        <v>-53.095295354253324</v>
      </c>
      <c r="I20">
        <v>9.6260590676712194</v>
      </c>
      <c r="J20">
        <v>5.25059345002252</v>
      </c>
      <c r="K20">
        <v>1.2970327684401199</v>
      </c>
      <c r="L20">
        <v>4.1366459053654847E-5</v>
      </c>
      <c r="M20">
        <v>8.2605182071503869E-7</v>
      </c>
      <c r="N20" s="1">
        <v>1.46513047656663E-8</v>
      </c>
      <c r="O20" s="1">
        <v>1.38164547566637E-12</v>
      </c>
      <c r="P20" s="1">
        <v>1.7123618037409802E-11</v>
      </c>
      <c r="Q20">
        <v>52.671100162083803</v>
      </c>
      <c r="R20">
        <v>0.20188015277098001</v>
      </c>
      <c r="S20">
        <v>3.35805677015271</v>
      </c>
      <c r="T20">
        <v>0.89637415397949605</v>
      </c>
      <c r="V20">
        <v>16.186843041377799</v>
      </c>
      <c r="X20">
        <v>25.259379193181399</v>
      </c>
      <c r="AA20">
        <v>1.3899929515292699</v>
      </c>
      <c r="AB20">
        <v>3.6373574924347597E-2</v>
      </c>
      <c r="AJ20">
        <v>-0.52556391452756401</v>
      </c>
      <c r="AK20">
        <v>0.94338745205135299</v>
      </c>
      <c r="AL20">
        <v>0.49132271362144297</v>
      </c>
      <c r="AM20">
        <v>6.3812182209159796E-2</v>
      </c>
      <c r="AN20">
        <v>-5.2791891227441101E-2</v>
      </c>
      <c r="AO20">
        <v>7.7273802264866798E-2</v>
      </c>
      <c r="AP20">
        <v>2.55965560818205E-3</v>
      </c>
    </row>
    <row r="21" spans="1:42" x14ac:dyDescent="0.3">
      <c r="A21">
        <v>56</v>
      </c>
      <c r="B21">
        <v>985.11290322580601</v>
      </c>
      <c r="C21">
        <v>300</v>
      </c>
      <c r="D21">
        <v>0</v>
      </c>
      <c r="E21">
        <v>4.4934111614050698</v>
      </c>
      <c r="F21">
        <v>3.3410199743933999</v>
      </c>
      <c r="G21">
        <v>-67.607098218956992</v>
      </c>
      <c r="H21">
        <v>-55.0711619779008</v>
      </c>
      <c r="I21">
        <v>9.9628910690427404</v>
      </c>
      <c r="J21">
        <v>5.4427690032261404</v>
      </c>
      <c r="K21">
        <v>1.34492196869337</v>
      </c>
      <c r="L21">
        <v>4.1347775836789712E-5</v>
      </c>
      <c r="M21">
        <v>8.2672046273005533E-7</v>
      </c>
      <c r="N21" s="1">
        <v>1.5125269601414199E-8</v>
      </c>
      <c r="O21" s="1">
        <v>1.43352559283444E-12</v>
      </c>
      <c r="P21" s="1">
        <v>1.7788391469594701E-11</v>
      </c>
      <c r="Q21">
        <v>52.667951573246</v>
      </c>
      <c r="R21">
        <v>0.19576318762584899</v>
      </c>
      <c r="S21">
        <v>3.3467521201305099</v>
      </c>
      <c r="T21">
        <v>0.88657094173024997</v>
      </c>
      <c r="V21">
        <v>16.2744545221185</v>
      </c>
      <c r="X21">
        <v>25.2126724243716</v>
      </c>
      <c r="AA21">
        <v>1.3794990465186301</v>
      </c>
      <c r="AB21">
        <v>3.6336184258544901E-2</v>
      </c>
      <c r="AJ21">
        <v>-0.52826314082975601</v>
      </c>
      <c r="AK21">
        <v>0.94377973311223895</v>
      </c>
      <c r="AL21">
        <v>0.49414397908521701</v>
      </c>
      <c r="AM21">
        <v>6.3559461878269496E-2</v>
      </c>
      <c r="AN21">
        <v>-5.2869581487878098E-2</v>
      </c>
      <c r="AO21">
        <v>7.7091685421639897E-2</v>
      </c>
      <c r="AP21">
        <v>2.5578628202687702E-3</v>
      </c>
    </row>
    <row r="22" spans="1:42" x14ac:dyDescent="0.3">
      <c r="A22">
        <v>57</v>
      </c>
      <c r="B22">
        <v>980.09677419354796</v>
      </c>
      <c r="C22">
        <v>300</v>
      </c>
      <c r="D22">
        <v>0</v>
      </c>
      <c r="E22">
        <v>4.6488358271630297</v>
      </c>
      <c r="F22">
        <v>3.3425646613994</v>
      </c>
      <c r="G22">
        <v>-69.854061785571005</v>
      </c>
      <c r="H22">
        <v>-56.966415078871258</v>
      </c>
      <c r="I22">
        <v>10.283407044867699</v>
      </c>
      <c r="J22">
        <v>5.6266843222084901</v>
      </c>
      <c r="K22">
        <v>1.3907990713982801</v>
      </c>
      <c r="L22">
        <v>4.1328794853550073E-5</v>
      </c>
      <c r="M22">
        <v>8.2738048578813742E-7</v>
      </c>
      <c r="N22" s="1">
        <v>1.5571363267591999E-8</v>
      </c>
      <c r="O22" s="1">
        <v>1.4834581137896E-12</v>
      </c>
      <c r="P22" s="1">
        <v>1.8420876353014899E-11</v>
      </c>
      <c r="Q22">
        <v>52.664909742973201</v>
      </c>
      <c r="R22">
        <v>0.18983458005071599</v>
      </c>
      <c r="S22">
        <v>3.3359540035659099</v>
      </c>
      <c r="T22">
        <v>0.87674319105072096</v>
      </c>
      <c r="V22">
        <v>16.3600482108987</v>
      </c>
      <c r="X22">
        <v>25.1674465532782</v>
      </c>
      <c r="AA22">
        <v>1.3687700684081801</v>
      </c>
      <c r="AB22">
        <v>3.6293649774161899E-2</v>
      </c>
      <c r="AJ22">
        <v>-0.53092259784371199</v>
      </c>
      <c r="AK22">
        <v>0.94418233109459304</v>
      </c>
      <c r="AL22">
        <v>0.49690091208384002</v>
      </c>
      <c r="AM22">
        <v>6.3322453571281301E-2</v>
      </c>
      <c r="AN22">
        <v>-5.2953013846491002E-2</v>
      </c>
      <c r="AO22">
        <v>7.6914233483224001E-2</v>
      </c>
      <c r="AP22">
        <v>2.5556814572645198E-3</v>
      </c>
    </row>
    <row r="23" spans="1:42" x14ac:dyDescent="0.3">
      <c r="A23">
        <v>58</v>
      </c>
      <c r="B23">
        <v>975.080645161289</v>
      </c>
      <c r="C23">
        <v>300</v>
      </c>
      <c r="D23">
        <v>0</v>
      </c>
      <c r="E23">
        <v>4.7982972674510096</v>
      </c>
      <c r="F23">
        <v>3.3440885814509702</v>
      </c>
      <c r="G23">
        <v>-72.006730234817212</v>
      </c>
      <c r="H23">
        <v>-58.789066722305535</v>
      </c>
      <c r="I23">
        <v>10.589119537923001</v>
      </c>
      <c r="J23">
        <v>5.8031366872675001</v>
      </c>
      <c r="K23">
        <v>1.43485949925676</v>
      </c>
      <c r="L23">
        <v>4.130951196461194E-5</v>
      </c>
      <c r="M23">
        <v>8.280315926048551E-7</v>
      </c>
      <c r="N23" s="1">
        <v>1.5992068789017001E-8</v>
      </c>
      <c r="O23" s="1">
        <v>1.53166372337552E-12</v>
      </c>
      <c r="P23" s="1">
        <v>1.9022180402810599E-11</v>
      </c>
      <c r="Q23">
        <v>52.661999509614603</v>
      </c>
      <c r="R23">
        <v>0.18408811906601499</v>
      </c>
      <c r="S23">
        <v>3.3256454690221098</v>
      </c>
      <c r="T23">
        <v>0.866889342796065</v>
      </c>
      <c r="V23">
        <v>16.4435882227408</v>
      </c>
      <c r="X23">
        <v>25.123728149678598</v>
      </c>
      <c r="AA23">
        <v>1.35781496143486</v>
      </c>
      <c r="AB23">
        <v>3.6246225646777597E-2</v>
      </c>
      <c r="AJ23">
        <v>-0.53354007711429097</v>
      </c>
      <c r="AK23">
        <v>0.944594887296476</v>
      </c>
      <c r="AL23">
        <v>0.49959219459557302</v>
      </c>
      <c r="AM23">
        <v>6.3100648353949296E-2</v>
      </c>
      <c r="AN23">
        <v>-5.3042001452376301E-2</v>
      </c>
      <c r="AO23">
        <v>7.6741219637652097E-2</v>
      </c>
      <c r="AP23">
        <v>2.5531286830163201E-3</v>
      </c>
    </row>
    <row r="24" spans="1:42" x14ac:dyDescent="0.3">
      <c r="A24">
        <v>59</v>
      </c>
      <c r="B24">
        <v>970.06451612903095</v>
      </c>
      <c r="C24">
        <v>300</v>
      </c>
      <c r="D24">
        <v>0</v>
      </c>
      <c r="E24">
        <v>4.9424005023152802</v>
      </c>
      <c r="F24">
        <v>3.34559102304436</v>
      </c>
      <c r="G24">
        <v>-74.074661226738826</v>
      </c>
      <c r="H24">
        <v>-60.546684470501404</v>
      </c>
      <c r="I24">
        <v>10.881450128461401</v>
      </c>
      <c r="J24">
        <v>5.9728779734460904</v>
      </c>
      <c r="K24">
        <v>1.4772877103842399</v>
      </c>
      <c r="L24">
        <v>4.1289922223719419E-5</v>
      </c>
      <c r="M24">
        <v>8.2867348954662146E-7</v>
      </c>
      <c r="N24" s="1">
        <v>1.63897229870212E-8</v>
      </c>
      <c r="O24" s="1">
        <v>1.57835126187931E-12</v>
      </c>
      <c r="P24" s="1">
        <v>1.9593262818138601E-11</v>
      </c>
      <c r="Q24">
        <v>52.659244581430897</v>
      </c>
      <c r="R24">
        <v>0.17851785400519499</v>
      </c>
      <c r="S24">
        <v>3.3158103571702702</v>
      </c>
      <c r="T24">
        <v>0.85700818241756704</v>
      </c>
      <c r="V24">
        <v>16.525039556481399</v>
      </c>
      <c r="X24">
        <v>25.081542762094799</v>
      </c>
      <c r="AA24">
        <v>1.34664254472017</v>
      </c>
      <c r="AB24">
        <v>3.6194161679546998E-2</v>
      </c>
      <c r="AJ24">
        <v>-0.53611343207798601</v>
      </c>
      <c r="AK24">
        <v>0.94501704653660301</v>
      </c>
      <c r="AL24">
        <v>0.50221653895276097</v>
      </c>
      <c r="AM24">
        <v>6.2893555795793199E-2</v>
      </c>
      <c r="AN24">
        <v>-5.3136362441180703E-2</v>
      </c>
      <c r="AO24">
        <v>7.6572431819790399E-2</v>
      </c>
      <c r="AP24">
        <v>2.55022141421863E-3</v>
      </c>
    </row>
    <row r="25" spans="1:42" x14ac:dyDescent="0.3">
      <c r="A25">
        <v>60</v>
      </c>
      <c r="B25">
        <v>965.04838709677404</v>
      </c>
      <c r="C25">
        <v>300</v>
      </c>
      <c r="D25">
        <v>0</v>
      </c>
      <c r="E25">
        <v>5.0817196656965899</v>
      </c>
      <c r="F25">
        <v>3.3470712971522198</v>
      </c>
      <c r="G25">
        <v>-76.0668961160913</v>
      </c>
      <c r="H25">
        <v>-62.246447493596946</v>
      </c>
      <c r="I25">
        <v>11.16174012704</v>
      </c>
      <c r="J25">
        <v>6.1366202486421999</v>
      </c>
      <c r="K25">
        <v>1.5182585653374701</v>
      </c>
      <c r="L25">
        <v>4.1270019923335689E-5</v>
      </c>
      <c r="M25">
        <v>8.2930588723730508E-7</v>
      </c>
      <c r="N25" s="1">
        <v>1.6766533525944499E-8</v>
      </c>
      <c r="O25" s="1">
        <v>1.6237192725169101E-12</v>
      </c>
      <c r="P25" s="1">
        <v>2.01349465678394E-11</v>
      </c>
      <c r="Q25">
        <v>52.656667560467703</v>
      </c>
      <c r="R25">
        <v>0.17311807759464901</v>
      </c>
      <c r="S25">
        <v>3.3064332423926999</v>
      </c>
      <c r="T25">
        <v>0.84709882516259005</v>
      </c>
      <c r="V25">
        <v>16.6043682245434</v>
      </c>
      <c r="X25">
        <v>25.0409148473539</v>
      </c>
      <c r="AA25">
        <v>1.3352615191011199</v>
      </c>
      <c r="AB25">
        <v>3.6137703383749997E-2</v>
      </c>
      <c r="AJ25">
        <v>-0.53864058056861497</v>
      </c>
      <c r="AK25">
        <v>0.94544845689178003</v>
      </c>
      <c r="AL25">
        <v>0.50477269241935097</v>
      </c>
      <c r="AM25">
        <v>6.2700702536052894E-2</v>
      </c>
      <c r="AN25">
        <v>-5.3235919394082898E-2</v>
      </c>
      <c r="AO25">
        <v>7.6407671789658904E-2</v>
      </c>
      <c r="AP25">
        <v>2.5469763258544101E-3</v>
      </c>
    </row>
    <row r="26" spans="1:42" x14ac:dyDescent="0.3">
      <c r="A26">
        <v>61</v>
      </c>
      <c r="B26">
        <v>960.03225806451496</v>
      </c>
      <c r="C26">
        <v>300</v>
      </c>
      <c r="D26">
        <v>0</v>
      </c>
      <c r="E26">
        <v>5.2168015339381899</v>
      </c>
      <c r="F26">
        <v>3.34852873818435</v>
      </c>
      <c r="G26">
        <v>-77.992016894917839</v>
      </c>
      <c r="H26">
        <v>-63.895191029510542</v>
      </c>
      <c r="I26">
        <v>11.431259064278301</v>
      </c>
      <c r="J26">
        <v>6.2950402066487197</v>
      </c>
      <c r="K26">
        <v>1.55793840872539</v>
      </c>
      <c r="L26">
        <v>4.1249798633925462E-5</v>
      </c>
      <c r="M26">
        <v>8.2992850109034997E-7</v>
      </c>
      <c r="N26" s="1">
        <v>1.7124592557197101E-8</v>
      </c>
      <c r="O26" s="1">
        <v>1.66795724223715E-12</v>
      </c>
      <c r="P26" s="1">
        <v>2.06479267205403E-11</v>
      </c>
      <c r="Q26">
        <v>52.654289965634803</v>
      </c>
      <c r="R26">
        <v>0.16788331076737401</v>
      </c>
      <c r="S26">
        <v>3.2974993810702902</v>
      </c>
      <c r="T26">
        <v>0.83716070181721902</v>
      </c>
      <c r="V26">
        <v>16.681541364254599</v>
      </c>
      <c r="X26">
        <v>25.001867712294001</v>
      </c>
      <c r="AA26">
        <v>1.3236804721634401</v>
      </c>
      <c r="AB26">
        <v>3.6077091998073497E-2</v>
      </c>
      <c r="AJ26">
        <v>-0.54111950699100397</v>
      </c>
      <c r="AK26">
        <v>0.94588876951576695</v>
      </c>
      <c r="AL26">
        <v>0.50725944117255795</v>
      </c>
      <c r="AM26">
        <v>6.2521631026756494E-2</v>
      </c>
      <c r="AN26">
        <v>-5.33404988824909E-2</v>
      </c>
      <c r="AO26">
        <v>7.6246754306365599E-2</v>
      </c>
      <c r="AP26">
        <v>2.5434098520482401E-3</v>
      </c>
    </row>
    <row r="27" spans="1:42" x14ac:dyDescent="0.3">
      <c r="A27">
        <v>62</v>
      </c>
      <c r="B27">
        <v>955.01612903225805</v>
      </c>
      <c r="C27">
        <v>300</v>
      </c>
      <c r="D27">
        <v>0</v>
      </c>
      <c r="E27">
        <v>5.3481682783046498</v>
      </c>
      <c r="F27">
        <v>3.3499627047908098</v>
      </c>
      <c r="G27">
        <v>-79.858191085914896</v>
      </c>
      <c r="H27">
        <v>-65.499441265320812</v>
      </c>
      <c r="I27">
        <v>11.691211377004899</v>
      </c>
      <c r="J27">
        <v>6.4487826433138</v>
      </c>
      <c r="K27">
        <v>1.59648591629279</v>
      </c>
      <c r="L27">
        <v>4.1229251237509727E-5</v>
      </c>
      <c r="M27">
        <v>8.3054105177260371E-7</v>
      </c>
      <c r="N27" s="1">
        <v>1.7465887609705101E-8</v>
      </c>
      <c r="O27" s="1">
        <v>1.7112465902970299E-12</v>
      </c>
      <c r="P27" s="1">
        <v>2.1132775433010499E-11</v>
      </c>
      <c r="Q27">
        <v>52.652132255079103</v>
      </c>
      <c r="R27">
        <v>0.16280828898797001</v>
      </c>
      <c r="S27">
        <v>3.2889946660592702</v>
      </c>
      <c r="T27">
        <v>0.82719354496617303</v>
      </c>
      <c r="V27">
        <v>16.756527332210599</v>
      </c>
      <c r="X27">
        <v>24.964423466545799</v>
      </c>
      <c r="AA27">
        <v>1.31190788169786</v>
      </c>
      <c r="AB27">
        <v>3.6012564453043301E-2</v>
      </c>
      <c r="AJ27">
        <v>-0.54354826418234203</v>
      </c>
      <c r="AK27">
        <v>0.94633763853005703</v>
      </c>
      <c r="AL27">
        <v>0.50967561373315795</v>
      </c>
      <c r="AM27">
        <v>6.2355898437470601E-2</v>
      </c>
      <c r="AN27">
        <v>-5.3449931094630698E-2</v>
      </c>
      <c r="AO27">
        <v>7.6089506393490006E-2</v>
      </c>
      <c r="AP27">
        <v>2.5395381827960999E-3</v>
      </c>
    </row>
    <row r="28" spans="1:42" x14ac:dyDescent="0.3">
      <c r="A28">
        <v>63</v>
      </c>
      <c r="B28">
        <v>950</v>
      </c>
      <c r="C28">
        <v>300</v>
      </c>
      <c r="D28">
        <v>0</v>
      </c>
      <c r="E28">
        <v>5.4763195771555804</v>
      </c>
      <c r="F28">
        <v>3.3513725805259802</v>
      </c>
      <c r="G28">
        <v>-81.673206723116664</v>
      </c>
      <c r="H28">
        <v>-67.065442317460949</v>
      </c>
      <c r="I28">
        <v>11.9427416144019</v>
      </c>
      <c r="J28">
        <v>6.5984631444701698</v>
      </c>
      <c r="K28">
        <v>1.63405274870873</v>
      </c>
      <c r="L28">
        <v>4.1208369956421911E-5</v>
      </c>
      <c r="M28">
        <v>8.3114326560916111E-7</v>
      </c>
      <c r="N28" s="1">
        <v>1.7792310252538599E-8</v>
      </c>
      <c r="O28" s="1">
        <v>1.75376144842213E-12</v>
      </c>
      <c r="P28" s="1">
        <v>2.1589944111982399E-11</v>
      </c>
      <c r="Q28">
        <v>52.650213847996099</v>
      </c>
      <c r="R28">
        <v>0.157887949872377</v>
      </c>
      <c r="S28">
        <v>3.2809055864811301</v>
      </c>
      <c r="T28">
        <v>0.81719737567897399</v>
      </c>
      <c r="V28">
        <v>16.829295783892402</v>
      </c>
      <c r="X28">
        <v>24.928602984898699</v>
      </c>
      <c r="AA28">
        <v>1.29995211789354</v>
      </c>
      <c r="AB28">
        <v>3.5944353286635602E-2</v>
      </c>
      <c r="AJ28">
        <v>-0.545924974991991</v>
      </c>
      <c r="AK28">
        <v>0.94679472097325301</v>
      </c>
      <c r="AL28">
        <v>0.512020083912614</v>
      </c>
      <c r="AM28">
        <v>6.2203075699288797E-2</v>
      </c>
      <c r="AN28">
        <v>-5.3564049532930903E-2</v>
      </c>
      <c r="AO28">
        <v>7.5935766682746098E-2</v>
      </c>
      <c r="AP28">
        <v>2.5353772570205998E-3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3E0F2-5D74-4DEA-8AF0-97FC76AC5D4D}">
  <dimension ref="A1:AN37"/>
  <sheetViews>
    <sheetView workbookViewId="0"/>
  </sheetViews>
  <sheetFormatPr defaultRowHeight="14.4" x14ac:dyDescent="0.3"/>
  <sheetData>
    <row r="1" spans="1:40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129</v>
      </c>
      <c r="AK1" t="s">
        <v>130</v>
      </c>
      <c r="AL1" t="s">
        <v>131</v>
      </c>
      <c r="AM1" t="s">
        <v>100</v>
      </c>
      <c r="AN1" t="s">
        <v>132</v>
      </c>
    </row>
    <row r="2" spans="1:40" x14ac:dyDescent="0.3">
      <c r="A2">
        <v>28</v>
      </c>
      <c r="B2">
        <v>1125.5645161290199</v>
      </c>
      <c r="C2">
        <v>300</v>
      </c>
      <c r="D2">
        <v>0</v>
      </c>
      <c r="E2">
        <v>0.31418667624196001</v>
      </c>
      <c r="F2">
        <v>4.4298036237613596</v>
      </c>
      <c r="G2">
        <v>-3.1046569712389811</v>
      </c>
      <c r="H2">
        <v>-2.1446043843428733</v>
      </c>
      <c r="I2">
        <v>0.68638208571186599</v>
      </c>
      <c r="J2">
        <v>0.30974139295770903</v>
      </c>
      <c r="K2">
        <v>7.09256443235248E-2</v>
      </c>
      <c r="L2">
        <v>3.4426653568404033E-5</v>
      </c>
      <c r="M2">
        <v>3.9394538431574137E-7</v>
      </c>
      <c r="N2" s="1">
        <v>9.7898053099402103E-10</v>
      </c>
      <c r="O2" s="1">
        <v>8.8535895413947498E-14</v>
      </c>
      <c r="P2">
        <v>0</v>
      </c>
      <c r="R2">
        <v>16.547336041920602</v>
      </c>
      <c r="S2">
        <v>11.0343400458597</v>
      </c>
      <c r="T2">
        <v>28.863169952117101</v>
      </c>
      <c r="V2">
        <v>34.655097559716197</v>
      </c>
      <c r="X2">
        <v>8.9000564003861804</v>
      </c>
      <c r="AJ2">
        <v>0</v>
      </c>
      <c r="AK2">
        <v>-0.226985581793064</v>
      </c>
      <c r="AL2">
        <v>0.36435095156490099</v>
      </c>
      <c r="AM2">
        <v>0.44514334401679301</v>
      </c>
      <c r="AN2">
        <v>0.41749128621136899</v>
      </c>
    </row>
    <row r="3" spans="1:40" x14ac:dyDescent="0.3">
      <c r="A3">
        <v>29</v>
      </c>
      <c r="B3">
        <v>1120.5483870967701</v>
      </c>
      <c r="C3">
        <v>300</v>
      </c>
      <c r="D3">
        <v>0</v>
      </c>
      <c r="E3">
        <v>1.1080913220722599</v>
      </c>
      <c r="F3">
        <v>4.44318064204111</v>
      </c>
      <c r="G3">
        <v>-10.85590393556712</v>
      </c>
      <c r="H3">
        <v>-7.4922899493403952</v>
      </c>
      <c r="I3">
        <v>2.4134447003511998</v>
      </c>
      <c r="J3">
        <v>1.0884203516731401</v>
      </c>
      <c r="K3">
        <v>0.249391463310666</v>
      </c>
      <c r="L3">
        <v>3.4322520513653265E-5</v>
      </c>
      <c r="M3">
        <v>3.9169881135377133E-7</v>
      </c>
      <c r="N3" s="1">
        <v>3.4512498740539899E-9</v>
      </c>
      <c r="O3" s="1">
        <v>3.1583307091068702E-13</v>
      </c>
      <c r="P3">
        <v>0</v>
      </c>
      <c r="R3">
        <v>16.509009082599199</v>
      </c>
      <c r="S3">
        <v>10.6920768036331</v>
      </c>
      <c r="T3">
        <v>29.1940572875505</v>
      </c>
      <c r="V3">
        <v>34.974336074004398</v>
      </c>
      <c r="X3">
        <v>8.6305207522125293</v>
      </c>
      <c r="AJ3">
        <v>0</v>
      </c>
      <c r="AK3">
        <v>-0.22105764139540299</v>
      </c>
      <c r="AL3">
        <v>0.36984336401309997</v>
      </c>
      <c r="AM3">
        <v>0.43320316368772199</v>
      </c>
      <c r="AN3">
        <v>0.41801111369457999</v>
      </c>
    </row>
    <row r="4" spans="1:40" x14ac:dyDescent="0.3">
      <c r="A4">
        <v>30</v>
      </c>
      <c r="B4">
        <v>1115.53225806451</v>
      </c>
      <c r="C4">
        <v>300</v>
      </c>
      <c r="D4">
        <v>0</v>
      </c>
      <c r="E4">
        <v>1.75727331528638</v>
      </c>
      <c r="F4">
        <v>4.4547768156952499</v>
      </c>
      <c r="G4">
        <v>-17.086108778860428</v>
      </c>
      <c r="H4">
        <v>-11.786207572971358</v>
      </c>
      <c r="I4">
        <v>3.8164966644535498</v>
      </c>
      <c r="J4">
        <v>1.72060756006604</v>
      </c>
      <c r="K4">
        <v>0.39446943988194499</v>
      </c>
      <c r="L4">
        <v>3.4228702390054246E-5</v>
      </c>
      <c r="M4">
        <v>3.8982478934116474E-7</v>
      </c>
      <c r="N4" s="1">
        <v>5.4720760622312099E-9</v>
      </c>
      <c r="O4" s="1">
        <v>5.0582690563332303E-13</v>
      </c>
      <c r="P4">
        <v>0</v>
      </c>
      <c r="R4">
        <v>16.4714218325216</v>
      </c>
      <c r="S4">
        <v>10.4021291873365</v>
      </c>
      <c r="T4">
        <v>29.483227171215201</v>
      </c>
      <c r="V4">
        <v>35.242927480670801</v>
      </c>
      <c r="X4">
        <v>8.4002943282557698</v>
      </c>
      <c r="AJ4">
        <v>0</v>
      </c>
      <c r="AK4">
        <v>-0.215911201209707</v>
      </c>
      <c r="AL4">
        <v>0.37464612452135798</v>
      </c>
      <c r="AM4">
        <v>0.42293338904565198</v>
      </c>
      <c r="AN4">
        <v>0.41833168764269602</v>
      </c>
    </row>
    <row r="5" spans="1:40" x14ac:dyDescent="0.3">
      <c r="A5">
        <v>31</v>
      </c>
      <c r="B5">
        <v>1110.5161290322501</v>
      </c>
      <c r="C5">
        <v>300</v>
      </c>
      <c r="D5">
        <v>0</v>
      </c>
      <c r="E5">
        <v>2.2913765823934802</v>
      </c>
      <c r="F5">
        <v>4.4650144060186401</v>
      </c>
      <c r="G5">
        <v>-22.128628780196998</v>
      </c>
      <c r="H5">
        <v>-15.261458908818804</v>
      </c>
      <c r="I5">
        <v>4.9630252033278497</v>
      </c>
      <c r="J5">
        <v>2.2372739429441801</v>
      </c>
      <c r="K5">
        <v>0.51318458890184404</v>
      </c>
      <c r="L5">
        <v>3.4140868761308662E-5</v>
      </c>
      <c r="M5">
        <v>3.8822021398764158E-7</v>
      </c>
      <c r="N5" s="1">
        <v>7.1345493700798699E-9</v>
      </c>
      <c r="O5" s="1">
        <v>6.6525917736904403E-13</v>
      </c>
      <c r="P5">
        <v>0</v>
      </c>
      <c r="R5">
        <v>16.4375392578747</v>
      </c>
      <c r="S5">
        <v>10.149487931568199</v>
      </c>
      <c r="T5">
        <v>29.737661297928302</v>
      </c>
      <c r="V5">
        <v>35.475090327618297</v>
      </c>
      <c r="X5">
        <v>8.2002211850102995</v>
      </c>
      <c r="AJ5">
        <v>0</v>
      </c>
      <c r="AK5">
        <v>-0.211427507214861</v>
      </c>
      <c r="AL5">
        <v>0.37888535546033802</v>
      </c>
      <c r="AM5">
        <v>0.41395946709513198</v>
      </c>
      <c r="AN5">
        <v>0.41858268465938903</v>
      </c>
    </row>
    <row r="6" spans="1:40" x14ac:dyDescent="0.3">
      <c r="A6">
        <v>32</v>
      </c>
      <c r="B6">
        <v>1105.5</v>
      </c>
      <c r="C6">
        <v>300</v>
      </c>
      <c r="D6">
        <v>0</v>
      </c>
      <c r="E6">
        <v>2.7340967478807099</v>
      </c>
      <c r="F6">
        <v>4.4741938134571297</v>
      </c>
      <c r="G6">
        <v>-26.241641082097534</v>
      </c>
      <c r="H6">
        <v>-18.098552885737671</v>
      </c>
      <c r="I6">
        <v>5.9065667111738698</v>
      </c>
      <c r="J6">
        <v>2.6628017603362699</v>
      </c>
      <c r="K6">
        <v>0.61108142871623305</v>
      </c>
      <c r="L6">
        <v>3.4056518957378136E-5</v>
      </c>
      <c r="M6">
        <v>3.8681554476414627E-7</v>
      </c>
      <c r="N6" s="1">
        <v>8.5125398272750503E-9</v>
      </c>
      <c r="O6" s="1">
        <v>7.9982100257215698E-13</v>
      </c>
      <c r="P6">
        <v>0</v>
      </c>
      <c r="R6">
        <v>16.4081169180334</v>
      </c>
      <c r="S6">
        <v>9.9247040360060801</v>
      </c>
      <c r="T6">
        <v>29.963416586726701</v>
      </c>
      <c r="V6">
        <v>35.6801195499404</v>
      </c>
      <c r="X6">
        <v>8.0236429092932404</v>
      </c>
      <c r="AJ6">
        <v>0</v>
      </c>
      <c r="AK6">
        <v>-0.207488460726479</v>
      </c>
      <c r="AL6">
        <v>0.38266418078866499</v>
      </c>
      <c r="AM6">
        <v>0.40600306820422</v>
      </c>
      <c r="AN6">
        <v>0.41882121173359199</v>
      </c>
    </row>
    <row r="7" spans="1:40" x14ac:dyDescent="0.3">
      <c r="A7">
        <v>33</v>
      </c>
      <c r="B7">
        <v>1100.4838709677299</v>
      </c>
      <c r="C7">
        <v>300</v>
      </c>
      <c r="D7">
        <v>0</v>
      </c>
      <c r="E7">
        <v>3.1038481597189</v>
      </c>
      <c r="F7">
        <v>4.4825340233236801</v>
      </c>
      <c r="G7">
        <v>-29.621475019964493</v>
      </c>
      <c r="H7">
        <v>-20.433907236116706</v>
      </c>
      <c r="I7">
        <v>6.6885128403065899</v>
      </c>
      <c r="J7">
        <v>3.0159462357892699</v>
      </c>
      <c r="K7">
        <v>0.692431589714401</v>
      </c>
      <c r="L7">
        <v>3.3974200552797551E-5</v>
      </c>
      <c r="M7">
        <v>3.8556281063994133E-7</v>
      </c>
      <c r="N7" s="1">
        <v>9.6632865873229002E-9</v>
      </c>
      <c r="O7" s="1">
        <v>9.1411133279004893E-13</v>
      </c>
      <c r="P7">
        <v>0</v>
      </c>
      <c r="R7">
        <v>16.3829891609162</v>
      </c>
      <c r="S7">
        <v>9.7215057582177806</v>
      </c>
      <c r="T7">
        <v>30.165535014943501</v>
      </c>
      <c r="V7">
        <v>35.864322768974397</v>
      </c>
      <c r="X7">
        <v>7.8656472969479996</v>
      </c>
      <c r="AJ7">
        <v>0</v>
      </c>
      <c r="AK7">
        <v>-0.20399151877692701</v>
      </c>
      <c r="AL7">
        <v>0.386065646536421</v>
      </c>
      <c r="AM7">
        <v>0.39885573221930098</v>
      </c>
      <c r="AN7">
        <v>0.41907014002120402</v>
      </c>
    </row>
    <row r="8" spans="1:40" x14ac:dyDescent="0.3">
      <c r="A8">
        <v>34</v>
      </c>
      <c r="B8">
        <v>1095.46774193547</v>
      </c>
      <c r="C8">
        <v>300</v>
      </c>
      <c r="D8">
        <v>0</v>
      </c>
      <c r="E8">
        <v>3.4148326788408401</v>
      </c>
      <c r="F8">
        <v>4.4901982870680097</v>
      </c>
      <c r="G8">
        <v>-32.417089165036927</v>
      </c>
      <c r="H8">
        <v>-22.370524441553499</v>
      </c>
      <c r="I8">
        <v>7.3406652680650701</v>
      </c>
      <c r="J8">
        <v>3.3110630788863502</v>
      </c>
      <c r="K8">
        <v>0.76050821378550904</v>
      </c>
      <c r="L8">
        <v>3.3893067992773943E-5</v>
      </c>
      <c r="M8">
        <v>3.8442813102002826E-7</v>
      </c>
      <c r="N8" s="1">
        <v>1.06309008122415E-8</v>
      </c>
      <c r="O8" s="1">
        <v>1.01178713104993E-12</v>
      </c>
      <c r="P8">
        <v>0</v>
      </c>
      <c r="R8">
        <v>16.361642521337401</v>
      </c>
      <c r="S8">
        <v>9.5355350281709494</v>
      </c>
      <c r="T8">
        <v>30.348143508245901</v>
      </c>
      <c r="V8">
        <v>36.032127478095497</v>
      </c>
      <c r="X8">
        <v>7.7225514641501203</v>
      </c>
      <c r="AJ8">
        <v>0</v>
      </c>
      <c r="AK8">
        <v>-0.20085204067524201</v>
      </c>
      <c r="AL8">
        <v>0.38915638865402402</v>
      </c>
      <c r="AM8">
        <v>0.392359425815623</v>
      </c>
      <c r="AN8">
        <v>0.41933622620559402</v>
      </c>
    </row>
    <row r="9" spans="1:40" x14ac:dyDescent="0.3">
      <c r="A9">
        <v>35</v>
      </c>
      <c r="B9">
        <v>1090.4516129032199</v>
      </c>
      <c r="C9">
        <v>300</v>
      </c>
      <c r="D9">
        <v>0</v>
      </c>
      <c r="E9">
        <v>3.6780252737432599</v>
      </c>
      <c r="F9">
        <v>4.49731084972096</v>
      </c>
      <c r="G9">
        <v>-34.742093038336535</v>
      </c>
      <c r="H9">
        <v>-23.986649935002326</v>
      </c>
      <c r="I9">
        <v>7.8875259471385402</v>
      </c>
      <c r="J9">
        <v>3.5591801088192399</v>
      </c>
      <c r="K9">
        <v>0.81782767450274396</v>
      </c>
      <c r="L9">
        <v>3.3812633409940161E-5</v>
      </c>
      <c r="M9">
        <v>3.8338703261649411E-7</v>
      </c>
      <c r="N9" s="1">
        <v>1.1449483806272799E-8</v>
      </c>
      <c r="O9" s="1">
        <v>1.09574646856175E-12</v>
      </c>
      <c r="P9">
        <v>0</v>
      </c>
      <c r="R9">
        <v>16.343466917299299</v>
      </c>
      <c r="S9">
        <v>9.3636426315291796</v>
      </c>
      <c r="T9">
        <v>30.5146067213687</v>
      </c>
      <c r="V9">
        <v>36.1867358171924</v>
      </c>
      <c r="X9">
        <v>7.5915479126102596</v>
      </c>
      <c r="AJ9">
        <v>0</v>
      </c>
      <c r="AK9">
        <v>-0.19800148579974899</v>
      </c>
      <c r="AL9">
        <v>0.39199005933139802</v>
      </c>
      <c r="AM9">
        <v>0.38639265089540997</v>
      </c>
      <c r="AN9">
        <v>0.41961877557294103</v>
      </c>
    </row>
    <row r="10" spans="1:40" x14ac:dyDescent="0.3">
      <c r="A10">
        <v>36</v>
      </c>
      <c r="B10">
        <v>1085.4354838709701</v>
      </c>
      <c r="C10">
        <v>300</v>
      </c>
      <c r="D10">
        <v>0</v>
      </c>
      <c r="E10">
        <v>3.9019623022649101</v>
      </c>
      <c r="F10">
        <v>4.5039680839698999</v>
      </c>
      <c r="G10">
        <v>-36.683883947454149</v>
      </c>
      <c r="H10">
        <v>-25.342269392010866</v>
      </c>
      <c r="I10">
        <v>8.3481052094918695</v>
      </c>
      <c r="J10">
        <v>3.7688326787396398</v>
      </c>
      <c r="K10">
        <v>0.866338799369471</v>
      </c>
      <c r="L10">
        <v>3.3732624012907761E-5</v>
      </c>
      <c r="M10">
        <v>3.8242147123810498E-7</v>
      </c>
      <c r="N10" s="1">
        <v>1.21455871969335E-8</v>
      </c>
      <c r="O10" s="1">
        <v>1.16829234050646E-12</v>
      </c>
      <c r="P10">
        <v>0</v>
      </c>
      <c r="R10">
        <v>16.327861518309401</v>
      </c>
      <c r="S10">
        <v>9.2034760344568092</v>
      </c>
      <c r="T10">
        <v>30.6676760269746</v>
      </c>
      <c r="V10">
        <v>36.330525090185297</v>
      </c>
      <c r="X10">
        <v>7.4704613300738103</v>
      </c>
      <c r="AJ10">
        <v>0</v>
      </c>
      <c r="AK10">
        <v>-0.195384627050114</v>
      </c>
      <c r="AL10">
        <v>0.39461017657655201</v>
      </c>
      <c r="AM10">
        <v>0.38086062873371601</v>
      </c>
      <c r="AN10">
        <v>0.41991382173984498</v>
      </c>
    </row>
    <row r="11" spans="1:40" x14ac:dyDescent="0.3">
      <c r="A11">
        <v>37</v>
      </c>
      <c r="B11">
        <v>1080.4193548387</v>
      </c>
      <c r="C11">
        <v>300</v>
      </c>
      <c r="D11">
        <v>0</v>
      </c>
      <c r="E11">
        <v>4.09634658632572</v>
      </c>
      <c r="F11">
        <v>4.5101946318411601</v>
      </c>
      <c r="G11">
        <v>-38.339895193476444</v>
      </c>
      <c r="H11">
        <v>-26.504605973132595</v>
      </c>
      <c r="I11">
        <v>8.7437626879149608</v>
      </c>
      <c r="J11">
        <v>3.9496802517274299</v>
      </c>
      <c r="K11">
        <v>0.90824164380983596</v>
      </c>
      <c r="L11">
        <v>3.3662648300681487E-5</v>
      </c>
      <c r="M11">
        <v>3.8161526491385641E-7</v>
      </c>
      <c r="N11" s="1">
        <v>1.2753597619742199E-8</v>
      </c>
      <c r="O11" s="1">
        <v>1.23266849896208E-12</v>
      </c>
      <c r="P11">
        <v>0</v>
      </c>
      <c r="R11">
        <v>16.302989788532699</v>
      </c>
      <c r="S11">
        <v>9.0614049623637491</v>
      </c>
      <c r="T11">
        <v>30.822084706325398</v>
      </c>
      <c r="V11">
        <v>36.455383698768003</v>
      </c>
      <c r="X11">
        <v>7.3581368440099402</v>
      </c>
      <c r="AJ11">
        <v>0</v>
      </c>
      <c r="AK11">
        <v>-0.19281350534178199</v>
      </c>
      <c r="AL11">
        <v>0.39719913410679097</v>
      </c>
      <c r="AM11">
        <v>0.37570362682223002</v>
      </c>
      <c r="AN11">
        <v>0.41991074441276</v>
      </c>
    </row>
    <row r="12" spans="1:40" x14ac:dyDescent="0.3">
      <c r="A12">
        <v>38</v>
      </c>
      <c r="B12">
        <v>1075.4032258064401</v>
      </c>
      <c r="C12">
        <v>300</v>
      </c>
      <c r="D12">
        <v>0</v>
      </c>
      <c r="E12">
        <v>4.2861141698435201</v>
      </c>
      <c r="F12">
        <v>4.5157347723655397</v>
      </c>
      <c r="G12">
        <v>-39.955151427043447</v>
      </c>
      <c r="H12">
        <v>-27.644977795858082</v>
      </c>
      <c r="I12">
        <v>9.1284299318803193</v>
      </c>
      <c r="J12">
        <v>4.1265099135975296</v>
      </c>
      <c r="K12">
        <v>0.94915099887459997</v>
      </c>
      <c r="L12">
        <v>3.3669921424847777E-5</v>
      </c>
      <c r="M12">
        <v>3.8162888552761184E-7</v>
      </c>
      <c r="N12" s="1">
        <v>1.3381865961043299E-8</v>
      </c>
      <c r="O12" s="1">
        <v>1.2999972809319399E-12</v>
      </c>
      <c r="P12">
        <v>0</v>
      </c>
      <c r="R12">
        <v>16.191360435067001</v>
      </c>
      <c r="S12">
        <v>8.9902170208122101</v>
      </c>
      <c r="T12">
        <v>31.066413271421599</v>
      </c>
      <c r="V12">
        <v>36.495437491134197</v>
      </c>
      <c r="X12">
        <v>7.25657178156486</v>
      </c>
      <c r="AJ12">
        <v>0</v>
      </c>
      <c r="AK12">
        <v>-0.18928466115030801</v>
      </c>
      <c r="AL12">
        <v>0.40081406098775302</v>
      </c>
      <c r="AM12">
        <v>0.37094931432392703</v>
      </c>
      <c r="AN12">
        <v>0.41752128583862702</v>
      </c>
    </row>
    <row r="13" spans="1:40" x14ac:dyDescent="0.3">
      <c r="A13">
        <v>39</v>
      </c>
      <c r="B13">
        <v>1070.38709677419</v>
      </c>
      <c r="C13">
        <v>300</v>
      </c>
      <c r="D13">
        <v>0</v>
      </c>
      <c r="E13">
        <v>4.4507830602635696</v>
      </c>
      <c r="F13">
        <v>4.52107345955638</v>
      </c>
      <c r="G13">
        <v>-41.32833007277744</v>
      </c>
      <c r="H13">
        <v>-28.620985056282596</v>
      </c>
      <c r="I13">
        <v>9.4581273914988699</v>
      </c>
      <c r="J13">
        <v>4.2788976831311798</v>
      </c>
      <c r="K13">
        <v>0.98445271904524501</v>
      </c>
      <c r="L13">
        <v>3.3676299847205957E-5</v>
      </c>
      <c r="M13">
        <v>3.8167389506011858E-7</v>
      </c>
      <c r="N13" s="1">
        <v>1.39342940419357E-8</v>
      </c>
      <c r="O13" s="1">
        <v>1.36021014305541E-12</v>
      </c>
      <c r="P13">
        <v>0</v>
      </c>
      <c r="R13">
        <v>16.083539328152199</v>
      </c>
      <c r="S13">
        <v>8.9218646313036203</v>
      </c>
      <c r="T13">
        <v>31.302713705220299</v>
      </c>
      <c r="V13">
        <v>36.531955180881397</v>
      </c>
      <c r="X13">
        <v>7.15992715444232</v>
      </c>
      <c r="AJ13">
        <v>0</v>
      </c>
      <c r="AK13">
        <v>-0.18593237853637601</v>
      </c>
      <c r="AL13">
        <v>0.40431270292793098</v>
      </c>
      <c r="AM13">
        <v>0.36641668790448501</v>
      </c>
      <c r="AN13">
        <v>0.41520298770395903</v>
      </c>
    </row>
    <row r="14" spans="1:40" x14ac:dyDescent="0.3">
      <c r="A14">
        <v>40</v>
      </c>
      <c r="B14">
        <v>1065.3709677419299</v>
      </c>
      <c r="C14">
        <v>300</v>
      </c>
      <c r="D14">
        <v>0</v>
      </c>
      <c r="E14">
        <v>4.5942022513539804</v>
      </c>
      <c r="F14">
        <v>4.5262411402130098</v>
      </c>
      <c r="G14">
        <v>-42.497591682595868</v>
      </c>
      <c r="H14">
        <v>-29.458579727262332</v>
      </c>
      <c r="I14">
        <v>9.7413580134871598</v>
      </c>
      <c r="J14">
        <v>4.41063754050694</v>
      </c>
      <c r="K14">
        <v>1.0150149117193801</v>
      </c>
      <c r="L14">
        <v>3.3682300547430558E-5</v>
      </c>
      <c r="M14">
        <v>3.817497327742271E-7</v>
      </c>
      <c r="N14" s="1">
        <v>1.4422554834481001E-8</v>
      </c>
      <c r="O14" s="1">
        <v>1.41436164526933E-12</v>
      </c>
      <c r="P14">
        <v>0</v>
      </c>
      <c r="R14">
        <v>15.978407000901401</v>
      </c>
      <c r="S14">
        <v>8.8562802926495898</v>
      </c>
      <c r="T14">
        <v>31.532816745517302</v>
      </c>
      <c r="V14">
        <v>36.5650512761163</v>
      </c>
      <c r="X14">
        <v>7.0674446848152996</v>
      </c>
      <c r="AJ14">
        <v>0</v>
      </c>
      <c r="AK14">
        <v>-0.18272150227307399</v>
      </c>
      <c r="AL14">
        <v>0.40772049754376999</v>
      </c>
      <c r="AM14">
        <v>0.36207074894413999</v>
      </c>
      <c r="AN14">
        <v>0.41293025578516301</v>
      </c>
    </row>
    <row r="15" spans="1:40" x14ac:dyDescent="0.3">
      <c r="A15">
        <v>41</v>
      </c>
      <c r="B15">
        <v>1060.35483870967</v>
      </c>
      <c r="C15">
        <v>300</v>
      </c>
      <c r="D15">
        <v>0</v>
      </c>
      <c r="E15">
        <v>4.7194578674179404</v>
      </c>
      <c r="F15">
        <v>4.5312643191978896</v>
      </c>
      <c r="G15">
        <v>-43.493381768750304</v>
      </c>
      <c r="H15">
        <v>-30.178424356401141</v>
      </c>
      <c r="I15">
        <v>9.9849337069019697</v>
      </c>
      <c r="J15">
        <v>4.5247658058616302</v>
      </c>
      <c r="K15">
        <v>1.0415322380163701</v>
      </c>
      <c r="L15">
        <v>3.3688402462689348E-5</v>
      </c>
      <c r="M15">
        <v>3.8185631384500719E-7</v>
      </c>
      <c r="N15" s="1">
        <v>1.48560739657308E-8</v>
      </c>
      <c r="O15" s="1">
        <v>1.4633137512147401E-12</v>
      </c>
      <c r="P15">
        <v>0</v>
      </c>
      <c r="R15">
        <v>15.874994449704101</v>
      </c>
      <c r="S15">
        <v>8.7933842477205797</v>
      </c>
      <c r="T15">
        <v>31.7583365772654</v>
      </c>
      <c r="V15">
        <v>36.594808498665103</v>
      </c>
      <c r="X15">
        <v>6.9784762266446103</v>
      </c>
      <c r="AJ15">
        <v>0</v>
      </c>
      <c r="AK15">
        <v>-0.17962234258312301</v>
      </c>
      <c r="AL15">
        <v>0.41105996181374499</v>
      </c>
      <c r="AM15">
        <v>0.35788152351632202</v>
      </c>
      <c r="AN15">
        <v>0.41068085725305498</v>
      </c>
    </row>
    <row r="16" spans="1:40" x14ac:dyDescent="0.3">
      <c r="A16">
        <v>42</v>
      </c>
      <c r="B16">
        <v>1055.33870967741</v>
      </c>
      <c r="C16">
        <v>300</v>
      </c>
      <c r="D16">
        <v>0</v>
      </c>
      <c r="E16">
        <v>4.8290446411685899</v>
      </c>
      <c r="F16">
        <v>4.5361663182718202</v>
      </c>
      <c r="G16">
        <v>-44.340194362053261</v>
      </c>
      <c r="H16">
        <v>-30.797105878258897</v>
      </c>
      <c r="I16">
        <v>10.194357230994299</v>
      </c>
      <c r="J16">
        <v>4.6237327434725097</v>
      </c>
      <c r="K16">
        <v>1.06456516413806</v>
      </c>
      <c r="L16">
        <v>3.3695055861038595E-5</v>
      </c>
      <c r="M16">
        <v>3.8199395965952908E-7</v>
      </c>
      <c r="N16" s="1">
        <v>1.5242527821245699E-8</v>
      </c>
      <c r="O16" s="1">
        <v>1.5077766394750801E-12</v>
      </c>
      <c r="P16">
        <v>0</v>
      </c>
      <c r="R16">
        <v>15.772449063352701</v>
      </c>
      <c r="S16">
        <v>8.7330911043910806</v>
      </c>
      <c r="T16">
        <v>31.980717034089</v>
      </c>
      <c r="V16">
        <v>36.621280845754399</v>
      </c>
      <c r="X16">
        <v>6.8924619524126403</v>
      </c>
      <c r="AJ16">
        <v>0</v>
      </c>
      <c r="AK16">
        <v>-0.17660951045999601</v>
      </c>
      <c r="AL16">
        <v>0.41435130816610199</v>
      </c>
      <c r="AM16">
        <v>0.35382306366711203</v>
      </c>
      <c r="AN16">
        <v>0.40843513862678199</v>
      </c>
    </row>
    <row r="17" spans="1:40" x14ac:dyDescent="0.3">
      <c r="A17">
        <v>43</v>
      </c>
      <c r="B17">
        <v>1050.3225806451601</v>
      </c>
      <c r="C17">
        <v>300</v>
      </c>
      <c r="D17">
        <v>0</v>
      </c>
      <c r="E17">
        <v>4.9249924044484503</v>
      </c>
      <c r="F17">
        <v>4.5409678857494802</v>
      </c>
      <c r="G17">
        <v>-45.05786831929526</v>
      </c>
      <c r="H17">
        <v>-31.328026441161498</v>
      </c>
      <c r="I17">
        <v>10.374103762271201</v>
      </c>
      <c r="J17">
        <v>4.7095289476614299</v>
      </c>
      <c r="K17">
        <v>1.0845688690959701</v>
      </c>
      <c r="L17">
        <v>3.3702690808775652E-5</v>
      </c>
      <c r="M17">
        <v>3.8216335350502843E-7</v>
      </c>
      <c r="N17" s="1">
        <v>1.5588212826895101E-8</v>
      </c>
      <c r="O17" s="1">
        <v>1.5483393472002401E-12</v>
      </c>
      <c r="P17">
        <v>0</v>
      </c>
      <c r="R17">
        <v>15.670007393100599</v>
      </c>
      <c r="S17">
        <v>8.67531450983018</v>
      </c>
      <c r="T17">
        <v>32.201269378603598</v>
      </c>
      <c r="V17">
        <v>36.644495558574498</v>
      </c>
      <c r="X17">
        <v>6.8089131598908903</v>
      </c>
      <c r="AJ17">
        <v>0</v>
      </c>
      <c r="AK17">
        <v>-0.173661007917254</v>
      </c>
      <c r="AL17">
        <v>0.417612950834509</v>
      </c>
      <c r="AM17">
        <v>0.34987265875930801</v>
      </c>
      <c r="AN17">
        <v>0.40617539832343502</v>
      </c>
    </row>
    <row r="18" spans="1:40" x14ac:dyDescent="0.3">
      <c r="A18">
        <v>44</v>
      </c>
      <c r="B18">
        <v>1045.30645161289</v>
      </c>
      <c r="C18">
        <v>300</v>
      </c>
      <c r="D18">
        <v>0</v>
      </c>
      <c r="E18">
        <v>5.0089605420635799</v>
      </c>
      <c r="F18">
        <v>4.5456876952583603</v>
      </c>
      <c r="G18">
        <v>-45.66255215290235</v>
      </c>
      <c r="H18">
        <v>-31.782065334473948</v>
      </c>
      <c r="I18">
        <v>10.5278310872141</v>
      </c>
      <c r="J18">
        <v>4.78377958506531</v>
      </c>
      <c r="K18">
        <v>1.10191479878577</v>
      </c>
      <c r="L18">
        <v>3.3711725004783893E-5</v>
      </c>
      <c r="M18">
        <v>3.8236551570059279E-7</v>
      </c>
      <c r="N18" s="1">
        <v>1.5898322639885598E-8</v>
      </c>
      <c r="O18" s="1">
        <v>1.5854930464521899E-12</v>
      </c>
      <c r="P18">
        <v>0</v>
      </c>
      <c r="R18">
        <v>15.566972907782199</v>
      </c>
      <c r="S18">
        <v>8.6199704612803298</v>
      </c>
      <c r="T18">
        <v>32.421203913019397</v>
      </c>
      <c r="V18">
        <v>36.664454213781902</v>
      </c>
      <c r="X18">
        <v>6.7273985041359303</v>
      </c>
      <c r="AJ18">
        <v>0</v>
      </c>
      <c r="AK18">
        <v>-0.170757505802835</v>
      </c>
      <c r="AL18">
        <v>0.42086193182888298</v>
      </c>
      <c r="AM18">
        <v>0.34601020249290498</v>
      </c>
      <c r="AN18">
        <v>0.40388537148104597</v>
      </c>
    </row>
    <row r="19" spans="1:40" x14ac:dyDescent="0.3">
      <c r="A19">
        <v>45</v>
      </c>
      <c r="B19">
        <v>1040.2903225806399</v>
      </c>
      <c r="C19">
        <v>300</v>
      </c>
      <c r="D19">
        <v>0</v>
      </c>
      <c r="E19">
        <v>5.0823092460683599</v>
      </c>
      <c r="F19">
        <v>4.5503427615875101</v>
      </c>
      <c r="G19">
        <v>-46.167429776320255</v>
      </c>
      <c r="H19">
        <v>-32.168075969368395</v>
      </c>
      <c r="I19">
        <v>10.6585381659715</v>
      </c>
      <c r="J19">
        <v>4.8478154034072096</v>
      </c>
      <c r="K19">
        <v>1.1169069040186399</v>
      </c>
      <c r="L19">
        <v>3.3722571231926676E-5</v>
      </c>
      <c r="M19">
        <v>3.8260179439970669E-7</v>
      </c>
      <c r="N19" s="1">
        <v>1.6177158402730901E-8</v>
      </c>
      <c r="O19" s="1">
        <v>1.61964889510495E-12</v>
      </c>
      <c r="P19">
        <v>0</v>
      </c>
      <c r="R19">
        <v>15.4626973638332</v>
      </c>
      <c r="S19">
        <v>8.5669796667706102</v>
      </c>
      <c r="T19">
        <v>32.641657113160903</v>
      </c>
      <c r="V19">
        <v>36.681133063589002</v>
      </c>
      <c r="X19">
        <v>6.6475327926460901</v>
      </c>
      <c r="AJ19">
        <v>0</v>
      </c>
      <c r="AK19">
        <v>-0.167881760593424</v>
      </c>
      <c r="AL19">
        <v>0.42411428867064899</v>
      </c>
      <c r="AM19">
        <v>0.34221767628984701</v>
      </c>
      <c r="AN19">
        <v>0.40154979563292797</v>
      </c>
    </row>
    <row r="20" spans="1:40" x14ac:dyDescent="0.3">
      <c r="A20">
        <v>46</v>
      </c>
      <c r="B20">
        <v>1035.27419354839</v>
      </c>
      <c r="C20">
        <v>300</v>
      </c>
      <c r="D20">
        <v>0</v>
      </c>
      <c r="E20">
        <v>5.1461536938264096</v>
      </c>
      <c r="F20">
        <v>4.5549487945584897</v>
      </c>
      <c r="G20">
        <v>-46.583271028127072</v>
      </c>
      <c r="H20">
        <v>-32.493262066087141</v>
      </c>
      <c r="I20">
        <v>10.7686857454297</v>
      </c>
      <c r="J20">
        <v>4.9027266732391199</v>
      </c>
      <c r="K20">
        <v>1.12979397265106</v>
      </c>
      <c r="L20">
        <v>3.3735644660055767E-5</v>
      </c>
      <c r="M20">
        <v>3.8287386980222474E-7</v>
      </c>
      <c r="N20" s="1">
        <v>1.6428289547888799E-8</v>
      </c>
      <c r="O20" s="1">
        <v>1.6511518275018E-12</v>
      </c>
      <c r="P20">
        <v>0</v>
      </c>
      <c r="R20">
        <v>15.356564755024699</v>
      </c>
      <c r="S20">
        <v>8.5162692501943003</v>
      </c>
      <c r="T20">
        <v>32.863715595926202</v>
      </c>
      <c r="V20">
        <v>36.694482688442797</v>
      </c>
      <c r="X20">
        <v>6.5689677104118802</v>
      </c>
      <c r="AJ20">
        <v>0</v>
      </c>
      <c r="AK20">
        <v>-0.16501813456120101</v>
      </c>
      <c r="AL20">
        <v>0.427385381117802</v>
      </c>
      <c r="AM20">
        <v>0.33847872010718999</v>
      </c>
      <c r="AN20">
        <v>0.39915403333620803</v>
      </c>
    </row>
    <row r="21" spans="1:40" x14ac:dyDescent="0.3">
      <c r="A21">
        <v>47</v>
      </c>
      <c r="B21">
        <v>1030.2580645161199</v>
      </c>
      <c r="C21">
        <v>300</v>
      </c>
      <c r="D21">
        <v>0</v>
      </c>
      <c r="E21">
        <v>5.2014054495873898</v>
      </c>
      <c r="F21">
        <v>4.5595205069707498</v>
      </c>
      <c r="G21">
        <v>-46.91885173212318</v>
      </c>
      <c r="H21">
        <v>-32.76346395259236</v>
      </c>
      <c r="I21">
        <v>10.8602886270968</v>
      </c>
      <c r="J21">
        <v>4.9494043885443499</v>
      </c>
      <c r="K21">
        <v>1.1407790449972299</v>
      </c>
      <c r="L21">
        <v>3.3751370226560681E-5</v>
      </c>
      <c r="M21">
        <v>3.831837705989814E-7</v>
      </c>
      <c r="N21" s="1">
        <v>1.6654677470373799E-8</v>
      </c>
      <c r="O21" s="1">
        <v>1.68029125574133E-12</v>
      </c>
      <c r="P21">
        <v>0</v>
      </c>
      <c r="R21">
        <v>15.2479770381719</v>
      </c>
      <c r="S21">
        <v>8.4677740119995608</v>
      </c>
      <c r="T21">
        <v>33.088437967164097</v>
      </c>
      <c r="V21">
        <v>36.704426981984199</v>
      </c>
      <c r="X21">
        <v>6.4913840006800401</v>
      </c>
      <c r="AJ21">
        <v>0</v>
      </c>
      <c r="AK21">
        <v>-0.16215219274201101</v>
      </c>
      <c r="AL21">
        <v>0.430690190740731</v>
      </c>
      <c r="AM21">
        <v>0.33477826895593998</v>
      </c>
      <c r="AN21">
        <v>0.39668373304533899</v>
      </c>
    </row>
    <row r="22" spans="1:40" x14ac:dyDescent="0.3">
      <c r="A22">
        <v>48</v>
      </c>
      <c r="B22">
        <v>1025.2419354838601</v>
      </c>
      <c r="C22">
        <v>300</v>
      </c>
      <c r="D22">
        <v>0</v>
      </c>
      <c r="E22">
        <v>5.2488043381893696</v>
      </c>
      <c r="F22">
        <v>4.5640719182032203</v>
      </c>
      <c r="G22">
        <v>-47.181275735279996</v>
      </c>
      <c r="H22">
        <v>-32.983377089956647</v>
      </c>
      <c r="I22">
        <v>10.9349867765716</v>
      </c>
      <c r="J22">
        <v>4.9885719399913997</v>
      </c>
      <c r="K22">
        <v>1.15002664994282</v>
      </c>
      <c r="L22">
        <v>3.3770189789154895E-5</v>
      </c>
      <c r="M22">
        <v>3.8353389490879804E-7</v>
      </c>
      <c r="N22" s="1">
        <v>1.6858771137643299E-8</v>
      </c>
      <c r="O22" s="1">
        <v>1.7073094210638699E-12</v>
      </c>
      <c r="P22">
        <v>0</v>
      </c>
      <c r="R22">
        <v>15.136342461299099</v>
      </c>
      <c r="S22">
        <v>8.4214351780615395</v>
      </c>
      <c r="T22">
        <v>33.316875020315997</v>
      </c>
      <c r="V22">
        <v>36.710862915386897</v>
      </c>
      <c r="X22">
        <v>6.4144844249362301</v>
      </c>
      <c r="AJ22">
        <v>0</v>
      </c>
      <c r="AK22">
        <v>-0.159270387511878</v>
      </c>
      <c r="AL22">
        <v>0.434043605050981</v>
      </c>
      <c r="AM22">
        <v>0.33110222628761499</v>
      </c>
      <c r="AN22">
        <v>0.39412455617328102</v>
      </c>
    </row>
    <row r="23" spans="1:40" x14ac:dyDescent="0.3">
      <c r="A23">
        <v>49</v>
      </c>
      <c r="B23">
        <v>1020.22580645161</v>
      </c>
      <c r="C23">
        <v>300</v>
      </c>
      <c r="D23">
        <v>0</v>
      </c>
      <c r="E23">
        <v>5.2889433751438002</v>
      </c>
      <c r="F23">
        <v>4.5686167269348301</v>
      </c>
      <c r="G23">
        <v>-47.376222768503155</v>
      </c>
      <c r="H23">
        <v>-33.156718666228166</v>
      </c>
      <c r="I23">
        <v>10.994100888036799</v>
      </c>
      <c r="J23">
        <v>5.0208097404654799</v>
      </c>
      <c r="K23">
        <v>1.15766843472821</v>
      </c>
      <c r="L23">
        <v>3.3792567924863459E-5</v>
      </c>
      <c r="M23">
        <v>3.839270182445633E-7</v>
      </c>
      <c r="N23" s="1">
        <v>1.7042581354217199E-8</v>
      </c>
      <c r="O23" s="1">
        <v>1.7324079638145301E-12</v>
      </c>
      <c r="P23">
        <v>0</v>
      </c>
      <c r="R23">
        <v>15.021069586379101</v>
      </c>
      <c r="S23">
        <v>8.3771915783131803</v>
      </c>
      <c r="T23">
        <v>33.550087773959099</v>
      </c>
      <c r="V23">
        <v>36.713664468868103</v>
      </c>
      <c r="X23">
        <v>6.3379865924803998</v>
      </c>
      <c r="AJ23">
        <v>0</v>
      </c>
      <c r="AK23">
        <v>-0.15635989249012899</v>
      </c>
      <c r="AL23">
        <v>0.437460692168534</v>
      </c>
      <c r="AM23">
        <v>0.32743713741476099</v>
      </c>
      <c r="AN23">
        <v>0.391462062906833</v>
      </c>
    </row>
    <row r="24" spans="1:40" x14ac:dyDescent="0.3">
      <c r="A24">
        <v>50</v>
      </c>
      <c r="B24">
        <v>1015.20967741934</v>
      </c>
      <c r="C24">
        <v>300</v>
      </c>
      <c r="D24">
        <v>0</v>
      </c>
      <c r="E24">
        <v>5.2771626976346298</v>
      </c>
      <c r="F24">
        <v>4.5744387717209296</v>
      </c>
      <c r="G24">
        <v>-47.069716829325436</v>
      </c>
      <c r="H24">
        <v>-32.97068872483181</v>
      </c>
      <c r="I24">
        <v>10.943394419743599</v>
      </c>
      <c r="J24">
        <v>5.0028167339656902</v>
      </c>
      <c r="K24">
        <v>1.15361970308968</v>
      </c>
      <c r="L24">
        <v>3.38748187933902E-5</v>
      </c>
      <c r="M24">
        <v>3.847145517541786E-7</v>
      </c>
      <c r="N24" s="1">
        <v>1.7094881334358501E-8</v>
      </c>
      <c r="O24" s="1">
        <v>1.74688206833065E-12</v>
      </c>
      <c r="P24">
        <v>0</v>
      </c>
      <c r="R24">
        <v>14.829061422542701</v>
      </c>
      <c r="S24">
        <v>8.3420094820831405</v>
      </c>
      <c r="T24">
        <v>33.905918168108599</v>
      </c>
      <c r="V24">
        <v>36.689005227370302</v>
      </c>
      <c r="X24">
        <v>6.2340056998950999</v>
      </c>
      <c r="AJ24">
        <v>0</v>
      </c>
      <c r="AK24">
        <v>-0.151870876141082</v>
      </c>
      <c r="AL24">
        <v>0.44257955543814098</v>
      </c>
      <c r="AM24">
        <v>0.32241428636391001</v>
      </c>
      <c r="AN24">
        <v>0.38687703433902898</v>
      </c>
    </row>
    <row r="25" spans="1:40" x14ac:dyDescent="0.3">
      <c r="A25">
        <v>51</v>
      </c>
      <c r="B25">
        <v>1010.19354838709</v>
      </c>
      <c r="C25">
        <v>300</v>
      </c>
      <c r="D25">
        <v>0</v>
      </c>
      <c r="E25">
        <v>5.2096332898539597</v>
      </c>
      <c r="F25">
        <v>4.5816824744993596</v>
      </c>
      <c r="G25">
        <v>-46.229829389511018</v>
      </c>
      <c r="H25">
        <v>-32.401182418836385</v>
      </c>
      <c r="I25">
        <v>10.775483297558401</v>
      </c>
      <c r="J25">
        <v>4.9311344509859403</v>
      </c>
      <c r="K25">
        <v>1.13705681675882</v>
      </c>
      <c r="L25">
        <v>3.4027702974521494E-5</v>
      </c>
      <c r="M25">
        <v>3.8598973412795467E-7</v>
      </c>
      <c r="N25" s="1">
        <v>1.70063290793038E-8</v>
      </c>
      <c r="O25" s="1">
        <v>1.7497848306544899E-12</v>
      </c>
      <c r="P25">
        <v>0</v>
      </c>
      <c r="R25">
        <v>14.5496564601098</v>
      </c>
      <c r="S25">
        <v>8.3168824618231696</v>
      </c>
      <c r="T25">
        <v>34.402491778172603</v>
      </c>
      <c r="V25">
        <v>36.630806157861997</v>
      </c>
      <c r="X25">
        <v>6.10016314203226</v>
      </c>
      <c r="AJ25">
        <v>0</v>
      </c>
      <c r="AK25">
        <v>-0.14565486481526799</v>
      </c>
      <c r="AL25">
        <v>0.44965552681571602</v>
      </c>
      <c r="AM25">
        <v>0.31590953160955598</v>
      </c>
      <c r="AN25">
        <v>0.38008980638999501</v>
      </c>
    </row>
    <row r="26" spans="1:40" x14ac:dyDescent="0.3">
      <c r="A26">
        <v>52</v>
      </c>
      <c r="B26">
        <v>1005.17741935484</v>
      </c>
      <c r="C26">
        <v>300</v>
      </c>
      <c r="D26">
        <v>0</v>
      </c>
      <c r="E26">
        <v>5.1411926620520498</v>
      </c>
      <c r="F26">
        <v>4.5888188666028302</v>
      </c>
      <c r="G26">
        <v>-45.391156717639916</v>
      </c>
      <c r="H26">
        <v>-31.83269444708187</v>
      </c>
      <c r="I26">
        <v>10.6064080808036</v>
      </c>
      <c r="J26">
        <v>4.8590218452059899</v>
      </c>
      <c r="K26">
        <v>1.12037385033202</v>
      </c>
      <c r="L26">
        <v>3.4185743478362417E-5</v>
      </c>
      <c r="M26">
        <v>3.8735396887731626E-7</v>
      </c>
      <c r="N26" s="1">
        <v>1.69141380693278E-8</v>
      </c>
      <c r="O26" s="1">
        <v>1.75183507299913E-12</v>
      </c>
      <c r="P26">
        <v>0</v>
      </c>
      <c r="R26">
        <v>14.268949086173</v>
      </c>
      <c r="S26">
        <v>8.2936333411927894</v>
      </c>
      <c r="T26">
        <v>34.901311310338002</v>
      </c>
      <c r="V26">
        <v>36.566191465193</v>
      </c>
      <c r="X26">
        <v>5.9699147971030202</v>
      </c>
      <c r="AJ26">
        <v>0</v>
      </c>
      <c r="AK26">
        <v>-0.13956555101614301</v>
      </c>
      <c r="AL26">
        <v>0.45676419312111599</v>
      </c>
      <c r="AM26">
        <v>0.30956345360737297</v>
      </c>
      <c r="AN26">
        <v>0.37323790428765302</v>
      </c>
    </row>
    <row r="27" spans="1:40" x14ac:dyDescent="0.3">
      <c r="A27">
        <v>53</v>
      </c>
      <c r="B27">
        <v>1000.16129032258</v>
      </c>
      <c r="C27">
        <v>300</v>
      </c>
      <c r="D27">
        <v>0</v>
      </c>
      <c r="E27">
        <v>5.07238938965647</v>
      </c>
      <c r="F27">
        <v>4.5958437864768502</v>
      </c>
      <c r="G27">
        <v>-44.558622391596217</v>
      </c>
      <c r="H27">
        <v>-31.268669316997148</v>
      </c>
      <c r="I27">
        <v>10.4373166056135</v>
      </c>
      <c r="J27">
        <v>4.7869906369989303</v>
      </c>
      <c r="K27">
        <v>1.10369055723387</v>
      </c>
      <c r="L27">
        <v>3.4348535268694328E-5</v>
      </c>
      <c r="M27">
        <v>3.8880396294628325E-7</v>
      </c>
      <c r="N27" s="1">
        <v>1.68197513883974E-8</v>
      </c>
      <c r="O27" s="1">
        <v>1.75317792311618E-12</v>
      </c>
      <c r="P27">
        <v>0</v>
      </c>
      <c r="R27">
        <v>13.987215493305801</v>
      </c>
      <c r="S27">
        <v>8.2722792620371308</v>
      </c>
      <c r="T27">
        <v>35.401838319388098</v>
      </c>
      <c r="V27">
        <v>36.495378873016101</v>
      </c>
      <c r="X27">
        <v>5.8432880522527197</v>
      </c>
      <c r="AJ27">
        <v>0</v>
      </c>
      <c r="AK27">
        <v>-0.13360504392007599</v>
      </c>
      <c r="AL27">
        <v>0.463897657639189</v>
      </c>
      <c r="AM27">
        <v>0.30337857349495501</v>
      </c>
      <c r="AN27">
        <v>0.36632881278593099</v>
      </c>
    </row>
    <row r="28" spans="1:40" x14ac:dyDescent="0.3">
      <c r="A28">
        <v>54</v>
      </c>
      <c r="B28">
        <v>995.14516129032302</v>
      </c>
      <c r="C28">
        <v>300</v>
      </c>
      <c r="D28">
        <v>0</v>
      </c>
      <c r="E28">
        <v>5.0036925763001303</v>
      </c>
      <c r="F28">
        <v>4.6027554845065399</v>
      </c>
      <c r="G28">
        <v>-43.736287195656892</v>
      </c>
      <c r="H28">
        <v>-30.711936963129716</v>
      </c>
      <c r="I28">
        <v>10.2691791548558</v>
      </c>
      <c r="J28">
        <v>4.7154714627044099</v>
      </c>
      <c r="K28">
        <v>1.0871080580194099</v>
      </c>
      <c r="L28">
        <v>3.4515585012252383E-5</v>
      </c>
      <c r="M28">
        <v>3.9033510196581042E-7</v>
      </c>
      <c r="N28" s="1">
        <v>1.67243702285715E-8</v>
      </c>
      <c r="O28" s="1">
        <v>1.7539407923615199E-12</v>
      </c>
      <c r="P28">
        <v>0</v>
      </c>
      <c r="R28">
        <v>13.7047877436317</v>
      </c>
      <c r="S28">
        <v>8.2527551745086196</v>
      </c>
      <c r="T28">
        <v>35.9034941428148</v>
      </c>
      <c r="V28">
        <v>36.4187064034736</v>
      </c>
      <c r="X28">
        <v>5.7202565355711901</v>
      </c>
      <c r="AJ28">
        <v>0</v>
      </c>
      <c r="AK28">
        <v>-0.127774440027486</v>
      </c>
      <c r="AL28">
        <v>0.47104778945623998</v>
      </c>
      <c r="AM28">
        <v>0.29735483419710401</v>
      </c>
      <c r="AN28">
        <v>0.35937181637414101</v>
      </c>
    </row>
    <row r="29" spans="1:40" x14ac:dyDescent="0.3">
      <c r="A29">
        <v>55</v>
      </c>
      <c r="B29">
        <v>990.12903225806394</v>
      </c>
      <c r="C29">
        <v>300</v>
      </c>
      <c r="D29">
        <v>0</v>
      </c>
      <c r="E29">
        <v>4.9355159248140597</v>
      </c>
      <c r="F29">
        <v>4.6095523092819199</v>
      </c>
      <c r="G29">
        <v>-42.927644099118837</v>
      </c>
      <c r="H29">
        <v>-30.164934725220682</v>
      </c>
      <c r="I29">
        <v>10.102842719620901</v>
      </c>
      <c r="J29">
        <v>4.6448401751553998</v>
      </c>
      <c r="K29">
        <v>1.0707148099557899</v>
      </c>
      <c r="L29">
        <v>3.4686396036139416E-5</v>
      </c>
      <c r="M29">
        <v>3.9194265220202248E-7</v>
      </c>
      <c r="N29" s="1">
        <v>1.6629070448407399E-8</v>
      </c>
      <c r="O29" s="1">
        <v>1.7542422903686601E-12</v>
      </c>
      <c r="P29">
        <v>0</v>
      </c>
      <c r="R29">
        <v>13.421991220779001</v>
      </c>
      <c r="S29">
        <v>8.23500204658861</v>
      </c>
      <c r="T29">
        <v>36.4057033213371</v>
      </c>
      <c r="V29">
        <v>36.336514374798703</v>
      </c>
      <c r="X29">
        <v>5.6007890364964004</v>
      </c>
      <c r="AJ29">
        <v>0</v>
      </c>
      <c r="AK29">
        <v>-0.12207443490122601</v>
      </c>
      <c r="AL29">
        <v>0.478206466691523</v>
      </c>
      <c r="AM29">
        <v>0.291491890761303</v>
      </c>
      <c r="AN29">
        <v>0.35237607744839899</v>
      </c>
    </row>
    <row r="30" spans="1:40" x14ac:dyDescent="0.3">
      <c r="A30">
        <v>56</v>
      </c>
      <c r="B30">
        <v>985.11290322580601</v>
      </c>
      <c r="C30">
        <v>300</v>
      </c>
      <c r="D30">
        <v>0</v>
      </c>
      <c r="E30">
        <v>4.8682254013930599</v>
      </c>
      <c r="F30">
        <v>4.61623273798455</v>
      </c>
      <c r="G30">
        <v>-42.135698572272005</v>
      </c>
      <c r="H30">
        <v>-29.629763104040116</v>
      </c>
      <c r="I30">
        <v>9.9390480607593492</v>
      </c>
      <c r="J30">
        <v>4.5754256207164596</v>
      </c>
      <c r="K30">
        <v>1.05458837925024</v>
      </c>
      <c r="L30">
        <v>3.4860471388708749E-5</v>
      </c>
      <c r="M30">
        <v>3.9362178968203244E-7</v>
      </c>
      <c r="N30" s="1">
        <v>1.6534824369445499E-8</v>
      </c>
      <c r="O30" s="1">
        <v>1.75419382156719E-12</v>
      </c>
      <c r="P30">
        <v>0</v>
      </c>
      <c r="R30">
        <v>13.139143018755099</v>
      </c>
      <c r="S30">
        <v>8.2189661623573897</v>
      </c>
      <c r="T30">
        <v>36.907897476267799</v>
      </c>
      <c r="V30">
        <v>36.249143942883599</v>
      </c>
      <c r="X30">
        <v>5.4848493997358396</v>
      </c>
      <c r="AJ30">
        <v>0</v>
      </c>
      <c r="AK30">
        <v>-0.116505330094101</v>
      </c>
      <c r="AL30">
        <v>0.48536563350585299</v>
      </c>
      <c r="AM30">
        <v>0.28578910492739501</v>
      </c>
      <c r="AN30">
        <v>0.34535059166085302</v>
      </c>
    </row>
    <row r="31" spans="1:40" x14ac:dyDescent="0.3">
      <c r="A31">
        <v>57</v>
      </c>
      <c r="B31">
        <v>980.09677419354796</v>
      </c>
      <c r="C31">
        <v>300</v>
      </c>
      <c r="D31">
        <v>0</v>
      </c>
      <c r="E31">
        <v>4.80214557987565</v>
      </c>
      <c r="F31">
        <v>4.6227954026252798</v>
      </c>
      <c r="G31">
        <v>-41.363035323304636</v>
      </c>
      <c r="H31">
        <v>-29.108232117174946</v>
      </c>
      <c r="I31">
        <v>9.7784438455989804</v>
      </c>
      <c r="J31">
        <v>4.5075160857998799</v>
      </c>
      <c r="K31">
        <v>1.0387969100143399</v>
      </c>
      <c r="L31">
        <v>3.5037316827569317E-5</v>
      </c>
      <c r="M31">
        <v>3.9536762978843944E-7</v>
      </c>
      <c r="N31" s="1">
        <v>1.6442518461233099E-8</v>
      </c>
      <c r="O31" s="1">
        <v>1.7539008507462099E-12</v>
      </c>
      <c r="P31">
        <v>0</v>
      </c>
      <c r="R31">
        <v>12.8565504694679</v>
      </c>
      <c r="S31">
        <v>8.2045984491188104</v>
      </c>
      <c r="T31">
        <v>37.409518940434502</v>
      </c>
      <c r="V31">
        <v>36.156935619742796</v>
      </c>
      <c r="X31">
        <v>5.3723965212357498</v>
      </c>
      <c r="AJ31">
        <v>0</v>
      </c>
      <c r="AK31">
        <v>-0.111067044776711</v>
      </c>
      <c r="AL31">
        <v>0.49251735396745699</v>
      </c>
      <c r="AM31">
        <v>0.28024554467811902</v>
      </c>
      <c r="AN31">
        <v>0.33830414613113402</v>
      </c>
    </row>
    <row r="32" spans="1:40" x14ac:dyDescent="0.3">
      <c r="A32">
        <v>58</v>
      </c>
      <c r="B32">
        <v>975.080645161289</v>
      </c>
      <c r="C32">
        <v>300</v>
      </c>
      <c r="D32">
        <v>0</v>
      </c>
      <c r="E32">
        <v>4.7375649298097402</v>
      </c>
      <c r="F32">
        <v>4.6292391119801097</v>
      </c>
      <c r="G32">
        <v>-40.611874171620265</v>
      </c>
      <c r="H32">
        <v>-28.601900137030196</v>
      </c>
      <c r="I32">
        <v>9.6215984450839898</v>
      </c>
      <c r="J32">
        <v>4.44136467680769</v>
      </c>
      <c r="K32">
        <v>1.0234003505131699</v>
      </c>
      <c r="L32">
        <v>3.5216443672998307E-5</v>
      </c>
      <c r="M32">
        <v>3.971752566364953E-7</v>
      </c>
      <c r="N32" s="1">
        <v>1.6352967684643199E-8</v>
      </c>
      <c r="O32" s="1">
        <v>1.7534638988269801E-12</v>
      </c>
      <c r="P32">
        <v>0</v>
      </c>
      <c r="R32">
        <v>12.574509839856701</v>
      </c>
      <c r="S32">
        <v>8.1918538334140401</v>
      </c>
      <c r="T32">
        <v>37.910024078325698</v>
      </c>
      <c r="V32">
        <v>36.060227810603003</v>
      </c>
      <c r="X32">
        <v>5.2633844378003598</v>
      </c>
      <c r="AJ32">
        <v>0</v>
      </c>
      <c r="AK32">
        <v>-0.10575913171071601</v>
      </c>
      <c r="AL32">
        <v>0.49965386182450999</v>
      </c>
      <c r="AM32">
        <v>0.27485998843702297</v>
      </c>
      <c r="AN32">
        <v>0.33124528144918097</v>
      </c>
    </row>
    <row r="33" spans="1:40" x14ac:dyDescent="0.3">
      <c r="A33">
        <v>59</v>
      </c>
      <c r="B33">
        <v>970.06451612903095</v>
      </c>
      <c r="C33">
        <v>300</v>
      </c>
      <c r="D33">
        <v>0</v>
      </c>
      <c r="E33">
        <v>4.67474025000097</v>
      </c>
      <c r="F33">
        <v>4.6355628691951001</v>
      </c>
      <c r="G33">
        <v>-39.884117133462276</v>
      </c>
      <c r="H33">
        <v>-28.112106647692773</v>
      </c>
      <c r="I33">
        <v>9.4690098394472901</v>
      </c>
      <c r="J33">
        <v>4.3771938354176303</v>
      </c>
      <c r="K33">
        <v>1.0084514830046201</v>
      </c>
      <c r="L33">
        <v>3.5397371471820894E-5</v>
      </c>
      <c r="M33">
        <v>3.9903975158760756E-7</v>
      </c>
      <c r="N33" s="1">
        <v>1.62669270890163E-8</v>
      </c>
      <c r="O33" s="1">
        <v>1.7529793164569801E-12</v>
      </c>
      <c r="P33">
        <v>0</v>
      </c>
      <c r="R33">
        <v>12.293305222984801</v>
      </c>
      <c r="S33">
        <v>8.1806906259022298</v>
      </c>
      <c r="T33">
        <v>38.4088862428504</v>
      </c>
      <c r="V33">
        <v>35.959355408338702</v>
      </c>
      <c r="X33">
        <v>5.1577624999236402</v>
      </c>
      <c r="AJ33">
        <v>0</v>
      </c>
      <c r="AK33">
        <v>-0.100580797096491</v>
      </c>
      <c r="AL33">
        <v>0.50676760539454302</v>
      </c>
      <c r="AM33">
        <v>0.26963093346532402</v>
      </c>
      <c r="AN33">
        <v>0.324182258236622</v>
      </c>
    </row>
    <row r="34" spans="1:40" x14ac:dyDescent="0.3">
      <c r="A34">
        <v>60</v>
      </c>
      <c r="B34">
        <v>965.04838709677404</v>
      </c>
      <c r="C34">
        <v>300</v>
      </c>
      <c r="D34">
        <v>0</v>
      </c>
      <c r="E34">
        <v>4.6139004070319496</v>
      </c>
      <c r="F34">
        <v>4.6417658851157304</v>
      </c>
      <c r="G34">
        <v>-39.181388353846295</v>
      </c>
      <c r="H34">
        <v>-27.640000049973743</v>
      </c>
      <c r="I34">
        <v>9.3211139863732608</v>
      </c>
      <c r="J34">
        <v>4.3151991487313603</v>
      </c>
      <c r="K34">
        <v>0.99399679372604</v>
      </c>
      <c r="L34">
        <v>3.5579630429630503E-5</v>
      </c>
      <c r="M34">
        <v>4.0095622036591078E-7</v>
      </c>
      <c r="N34" s="1">
        <v>1.6185101145468E-8</v>
      </c>
      <c r="O34" s="1">
        <v>1.7525398746888501E-12</v>
      </c>
      <c r="P34">
        <v>0</v>
      </c>
      <c r="R34">
        <v>12.0132076372011</v>
      </c>
      <c r="S34">
        <v>8.1710699367373092</v>
      </c>
      <c r="T34">
        <v>38.9055983336061</v>
      </c>
      <c r="V34">
        <v>35.854648475666501</v>
      </c>
      <c r="X34">
        <v>5.0554756167888204</v>
      </c>
      <c r="AJ34">
        <v>0</v>
      </c>
      <c r="AK34">
        <v>-9.5530923744710505E-2</v>
      </c>
      <c r="AL34">
        <v>0.51385128701485605</v>
      </c>
      <c r="AM34">
        <v>0.26455660796375602</v>
      </c>
      <c r="AN34">
        <v>0.31712302876609699</v>
      </c>
    </row>
    <row r="35" spans="1:40" x14ac:dyDescent="0.3">
      <c r="A35">
        <v>61</v>
      </c>
      <c r="B35">
        <v>960.03225806451496</v>
      </c>
      <c r="C35">
        <v>300</v>
      </c>
      <c r="D35">
        <v>0</v>
      </c>
      <c r="E35">
        <v>4.5552495014806196</v>
      </c>
      <c r="F35">
        <v>4.6478475875197898</v>
      </c>
      <c r="G35">
        <v>-38.505068142312332</v>
      </c>
      <c r="H35">
        <v>-27.186561381721816</v>
      </c>
      <c r="I35">
        <v>9.1782919244677998</v>
      </c>
      <c r="J35">
        <v>4.2555525771944804</v>
      </c>
      <c r="K35">
        <v>0.98007721116161095</v>
      </c>
      <c r="L35">
        <v>3.5762763577234544E-5</v>
      </c>
      <c r="M35">
        <v>4.0291981830599154E-7</v>
      </c>
      <c r="N35" s="1">
        <v>1.61081511946115E-8</v>
      </c>
      <c r="O35" s="1">
        <v>1.7522352037032699E-12</v>
      </c>
      <c r="P35">
        <v>0</v>
      </c>
      <c r="R35">
        <v>11.734474341740199</v>
      </c>
      <c r="S35">
        <v>8.1629551217260907</v>
      </c>
      <c r="T35">
        <v>39.399674933481201</v>
      </c>
      <c r="V35">
        <v>35.746431042004303</v>
      </c>
      <c r="X35">
        <v>4.9564645610481</v>
      </c>
      <c r="AJ35">
        <v>0</v>
      </c>
      <c r="AK35">
        <v>-9.0608096966811894E-2</v>
      </c>
      <c r="AL35">
        <v>0.52089789667090702</v>
      </c>
      <c r="AM35">
        <v>0.25963498630600301</v>
      </c>
      <c r="AN35">
        <v>0.31007521398990001</v>
      </c>
    </row>
    <row r="36" spans="1:40" x14ac:dyDescent="0.3">
      <c r="A36">
        <v>62</v>
      </c>
      <c r="B36">
        <v>955.01612903225805</v>
      </c>
      <c r="C36">
        <v>300</v>
      </c>
      <c r="D36">
        <v>0</v>
      </c>
      <c r="E36">
        <v>4.4989695593275503</v>
      </c>
      <c r="F36">
        <v>4.6538076265180601</v>
      </c>
      <c r="G36">
        <v>-37.856322108272934</v>
      </c>
      <c r="H36">
        <v>-26.752624638685489</v>
      </c>
      <c r="I36">
        <v>9.0408758286931992</v>
      </c>
      <c r="J36">
        <v>4.19840519801292</v>
      </c>
      <c r="K36">
        <v>0.96672873491628097</v>
      </c>
      <c r="L36">
        <v>3.5946328651195577E-5</v>
      </c>
      <c r="M36">
        <v>4.0492577339195765E-7</v>
      </c>
      <c r="N36" s="1">
        <v>1.6036701319405299E-8</v>
      </c>
      <c r="O36" s="1">
        <v>1.75215210542695E-12</v>
      </c>
      <c r="P36">
        <v>0</v>
      </c>
      <c r="R36">
        <v>11.457348366587</v>
      </c>
      <c r="S36">
        <v>8.15631126111378</v>
      </c>
      <c r="T36">
        <v>39.890654018787401</v>
      </c>
      <c r="V36">
        <v>35.635020032778598</v>
      </c>
      <c r="X36">
        <v>4.8606663207329897</v>
      </c>
      <c r="AJ36">
        <v>0</v>
      </c>
      <c r="AK36">
        <v>-8.5810632519307206E-2</v>
      </c>
      <c r="AL36">
        <v>0.52790073967210904</v>
      </c>
      <c r="AM36">
        <v>0.25486380680232101</v>
      </c>
      <c r="AN36">
        <v>0.30304608604487598</v>
      </c>
    </row>
    <row r="37" spans="1:40" x14ac:dyDescent="0.3">
      <c r="A37">
        <v>63</v>
      </c>
      <c r="B37">
        <v>950</v>
      </c>
      <c r="C37">
        <v>300</v>
      </c>
      <c r="D37">
        <v>0</v>
      </c>
      <c r="E37">
        <v>4.4452228263637901</v>
      </c>
      <c r="F37">
        <v>4.6596458764534798</v>
      </c>
      <c r="G37">
        <v>-37.236126188711751</v>
      </c>
      <c r="H37">
        <v>-26.338894240374419</v>
      </c>
      <c r="I37">
        <v>8.9091541906857792</v>
      </c>
      <c r="J37">
        <v>4.1438895421858399</v>
      </c>
      <c r="K37">
        <v>0.95398297300375601</v>
      </c>
      <c r="L37">
        <v>3.6129899676293492E-5</v>
      </c>
      <c r="M37">
        <v>4.0696940682608303E-7</v>
      </c>
      <c r="N37" s="1">
        <v>1.5971342898071001E-8</v>
      </c>
      <c r="O37" s="1">
        <v>1.7523747614575899E-12</v>
      </c>
      <c r="P37">
        <v>0</v>
      </c>
      <c r="R37">
        <v>11.1820582509256</v>
      </c>
      <c r="S37">
        <v>8.1511046709543304</v>
      </c>
      <c r="T37">
        <v>40.378098247285102</v>
      </c>
      <c r="V37">
        <v>35.520724344867403</v>
      </c>
      <c r="X37">
        <v>4.76801448596746</v>
      </c>
      <c r="AJ37">
        <v>0</v>
      </c>
      <c r="AK37">
        <v>-8.1136605980280496E-2</v>
      </c>
      <c r="AL37">
        <v>0.53485345838206499</v>
      </c>
      <c r="AM37">
        <v>0.250240591397354</v>
      </c>
      <c r="AN37">
        <v>0.29604255620086001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C6D9-B4C2-4E67-8AE2-47DAB4FF9FF8}">
  <dimension ref="A1:AP45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122</v>
      </c>
      <c r="AK1" t="s">
        <v>123</v>
      </c>
      <c r="AL1" t="s">
        <v>124</v>
      </c>
      <c r="AM1" t="s">
        <v>125</v>
      </c>
      <c r="AN1" t="s">
        <v>126</v>
      </c>
      <c r="AO1" t="s">
        <v>127</v>
      </c>
      <c r="AP1" t="s">
        <v>128</v>
      </c>
    </row>
    <row r="2" spans="1:42" x14ac:dyDescent="0.3">
      <c r="A2">
        <v>20</v>
      </c>
      <c r="B2">
        <v>1165.69354838709</v>
      </c>
      <c r="C2">
        <v>300</v>
      </c>
      <c r="D2">
        <v>0</v>
      </c>
      <c r="E2">
        <v>0.46283121313091602</v>
      </c>
      <c r="F2">
        <v>3.2628838809993201</v>
      </c>
      <c r="G2">
        <v>-7.4059643333864136</v>
      </c>
      <c r="H2">
        <v>-5.8539293114708686</v>
      </c>
      <c r="I2">
        <v>1.0786683678397999</v>
      </c>
      <c r="J2">
        <v>0.54729638733459796</v>
      </c>
      <c r="K2">
        <v>0.14184728295913601</v>
      </c>
      <c r="L2">
        <v>4.2054029132217656E-5</v>
      </c>
      <c r="M2">
        <v>8.3031426415398126E-7</v>
      </c>
      <c r="N2" s="1">
        <v>2.0509523431643301E-9</v>
      </c>
      <c r="O2" s="1">
        <v>4.0826172033385201E-13</v>
      </c>
      <c r="P2" s="1">
        <v>-1.92585230091821E-14</v>
      </c>
      <c r="Q2">
        <v>49.032254689185201</v>
      </c>
      <c r="R2">
        <v>1.0423907755528601</v>
      </c>
      <c r="S2">
        <v>6.6255604431426098</v>
      </c>
      <c r="T2">
        <v>2.19143372567946</v>
      </c>
      <c r="V2">
        <v>6.2442336828172396</v>
      </c>
      <c r="X2">
        <v>15.3303106682812</v>
      </c>
      <c r="AA2">
        <v>19.244652581858102</v>
      </c>
      <c r="AB2">
        <v>0.28916343348323298</v>
      </c>
      <c r="AJ2">
        <v>0.37463008995217101</v>
      </c>
      <c r="AK2">
        <v>0.21939462548041799</v>
      </c>
      <c r="AL2">
        <v>0.19246325266019301</v>
      </c>
      <c r="AM2">
        <v>0.132070310535567</v>
      </c>
      <c r="AN2">
        <v>-7.4288122413331895E-2</v>
      </c>
      <c r="AO2">
        <v>0.13506639017727901</v>
      </c>
      <c r="AP2">
        <v>2.0663453607700999E-2</v>
      </c>
    </row>
    <row r="3" spans="1:42" x14ac:dyDescent="0.3">
      <c r="A3">
        <v>21</v>
      </c>
      <c r="B3">
        <v>1160.6774193548299</v>
      </c>
      <c r="C3">
        <v>300</v>
      </c>
      <c r="D3">
        <v>0</v>
      </c>
      <c r="E3">
        <v>1.5089054058860101</v>
      </c>
      <c r="F3">
        <v>3.26761878795983</v>
      </c>
      <c r="G3">
        <v>-24.091851489800064</v>
      </c>
      <c r="H3">
        <v>-19.060203844859853</v>
      </c>
      <c r="I3">
        <v>3.50924217030542</v>
      </c>
      <c r="J3">
        <v>1.78148223557327</v>
      </c>
      <c r="K3">
        <v>0.46177522648782099</v>
      </c>
      <c r="L3">
        <v>4.1931625515903643E-5</v>
      </c>
      <c r="M3">
        <v>8.311112696982194E-7</v>
      </c>
      <c r="N3" s="1">
        <v>6.6592594583935301E-9</v>
      </c>
      <c r="O3" s="1">
        <v>1.33325484967805E-12</v>
      </c>
      <c r="P3" s="1">
        <v>-6.2903579743124499E-14</v>
      </c>
      <c r="Q3">
        <v>48.805460918446201</v>
      </c>
      <c r="R3">
        <v>1.1513982216494401</v>
      </c>
      <c r="S3">
        <v>6.7348675736913499</v>
      </c>
      <c r="T3">
        <v>2.26157273981701</v>
      </c>
      <c r="V3">
        <v>6.3540579413700096</v>
      </c>
      <c r="X3">
        <v>15.14723248924</v>
      </c>
      <c r="AA3">
        <v>19.247751648628402</v>
      </c>
      <c r="AB3">
        <v>0.29765846715743599</v>
      </c>
      <c r="AJ3">
        <v>0.36572254328670301</v>
      </c>
      <c r="AK3">
        <v>0.21776782735229899</v>
      </c>
      <c r="AL3">
        <v>0.19607325085993799</v>
      </c>
      <c r="AM3">
        <v>0.136345870066018</v>
      </c>
      <c r="AN3">
        <v>-7.2447837866598697E-2</v>
      </c>
      <c r="AO3">
        <v>0.13524341306875001</v>
      </c>
      <c r="AP3">
        <v>2.1294933232887898E-2</v>
      </c>
    </row>
    <row r="4" spans="1:42" x14ac:dyDescent="0.3">
      <c r="A4">
        <v>22</v>
      </c>
      <c r="B4">
        <v>1155.66129032258</v>
      </c>
      <c r="C4">
        <v>300</v>
      </c>
      <c r="D4">
        <v>0</v>
      </c>
      <c r="E4">
        <v>2.47846175784455</v>
      </c>
      <c r="F4">
        <v>3.2725514172669801</v>
      </c>
      <c r="G4">
        <v>-39.48598851403559</v>
      </c>
      <c r="H4">
        <v>-31.267959564758289</v>
      </c>
      <c r="I4">
        <v>5.7516545431425898</v>
      </c>
      <c r="J4">
        <v>2.9213683590064399</v>
      </c>
      <c r="K4">
        <v>0.75734845441004395</v>
      </c>
      <c r="L4">
        <v>4.1802780050296658E-5</v>
      </c>
      <c r="M4">
        <v>8.3193738992886875E-7</v>
      </c>
      <c r="N4" s="1">
        <v>1.08902021036875E-8</v>
      </c>
      <c r="O4" s="1">
        <v>2.1954146951019899E-12</v>
      </c>
      <c r="P4" s="1">
        <v>-1.02515542244639E-13</v>
      </c>
      <c r="Q4">
        <v>48.5557163166051</v>
      </c>
      <c r="R4">
        <v>1.2750533002148601</v>
      </c>
      <c r="S4">
        <v>6.8577737906568297</v>
      </c>
      <c r="T4">
        <v>2.3356823566393201</v>
      </c>
      <c r="V4">
        <v>6.4514742546444603</v>
      </c>
      <c r="X4">
        <v>14.950895796030499</v>
      </c>
      <c r="AA4">
        <v>19.267024404571799</v>
      </c>
      <c r="AB4">
        <v>0.30637978063693999</v>
      </c>
      <c r="AJ4">
        <v>0.35708540929911903</v>
      </c>
      <c r="AK4">
        <v>0.21544257385792701</v>
      </c>
      <c r="AL4">
        <v>0.19931797322718101</v>
      </c>
      <c r="AM4">
        <v>0.14127782578203901</v>
      </c>
      <c r="AN4">
        <v>-7.0432600707623999E-2</v>
      </c>
      <c r="AO4">
        <v>0.135363673382945</v>
      </c>
      <c r="AP4">
        <v>2.1945145158411301E-2</v>
      </c>
    </row>
    <row r="5" spans="1:42" x14ac:dyDescent="0.3">
      <c r="A5">
        <v>23</v>
      </c>
      <c r="B5">
        <v>1150.6451612903099</v>
      </c>
      <c r="C5">
        <v>300</v>
      </c>
      <c r="D5">
        <v>0</v>
      </c>
      <c r="E5">
        <v>3.3821005277803602</v>
      </c>
      <c r="F5">
        <v>3.2777313005873201</v>
      </c>
      <c r="G5">
        <v>-53.765213748420216</v>
      </c>
      <c r="H5">
        <v>-42.615223621042183</v>
      </c>
      <c r="I5">
        <v>7.8311757410899601</v>
      </c>
      <c r="J5">
        <v>3.97956908942467</v>
      </c>
      <c r="K5">
        <v>1.03184191064543</v>
      </c>
      <c r="L5">
        <v>4.1665909387870578E-5</v>
      </c>
      <c r="M5">
        <v>8.3279358700809374E-7</v>
      </c>
      <c r="N5" s="1">
        <v>1.47896395011441E-8</v>
      </c>
      <c r="O5" s="1">
        <v>3.0059029461711498E-12</v>
      </c>
      <c r="P5" s="1">
        <v>-1.3731437294896099E-13</v>
      </c>
      <c r="Q5">
        <v>48.278649926872298</v>
      </c>
      <c r="R5">
        <v>1.41651198476671</v>
      </c>
      <c r="S5">
        <v>6.9964254256602603</v>
      </c>
      <c r="T5">
        <v>2.4143925050314801</v>
      </c>
      <c r="V5">
        <v>6.5356320512488004</v>
      </c>
      <c r="X5">
        <v>14.739997214382599</v>
      </c>
      <c r="AA5">
        <v>19.3030557847597</v>
      </c>
      <c r="AB5">
        <v>0.31533510727802799</v>
      </c>
      <c r="AJ5">
        <v>0.34862807099547999</v>
      </c>
      <c r="AK5">
        <v>0.21238494059469301</v>
      </c>
      <c r="AL5">
        <v>0.20217215188071</v>
      </c>
      <c r="AM5">
        <v>0.14699616035323401</v>
      </c>
      <c r="AN5">
        <v>-6.8192072969940301E-2</v>
      </c>
      <c r="AO5">
        <v>0.13539573166851901</v>
      </c>
      <c r="AP5">
        <v>2.26150174773023E-2</v>
      </c>
    </row>
    <row r="6" spans="1:42" x14ac:dyDescent="0.3">
      <c r="A6">
        <v>24</v>
      </c>
      <c r="B6">
        <v>1145.6290322580501</v>
      </c>
      <c r="C6">
        <v>300</v>
      </c>
      <c r="D6">
        <v>0</v>
      </c>
      <c r="E6">
        <v>4.2292693030152897</v>
      </c>
      <c r="F6">
        <v>3.2832237768580401</v>
      </c>
      <c r="G6">
        <v>-67.086144904503541</v>
      </c>
      <c r="H6">
        <v>-53.224412413388912</v>
      </c>
      <c r="I6">
        <v>9.7701842048320593</v>
      </c>
      <c r="J6">
        <v>4.9672446553479102</v>
      </c>
      <c r="K6">
        <v>1.2881453079212799</v>
      </c>
      <c r="L6">
        <v>4.1518987979783947E-5</v>
      </c>
      <c r="M6">
        <v>8.336814244693775E-7</v>
      </c>
      <c r="N6" s="1">
        <v>1.8396725969569499E-8</v>
      </c>
      <c r="O6" s="1">
        <v>3.7749106845170196E-12</v>
      </c>
      <c r="P6" s="1">
        <v>-1.6649018707108801E-13</v>
      </c>
      <c r="Q6">
        <v>47.968592020991501</v>
      </c>
      <c r="R6">
        <v>1.5798647743699901</v>
      </c>
      <c r="S6">
        <v>7.1535989105267399</v>
      </c>
      <c r="T6">
        <v>2.4984549703183401</v>
      </c>
      <c r="V6">
        <v>6.6055729121496096</v>
      </c>
      <c r="X6">
        <v>14.5128196043073</v>
      </c>
      <c r="AA6">
        <v>19.356576190331701</v>
      </c>
      <c r="AB6">
        <v>0.32452061700461698</v>
      </c>
      <c r="AJ6">
        <v>0.34022748154160698</v>
      </c>
      <c r="AK6">
        <v>0.20855307944648199</v>
      </c>
      <c r="AL6">
        <v>0.20460766564785199</v>
      </c>
      <c r="AM6">
        <v>0.153670949163489</v>
      </c>
      <c r="AN6">
        <v>-6.5662153777947402E-2</v>
      </c>
      <c r="AO6">
        <v>0.135298221666486</v>
      </c>
      <c r="AP6">
        <v>2.3304756312029402E-2</v>
      </c>
    </row>
    <row r="7" spans="1:42" x14ac:dyDescent="0.3">
      <c r="A7">
        <v>25</v>
      </c>
      <c r="B7">
        <v>1140.6129032258</v>
      </c>
      <c r="C7">
        <v>300</v>
      </c>
      <c r="D7">
        <v>0</v>
      </c>
      <c r="E7">
        <v>5.0285079810811899</v>
      </c>
      <c r="F7">
        <v>3.28911593536102</v>
      </c>
      <c r="G7">
        <v>-79.589138467589038</v>
      </c>
      <c r="H7">
        <v>-63.205434334175926</v>
      </c>
      <c r="I7">
        <v>11.5887212035554</v>
      </c>
      <c r="J7">
        <v>5.8943756925214501</v>
      </c>
      <c r="K7">
        <v>1.5288326954425899</v>
      </c>
      <c r="L7">
        <v>4.135938576314845E-5</v>
      </c>
      <c r="M7">
        <v>8.3460345368138861E-7</v>
      </c>
      <c r="N7" s="1">
        <v>2.17445868929978E-8</v>
      </c>
      <c r="O7" s="1">
        <v>4.5119903708164697E-12</v>
      </c>
      <c r="P7" s="1">
        <v>-1.8918168551562599E-13</v>
      </c>
      <c r="Q7">
        <v>47.618070026732298</v>
      </c>
      <c r="R7">
        <v>1.7705024331688</v>
      </c>
      <c r="S7">
        <v>7.3329450221433401</v>
      </c>
      <c r="T7">
        <v>2.5887774506687902</v>
      </c>
      <c r="V7">
        <v>6.6601581219393404</v>
      </c>
      <c r="X7">
        <v>14.267045136294101</v>
      </c>
      <c r="AA7">
        <v>19.428587206712798</v>
      </c>
      <c r="AB7">
        <v>0.33391460234032</v>
      </c>
      <c r="AJ7">
        <v>0.33171916745268398</v>
      </c>
      <c r="AK7">
        <v>0.20389148017469</v>
      </c>
      <c r="AL7">
        <v>0.20659150351955599</v>
      </c>
      <c r="AM7">
        <v>0.16152841574438101</v>
      </c>
      <c r="AN7">
        <v>-6.27597481664149E-2</v>
      </c>
      <c r="AO7">
        <v>0.135015751651994</v>
      </c>
      <c r="AP7">
        <v>2.4013429623108699E-2</v>
      </c>
    </row>
    <row r="8" spans="1:42" x14ac:dyDescent="0.3">
      <c r="A8">
        <v>26</v>
      </c>
      <c r="B8">
        <v>1135.5967741935401</v>
      </c>
      <c r="C8">
        <v>300</v>
      </c>
      <c r="D8">
        <v>0</v>
      </c>
      <c r="E8">
        <v>5.7875664982552104</v>
      </c>
      <c r="F8">
        <v>3.2955250097084599</v>
      </c>
      <c r="G8">
        <v>-91.400133586240358</v>
      </c>
      <c r="H8">
        <v>-72.657138569648254</v>
      </c>
      <c r="I8">
        <v>13.3047296788464</v>
      </c>
      <c r="J8">
        <v>6.7698785641651096</v>
      </c>
      <c r="K8">
        <v>1.7561895240379899</v>
      </c>
      <c r="L8">
        <v>4.1183637015599119E-5</v>
      </c>
      <c r="M8">
        <v>8.3556370920459716E-7</v>
      </c>
      <c r="N8" s="1">
        <v>2.4860214445284E-8</v>
      </c>
      <c r="O8" s="1">
        <v>5.2263127758233696E-12</v>
      </c>
      <c r="P8" s="1">
        <v>-2.0445169589920599E-13</v>
      </c>
      <c r="Q8">
        <v>47.217102712332697</v>
      </c>
      <c r="R8">
        <v>1.9956367716793799</v>
      </c>
      <c r="S8">
        <v>7.5393299674026597</v>
      </c>
      <c r="T8">
        <v>2.6864554729305801</v>
      </c>
      <c r="V8">
        <v>6.6979782953219198</v>
      </c>
      <c r="X8">
        <v>13.9995099458399</v>
      </c>
      <c r="AA8">
        <v>19.520520459417099</v>
      </c>
      <c r="AB8">
        <v>0.34346637507549499</v>
      </c>
      <c r="AJ8">
        <v>0.32288343933531799</v>
      </c>
      <c r="AK8">
        <v>0.19832374558084601</v>
      </c>
      <c r="AL8">
        <v>0.208083226295072</v>
      </c>
      <c r="AM8">
        <v>0.17087407614071001</v>
      </c>
      <c r="AN8">
        <v>-5.9375432187946602E-2</v>
      </c>
      <c r="AO8">
        <v>0.13447272601504601</v>
      </c>
      <c r="AP8">
        <v>2.47382188209531E-2</v>
      </c>
    </row>
    <row r="9" spans="1:42" x14ac:dyDescent="0.3">
      <c r="A9">
        <v>27</v>
      </c>
      <c r="B9">
        <v>1130.58064516128</v>
      </c>
      <c r="C9">
        <v>300</v>
      </c>
      <c r="D9">
        <v>0</v>
      </c>
      <c r="E9">
        <v>6.5133173342886499</v>
      </c>
      <c r="F9">
        <v>3.30260950265943</v>
      </c>
      <c r="G9">
        <v>-102.62917094396462</v>
      </c>
      <c r="H9">
        <v>-81.666144041042728</v>
      </c>
      <c r="I9">
        <v>14.933795864029999</v>
      </c>
      <c r="J9">
        <v>7.6014716599363501</v>
      </c>
      <c r="K9">
        <v>1.9721730132017701</v>
      </c>
      <c r="L9">
        <v>4.0987132673363627E-5</v>
      </c>
      <c r="M9">
        <v>8.3656827181729929E-7</v>
      </c>
      <c r="N9" s="1">
        <v>2.7763204515501099E-8</v>
      </c>
      <c r="O9" s="1">
        <v>5.9267776979894004E-12</v>
      </c>
      <c r="P9" s="1">
        <v>-2.1127423529790199E-13</v>
      </c>
      <c r="Q9">
        <v>46.752281969602002</v>
      </c>
      <c r="R9">
        <v>2.2649968104335598</v>
      </c>
      <c r="S9">
        <v>7.7792775990076102</v>
      </c>
      <c r="T9">
        <v>2.7927759619213202</v>
      </c>
      <c r="V9">
        <v>6.7172654470464703</v>
      </c>
      <c r="X9">
        <v>13.7059182749208</v>
      </c>
      <c r="AA9">
        <v>19.634407550729499</v>
      </c>
      <c r="AB9">
        <v>0.35307638633858301</v>
      </c>
      <c r="AJ9">
        <v>0.31342468974515197</v>
      </c>
      <c r="AK9">
        <v>0.19174497559944001</v>
      </c>
      <c r="AL9">
        <v>0.209032528447434</v>
      </c>
      <c r="AM9">
        <v>0.18212439690955001</v>
      </c>
      <c r="AN9">
        <v>-5.5363965463692898E-2</v>
      </c>
      <c r="AO9">
        <v>0.13356432762587001</v>
      </c>
      <c r="AP9">
        <v>2.5473047136244199E-2</v>
      </c>
    </row>
    <row r="10" spans="1:42" x14ac:dyDescent="0.3">
      <c r="A10">
        <v>28</v>
      </c>
      <c r="B10">
        <v>1125.5645161290199</v>
      </c>
      <c r="C10">
        <v>300</v>
      </c>
      <c r="D10">
        <v>0</v>
      </c>
      <c r="E10">
        <v>7.4612485409788096</v>
      </c>
      <c r="F10">
        <v>3.3074530924344798</v>
      </c>
      <c r="G10">
        <v>-117.33699558854921</v>
      </c>
      <c r="H10">
        <v>-93.463949230434011</v>
      </c>
      <c r="I10">
        <v>17.067847715046401</v>
      </c>
      <c r="J10">
        <v>8.6940180663368203</v>
      </c>
      <c r="K10">
        <v>2.2558894510237399</v>
      </c>
      <c r="L10">
        <v>4.0852747760534957E-5</v>
      </c>
      <c r="M10">
        <v>8.3732266057834356E-7</v>
      </c>
      <c r="N10" s="1">
        <v>3.1659367198341599E-8</v>
      </c>
      <c r="O10" s="1">
        <v>6.8109424538440099E-12</v>
      </c>
      <c r="P10" s="1">
        <v>-2.33910853564243E-13</v>
      </c>
      <c r="Q10">
        <v>46.490846076435801</v>
      </c>
      <c r="R10">
        <v>2.4215230950535598</v>
      </c>
      <c r="S10">
        <v>7.89546015372441</v>
      </c>
      <c r="T10">
        <v>2.8516436664659901</v>
      </c>
      <c r="V10">
        <v>6.7791808550651798</v>
      </c>
      <c r="X10">
        <v>13.5295267223057</v>
      </c>
      <c r="AA10">
        <v>19.671634136275301</v>
      </c>
      <c r="AB10">
        <v>0.36018529467389498</v>
      </c>
      <c r="AJ10">
        <v>0.30582820462944799</v>
      </c>
      <c r="AK10">
        <v>0.188842365647715</v>
      </c>
      <c r="AL10">
        <v>0.21119503574863499</v>
      </c>
      <c r="AM10">
        <v>0.18818146702454</v>
      </c>
      <c r="AN10">
        <v>-5.2509584300116902E-2</v>
      </c>
      <c r="AO10">
        <v>0.13244754142659901</v>
      </c>
      <c r="AP10">
        <v>2.6014969823176699E-2</v>
      </c>
    </row>
    <row r="11" spans="1:42" x14ac:dyDescent="0.3">
      <c r="A11">
        <v>29</v>
      </c>
      <c r="B11">
        <v>1120.5483870967701</v>
      </c>
      <c r="C11">
        <v>300</v>
      </c>
      <c r="D11">
        <v>0</v>
      </c>
      <c r="E11">
        <v>8.6804306750473508</v>
      </c>
      <c r="F11">
        <v>3.3070170375954802</v>
      </c>
      <c r="G11">
        <v>-136.34727969242493</v>
      </c>
      <c r="H11">
        <v>-108.71519221910583</v>
      </c>
      <c r="I11">
        <v>19.826447191978001</v>
      </c>
      <c r="J11">
        <v>10.1143116426604</v>
      </c>
      <c r="K11">
        <v>2.62485211789499</v>
      </c>
      <c r="L11">
        <v>4.086262180696003E-5</v>
      </c>
      <c r="M11">
        <v>8.3754183319344141E-7</v>
      </c>
      <c r="N11" s="1">
        <v>3.6935224972360099E-8</v>
      </c>
      <c r="O11" s="1">
        <v>7.8740337732795393E-12</v>
      </c>
      <c r="P11" s="1">
        <v>-2.9759989871932499E-13</v>
      </c>
      <c r="Q11">
        <v>46.697066000598603</v>
      </c>
      <c r="R11">
        <v>2.3047247997728402</v>
      </c>
      <c r="S11">
        <v>7.7410209033207797</v>
      </c>
      <c r="T11">
        <v>2.80951264916941</v>
      </c>
      <c r="V11">
        <v>6.93041879384075</v>
      </c>
      <c r="X11">
        <v>13.605259483321801</v>
      </c>
      <c r="AA11">
        <v>19.5491794157032</v>
      </c>
      <c r="AB11">
        <v>0.36281795427248797</v>
      </c>
      <c r="AJ11">
        <v>0.30352622932647999</v>
      </c>
      <c r="AK11">
        <v>0.19367446311205799</v>
      </c>
      <c r="AL11">
        <v>0.21587053936165501</v>
      </c>
      <c r="AM11">
        <v>0.181984261757966</v>
      </c>
      <c r="AN11">
        <v>-5.2877876041781902E-2</v>
      </c>
      <c r="AO11">
        <v>0.13162164408734101</v>
      </c>
      <c r="AP11">
        <v>2.6200738396278699E-2</v>
      </c>
    </row>
    <row r="12" spans="1:42" x14ac:dyDescent="0.3">
      <c r="A12">
        <v>30</v>
      </c>
      <c r="B12">
        <v>1115.53225806451</v>
      </c>
      <c r="C12">
        <v>300</v>
      </c>
      <c r="D12">
        <v>0</v>
      </c>
      <c r="E12">
        <v>9.6607261432238101</v>
      </c>
      <c r="F12">
        <v>3.3069022028362798</v>
      </c>
      <c r="G12">
        <v>-151.57706830966174</v>
      </c>
      <c r="H12">
        <v>-120.98514138630212</v>
      </c>
      <c r="I12">
        <v>22.029464800678898</v>
      </c>
      <c r="J12">
        <v>11.254880639822099</v>
      </c>
      <c r="K12">
        <v>2.9213824753988602</v>
      </c>
      <c r="L12">
        <v>4.0856628367720497E-5</v>
      </c>
      <c r="M12">
        <v>8.3778409851264919E-7</v>
      </c>
      <c r="N12" s="1">
        <v>4.1193148263916399E-8</v>
      </c>
      <c r="O12" s="1">
        <v>8.7212313898442803E-12</v>
      </c>
      <c r="P12" s="1">
        <v>-3.5491626767386002E-13</v>
      </c>
      <c r="Q12">
        <v>46.856062848116501</v>
      </c>
      <c r="R12">
        <v>2.21882161049678</v>
      </c>
      <c r="S12">
        <v>7.6189040782511404</v>
      </c>
      <c r="T12">
        <v>2.7723724132994398</v>
      </c>
      <c r="V12">
        <v>7.0517666456296704</v>
      </c>
      <c r="X12">
        <v>13.659508092944399</v>
      </c>
      <c r="AA12">
        <v>19.456944267180599</v>
      </c>
      <c r="AB12">
        <v>0.36562004408128101</v>
      </c>
      <c r="AJ12">
        <v>0.30174144991798502</v>
      </c>
      <c r="AK12">
        <v>0.197238712350155</v>
      </c>
      <c r="AL12">
        <v>0.21962681682871099</v>
      </c>
      <c r="AM12">
        <v>0.17729824986720299</v>
      </c>
      <c r="AN12">
        <v>-5.3017297464889701E-2</v>
      </c>
      <c r="AO12">
        <v>0.130711802993252</v>
      </c>
      <c r="AP12">
        <v>2.6400265507580501E-2</v>
      </c>
    </row>
    <row r="13" spans="1:42" x14ac:dyDescent="0.3">
      <c r="A13">
        <v>31</v>
      </c>
      <c r="B13">
        <v>1110.5161290322501</v>
      </c>
      <c r="C13">
        <v>300</v>
      </c>
      <c r="D13">
        <v>0</v>
      </c>
      <c r="E13">
        <v>10.454287165466701</v>
      </c>
      <c r="F13">
        <v>3.30699499031171</v>
      </c>
      <c r="G13">
        <v>-163.85918171399936</v>
      </c>
      <c r="H13">
        <v>-130.93047752518049</v>
      </c>
      <c r="I13">
        <v>23.798157299585899</v>
      </c>
      <c r="J13">
        <v>12.1765657121435</v>
      </c>
      <c r="K13">
        <v>3.1612648933832701</v>
      </c>
      <c r="L13">
        <v>4.0839265802850562E-5</v>
      </c>
      <c r="M13">
        <v>8.3804401433467548E-7</v>
      </c>
      <c r="N13" s="1">
        <v>4.4649783936269198E-8</v>
      </c>
      <c r="O13" s="1">
        <v>9.4038262878485195E-12</v>
      </c>
      <c r="P13" s="1">
        <v>-4.0547981677693301E-13</v>
      </c>
      <c r="Q13">
        <v>46.980745582354601</v>
      </c>
      <c r="R13">
        <v>2.1553398845172098</v>
      </c>
      <c r="S13">
        <v>7.5207266853802599</v>
      </c>
      <c r="T13">
        <v>2.73892820751129</v>
      </c>
      <c r="V13">
        <v>7.1484317211307999</v>
      </c>
      <c r="X13">
        <v>13.697521452067299</v>
      </c>
      <c r="AA13">
        <v>19.389735145926799</v>
      </c>
      <c r="AB13">
        <v>0.36857132111156499</v>
      </c>
      <c r="AJ13">
        <v>0.30053634344111502</v>
      </c>
      <c r="AK13">
        <v>0.19976167143140999</v>
      </c>
      <c r="AL13">
        <v>0.22262233349728999</v>
      </c>
      <c r="AM13">
        <v>0.17371605321754699</v>
      </c>
      <c r="AN13">
        <v>-5.2999042172433702E-2</v>
      </c>
      <c r="AO13">
        <v>0.12975107901405999</v>
      </c>
      <c r="AP13">
        <v>2.6611561571008701E-2</v>
      </c>
    </row>
    <row r="14" spans="1:42" x14ac:dyDescent="0.3">
      <c r="A14">
        <v>32</v>
      </c>
      <c r="B14">
        <v>1105.5</v>
      </c>
      <c r="C14">
        <v>300</v>
      </c>
      <c r="D14">
        <v>0</v>
      </c>
      <c r="E14">
        <v>11.1014440675477</v>
      </c>
      <c r="F14">
        <v>3.3072269159894598</v>
      </c>
      <c r="G14">
        <v>-173.83569921593434</v>
      </c>
      <c r="H14">
        <v>-139.05740576668538</v>
      </c>
      <c r="I14">
        <v>25.2263398609139</v>
      </c>
      <c r="J14">
        <v>12.926506214154699</v>
      </c>
      <c r="K14">
        <v>3.3567228223366099</v>
      </c>
      <c r="L14">
        <v>4.0813459714652668E-5</v>
      </c>
      <c r="M14">
        <v>8.383176767922522E-7</v>
      </c>
      <c r="N14" s="1">
        <v>4.7474871264806503E-8</v>
      </c>
      <c r="O14" s="1">
        <v>9.9601772197682701E-12</v>
      </c>
      <c r="P14" s="1">
        <v>-4.4949179810648302E-13</v>
      </c>
      <c r="Q14">
        <v>47.079622167177703</v>
      </c>
      <c r="R14">
        <v>2.1086823365963201</v>
      </c>
      <c r="S14">
        <v>7.44086185369859</v>
      </c>
      <c r="T14">
        <v>2.70830848687419</v>
      </c>
      <c r="V14">
        <v>7.2246145310233603</v>
      </c>
      <c r="X14">
        <v>13.722937199113799</v>
      </c>
      <c r="AA14">
        <v>19.343331202972699</v>
      </c>
      <c r="AB14">
        <v>0.37164222254316598</v>
      </c>
      <c r="AJ14">
        <v>0.299898981695984</v>
      </c>
      <c r="AK14">
        <v>0.20142455015452901</v>
      </c>
      <c r="AL14">
        <v>0.224985543639518</v>
      </c>
      <c r="AM14">
        <v>0.17096791019428401</v>
      </c>
      <c r="AN14">
        <v>-5.2869012424921501E-2</v>
      </c>
      <c r="AO14">
        <v>0.128759853760508</v>
      </c>
      <c r="AP14">
        <v>2.6832172980095399E-2</v>
      </c>
    </row>
    <row r="15" spans="1:42" x14ac:dyDescent="0.3">
      <c r="A15">
        <v>33</v>
      </c>
      <c r="B15">
        <v>1100.4838709677299</v>
      </c>
      <c r="C15">
        <v>300</v>
      </c>
      <c r="D15">
        <v>0</v>
      </c>
      <c r="E15">
        <v>11.6329797076353</v>
      </c>
      <c r="F15">
        <v>3.3075555474912299</v>
      </c>
      <c r="G15">
        <v>-181.99541204214361</v>
      </c>
      <c r="H15">
        <v>-145.75119309974255</v>
      </c>
      <c r="I15">
        <v>26.385647375502302</v>
      </c>
      <c r="J15">
        <v>13.5407311978023</v>
      </c>
      <c r="K15">
        <v>3.5170927715662601</v>
      </c>
      <c r="L15">
        <v>4.078117625245017E-5</v>
      </c>
      <c r="M15">
        <v>8.3860212067876082E-7</v>
      </c>
      <c r="N15" s="1">
        <v>4.9799064850099301E-8</v>
      </c>
      <c r="O15" s="1">
        <v>1.04187620253984E-11</v>
      </c>
      <c r="P15" s="1">
        <v>-4.8741234199554001E-13</v>
      </c>
      <c r="Q15">
        <v>47.158503251780701</v>
      </c>
      <c r="R15">
        <v>2.0750227611876899</v>
      </c>
      <c r="S15">
        <v>7.3754008130216802</v>
      </c>
      <c r="T15">
        <v>2.67990411976167</v>
      </c>
      <c r="V15">
        <v>7.2837078464693104</v>
      </c>
      <c r="X15">
        <v>13.7383742666121</v>
      </c>
      <c r="AA15">
        <v>19.3142832611111</v>
      </c>
      <c r="AB15">
        <v>0.37480368005554598</v>
      </c>
      <c r="AJ15">
        <v>0.29978398491268898</v>
      </c>
      <c r="AK15">
        <v>0.20237366596791001</v>
      </c>
      <c r="AL15">
        <v>0.22682055596902601</v>
      </c>
      <c r="AM15">
        <v>0.16886881935662301</v>
      </c>
      <c r="AN15">
        <v>-5.2657747011645002E-2</v>
      </c>
      <c r="AO15">
        <v>0.12775091955376899</v>
      </c>
      <c r="AP15">
        <v>2.7059801251625399E-2</v>
      </c>
    </row>
    <row r="16" spans="1:42" x14ac:dyDescent="0.3">
      <c r="A16">
        <v>34</v>
      </c>
      <c r="B16">
        <v>1095.46774193547</v>
      </c>
      <c r="C16">
        <v>300</v>
      </c>
      <c r="D16">
        <v>0</v>
      </c>
      <c r="E16">
        <v>12.0723931456836</v>
      </c>
      <c r="F16">
        <v>3.3079540320065299</v>
      </c>
      <c r="G16">
        <v>-188.71056467463251</v>
      </c>
      <c r="H16">
        <v>-151.3051707381039</v>
      </c>
      <c r="I16">
        <v>27.330782577486101</v>
      </c>
      <c r="J16">
        <v>14.046773378008499</v>
      </c>
      <c r="K16">
        <v>3.6495045060710298</v>
      </c>
      <c r="L16">
        <v>4.0743775251673193E-5</v>
      </c>
      <c r="M16">
        <v>8.3889500432633862E-7</v>
      </c>
      <c r="N16" s="1">
        <v>5.1722690119228E-8</v>
      </c>
      <c r="O16" s="1">
        <v>1.0800796816841399E-11</v>
      </c>
      <c r="P16" s="1">
        <v>-5.1979383294981702E-13</v>
      </c>
      <c r="Q16">
        <v>47.221481649515802</v>
      </c>
      <c r="R16">
        <v>2.0516678317967099</v>
      </c>
      <c r="S16">
        <v>7.3215448942093602</v>
      </c>
      <c r="T16">
        <v>2.6532749232317001</v>
      </c>
      <c r="V16">
        <v>7.3284677703932202</v>
      </c>
      <c r="X16">
        <v>13.745778942049</v>
      </c>
      <c r="AA16">
        <v>19.299753753363799</v>
      </c>
      <c r="AB16">
        <v>0.37803023544022002</v>
      </c>
      <c r="AJ16">
        <v>0.30013280537631598</v>
      </c>
      <c r="AK16">
        <v>0.20272828200634299</v>
      </c>
      <c r="AL16">
        <v>0.22821215709979101</v>
      </c>
      <c r="AM16">
        <v>0.16728801192107301</v>
      </c>
      <c r="AN16">
        <v>-5.2386063335290098E-2</v>
      </c>
      <c r="AO16">
        <v>0.12673232737420601</v>
      </c>
      <c r="AP16">
        <v>2.7292479557558098E-2</v>
      </c>
    </row>
    <row r="17" spans="1:42" x14ac:dyDescent="0.3">
      <c r="A17">
        <v>35</v>
      </c>
      <c r="B17">
        <v>1090.4516129032199</v>
      </c>
      <c r="C17">
        <v>300</v>
      </c>
      <c r="D17">
        <v>0</v>
      </c>
      <c r="E17">
        <v>12.437736248881301</v>
      </c>
      <c r="F17">
        <v>3.3084051292183201</v>
      </c>
      <c r="G17">
        <v>-194.26647770547493</v>
      </c>
      <c r="H17">
        <v>-155.94412055386155</v>
      </c>
      <c r="I17">
        <v>28.1037781042379</v>
      </c>
      <c r="J17">
        <v>14.4658008608616</v>
      </c>
      <c r="K17">
        <v>3.75943566857545</v>
      </c>
      <c r="L17">
        <v>4.0702221088416649E-5</v>
      </c>
      <c r="M17">
        <v>8.3919443569863021E-7</v>
      </c>
      <c r="N17" s="1">
        <v>5.3323145198690798E-8</v>
      </c>
      <c r="O17" s="1">
        <v>1.1122223662237301E-11</v>
      </c>
      <c r="P17" s="1">
        <v>-5.4719819068277299E-13</v>
      </c>
      <c r="Q17">
        <v>47.271516880878401</v>
      </c>
      <c r="R17">
        <v>2.0366739289821498</v>
      </c>
      <c r="S17">
        <v>7.2772371834263403</v>
      </c>
      <c r="T17">
        <v>2.6280938508304899</v>
      </c>
      <c r="V17">
        <v>7.3611492255103403</v>
      </c>
      <c r="X17">
        <v>13.7466344504376</v>
      </c>
      <c r="AA17">
        <v>19.297393845213801</v>
      </c>
      <c r="AB17">
        <v>0.381300634720732</v>
      </c>
      <c r="AJ17">
        <v>0.30088386270884798</v>
      </c>
      <c r="AK17">
        <v>0.20258639555858701</v>
      </c>
      <c r="AL17">
        <v>0.22922985251800401</v>
      </c>
      <c r="AM17">
        <v>0.166130631430319</v>
      </c>
      <c r="AN17">
        <v>-5.2068414567061801E-2</v>
      </c>
      <c r="AO17">
        <v>0.125709083819593</v>
      </c>
      <c r="AP17">
        <v>2.75285885317085E-2</v>
      </c>
    </row>
    <row r="18" spans="1:42" x14ac:dyDescent="0.3">
      <c r="A18">
        <v>36</v>
      </c>
      <c r="B18">
        <v>1085.4354838709701</v>
      </c>
      <c r="C18">
        <v>300</v>
      </c>
      <c r="D18">
        <v>0</v>
      </c>
      <c r="E18">
        <v>12.7430000524158</v>
      </c>
      <c r="F18">
        <v>3.3088976982153602</v>
      </c>
      <c r="G18">
        <v>-198.88382237545486</v>
      </c>
      <c r="H18">
        <v>-159.84185802101939</v>
      </c>
      <c r="I18">
        <v>28.737215889569502</v>
      </c>
      <c r="J18">
        <v>14.814230787581099</v>
      </c>
      <c r="K18">
        <v>3.8511314687331302</v>
      </c>
      <c r="L18">
        <v>4.0657212645527794E-5</v>
      </c>
      <c r="M18">
        <v>8.3949886953498113E-7</v>
      </c>
      <c r="N18" s="1">
        <v>5.4660607605112899E-8</v>
      </c>
      <c r="O18" s="1">
        <v>1.13951506505936E-11</v>
      </c>
      <c r="P18" s="1">
        <v>-5.7015790765066595E-13</v>
      </c>
      <c r="Q18">
        <v>47.310796056498504</v>
      </c>
      <c r="R18">
        <v>2.02860921215267</v>
      </c>
      <c r="S18">
        <v>7.2409321814360901</v>
      </c>
      <c r="T18">
        <v>2.6041125551511701</v>
      </c>
      <c r="V18">
        <v>7.3836100016684396</v>
      </c>
      <c r="X18">
        <v>13.742092738888299</v>
      </c>
      <c r="AA18">
        <v>19.3052497079752</v>
      </c>
      <c r="AB18">
        <v>0.38459754622949599</v>
      </c>
      <c r="AJ18">
        <v>0.30197754594008003</v>
      </c>
      <c r="AK18">
        <v>0.202029031322913</v>
      </c>
      <c r="AL18">
        <v>0.229930998855992</v>
      </c>
      <c r="AM18">
        <v>0.16532636220291999</v>
      </c>
      <c r="AN18">
        <v>-5.1714959806779301E-2</v>
      </c>
      <c r="AO18">
        <v>0.12468420124255</v>
      </c>
      <c r="AP18">
        <v>2.7766820242320901E-2</v>
      </c>
    </row>
    <row r="19" spans="1:42" x14ac:dyDescent="0.3">
      <c r="A19">
        <v>37</v>
      </c>
      <c r="B19">
        <v>1080.4193548387</v>
      </c>
      <c r="C19">
        <v>300</v>
      </c>
      <c r="D19">
        <v>0</v>
      </c>
      <c r="E19">
        <v>12.994669911994199</v>
      </c>
      <c r="F19">
        <v>3.3094497698667098</v>
      </c>
      <c r="G19">
        <v>-202.66879309960876</v>
      </c>
      <c r="H19">
        <v>-163.08245575302016</v>
      </c>
      <c r="I19">
        <v>29.2458877006015</v>
      </c>
      <c r="J19">
        <v>15.0993083910413</v>
      </c>
      <c r="K19">
        <v>3.9265348670083098</v>
      </c>
      <c r="L19">
        <v>4.0607835430154756E-5</v>
      </c>
      <c r="M19">
        <v>8.3982156186389299E-7</v>
      </c>
      <c r="N19" s="1">
        <v>5.5759048351597598E-8</v>
      </c>
      <c r="O19" s="1">
        <v>1.1629543791599699E-11</v>
      </c>
      <c r="P19" s="1">
        <v>-5.87046416915908E-13</v>
      </c>
      <c r="Q19">
        <v>47.334585251556803</v>
      </c>
      <c r="R19">
        <v>2.0293270253068401</v>
      </c>
      <c r="S19">
        <v>7.2164415548298004</v>
      </c>
      <c r="T19">
        <v>2.58314173284657</v>
      </c>
      <c r="V19">
        <v>7.39068221908654</v>
      </c>
      <c r="X19">
        <v>13.726987436224301</v>
      </c>
      <c r="AA19">
        <v>19.3307182554409</v>
      </c>
      <c r="AB19">
        <v>0.38811652470797597</v>
      </c>
      <c r="AJ19">
        <v>0.30371949050746</v>
      </c>
      <c r="AK19">
        <v>0.200737972793956</v>
      </c>
      <c r="AL19">
        <v>0.23015725209919799</v>
      </c>
      <c r="AM19">
        <v>0.164980155688595</v>
      </c>
      <c r="AN19">
        <v>-5.1325580094396098E-2</v>
      </c>
      <c r="AO19">
        <v>0.123709095947016</v>
      </c>
      <c r="AP19">
        <v>2.8021613058168301E-2</v>
      </c>
    </row>
    <row r="20" spans="1:42" x14ac:dyDescent="0.3">
      <c r="A20">
        <v>38</v>
      </c>
      <c r="B20">
        <v>1075.4032258064401</v>
      </c>
      <c r="C20">
        <v>300</v>
      </c>
      <c r="D20">
        <v>0</v>
      </c>
      <c r="E20">
        <v>13.1720569265831</v>
      </c>
      <c r="F20">
        <v>3.3102282246151198</v>
      </c>
      <c r="G20">
        <v>-205.32336536108866</v>
      </c>
      <c r="H20">
        <v>-165.43353720864411</v>
      </c>
      <c r="I20">
        <v>29.579720984753799</v>
      </c>
      <c r="J20">
        <v>15.2943157269265</v>
      </c>
      <c r="K20">
        <v>3.9791990258057299</v>
      </c>
      <c r="L20">
        <v>4.0544706499173492E-5</v>
      </c>
      <c r="M20">
        <v>8.402544922309968E-7</v>
      </c>
      <c r="N20" s="1">
        <v>5.6501697201925903E-8</v>
      </c>
      <c r="O20" s="1">
        <v>1.18374175300568E-11</v>
      </c>
      <c r="P20" s="1">
        <v>-5.8387187458113398E-13</v>
      </c>
      <c r="Q20">
        <v>47.301661576694102</v>
      </c>
      <c r="R20">
        <v>2.0575197114666599</v>
      </c>
      <c r="S20">
        <v>7.2362892790021398</v>
      </c>
      <c r="T20">
        <v>2.5783648106317001</v>
      </c>
      <c r="V20">
        <v>7.3395576852890496</v>
      </c>
      <c r="X20">
        <v>13.662250147681499</v>
      </c>
      <c r="AA20">
        <v>19.4310796381545</v>
      </c>
      <c r="AB20">
        <v>0.39327715108021899</v>
      </c>
      <c r="AJ20">
        <v>0.30838312917569599</v>
      </c>
      <c r="AK20">
        <v>0.196259086276727</v>
      </c>
      <c r="AL20">
        <v>0.22859421145932299</v>
      </c>
      <c r="AM20">
        <v>0.16610691450474699</v>
      </c>
      <c r="AN20">
        <v>-5.0858729113857901E-2</v>
      </c>
      <c r="AO20">
        <v>0.123117573131987</v>
      </c>
      <c r="AP20">
        <v>2.8397814565375101E-2</v>
      </c>
    </row>
    <row r="21" spans="1:42" x14ac:dyDescent="0.3">
      <c r="A21">
        <v>39</v>
      </c>
      <c r="B21">
        <v>1070.38709677419</v>
      </c>
      <c r="C21">
        <v>300</v>
      </c>
      <c r="D21">
        <v>0</v>
      </c>
      <c r="E21">
        <v>13.3194713166799</v>
      </c>
      <c r="F21">
        <v>3.3110289371667601</v>
      </c>
      <c r="G21">
        <v>-207.51087616058135</v>
      </c>
      <c r="H21">
        <v>-167.41360917321259</v>
      </c>
      <c r="I21">
        <v>29.844555154927601</v>
      </c>
      <c r="J21">
        <v>15.454320069159699</v>
      </c>
      <c r="K21">
        <v>4.02275895784752</v>
      </c>
      <c r="L21">
        <v>4.0479597496487288E-5</v>
      </c>
      <c r="M21">
        <v>8.4067534356744926E-7</v>
      </c>
      <c r="N21" s="1">
        <v>5.7111610378030702E-8</v>
      </c>
      <c r="O21" s="1">
        <v>1.2019525845658501E-11</v>
      </c>
      <c r="P21" s="1">
        <v>-5.7825012344486001E-13</v>
      </c>
      <c r="Q21">
        <v>47.265046891078804</v>
      </c>
      <c r="R21">
        <v>2.08873629669012</v>
      </c>
      <c r="S21">
        <v>7.25909042302942</v>
      </c>
      <c r="T21">
        <v>2.57327068059254</v>
      </c>
      <c r="V21">
        <v>7.2867003697086004</v>
      </c>
      <c r="X21">
        <v>13.5986065595027</v>
      </c>
      <c r="AA21">
        <v>19.530172778545602</v>
      </c>
      <c r="AB21">
        <v>0.39837600085203001</v>
      </c>
      <c r="AJ21">
        <v>0.31290246835142599</v>
      </c>
      <c r="AK21">
        <v>0.19183810658755099</v>
      </c>
      <c r="AL21">
        <v>0.226975682516248</v>
      </c>
      <c r="AM21">
        <v>0.16738933848651399</v>
      </c>
      <c r="AN21">
        <v>-5.0378313521877001E-2</v>
      </c>
      <c r="AO21">
        <v>0.122503208595272</v>
      </c>
      <c r="AP21">
        <v>2.8769508984862899E-2</v>
      </c>
    </row>
    <row r="22" spans="1:42" x14ac:dyDescent="0.3">
      <c r="A22">
        <v>40</v>
      </c>
      <c r="B22">
        <v>1065.3709677419299</v>
      </c>
      <c r="C22">
        <v>300</v>
      </c>
      <c r="D22">
        <v>0</v>
      </c>
      <c r="E22">
        <v>13.442660457956899</v>
      </c>
      <c r="F22">
        <v>3.31185469706754</v>
      </c>
      <c r="G22">
        <v>-209.32107007258108</v>
      </c>
      <c r="H22">
        <v>-169.0935924131764</v>
      </c>
      <c r="I22">
        <v>30.053677625437299</v>
      </c>
      <c r="J22">
        <v>15.5860483264332</v>
      </c>
      <c r="K22">
        <v>4.0589523658328499</v>
      </c>
      <c r="L22">
        <v>4.0412587670024174E-5</v>
      </c>
      <c r="M22">
        <v>8.410850485300791E-7</v>
      </c>
      <c r="N22" s="1">
        <v>5.7613478747312898E-8</v>
      </c>
      <c r="O22" s="1">
        <v>1.2180641625973599E-11</v>
      </c>
      <c r="P22" s="1">
        <v>-5.7060103550107403E-13</v>
      </c>
      <c r="Q22">
        <v>47.224808512659301</v>
      </c>
      <c r="R22">
        <v>2.1228465278541102</v>
      </c>
      <c r="S22">
        <v>7.2847392040979102</v>
      </c>
      <c r="T22">
        <v>2.5679201491332302</v>
      </c>
      <c r="V22">
        <v>7.2324988984574397</v>
      </c>
      <c r="X22">
        <v>13.5359286855604</v>
      </c>
      <c r="AA22">
        <v>19.627845377275499</v>
      </c>
      <c r="AB22">
        <v>0.40341264496186702</v>
      </c>
      <c r="AJ22">
        <v>0.31726471799281802</v>
      </c>
      <c r="AK22">
        <v>0.18748017524004401</v>
      </c>
      <c r="AL22">
        <v>0.22531406804602799</v>
      </c>
      <c r="AM22">
        <v>0.16882087719613401</v>
      </c>
      <c r="AN22">
        <v>-4.9884890106478001E-2</v>
      </c>
      <c r="AO22">
        <v>0.121868355626229</v>
      </c>
      <c r="AP22">
        <v>2.9136696005222999E-2</v>
      </c>
    </row>
    <row r="23" spans="1:42" x14ac:dyDescent="0.3">
      <c r="A23">
        <v>41</v>
      </c>
      <c r="B23">
        <v>1060.35483870967</v>
      </c>
      <c r="C23">
        <v>300</v>
      </c>
      <c r="D23">
        <v>0</v>
      </c>
      <c r="E23">
        <v>13.5461360622787</v>
      </c>
      <c r="F23">
        <v>3.3127084175475701</v>
      </c>
      <c r="G23">
        <v>-210.82431014246538</v>
      </c>
      <c r="H23">
        <v>-170.52912573338546</v>
      </c>
      <c r="I23">
        <v>30.217501458839902</v>
      </c>
      <c r="J23">
        <v>15.6947739375106</v>
      </c>
      <c r="K23">
        <v>4.0891422832520403</v>
      </c>
      <c r="L23">
        <v>4.0343731123205282E-5</v>
      </c>
      <c r="M23">
        <v>8.4148451580201903E-7</v>
      </c>
      <c r="N23" s="1">
        <v>5.8026649030311297E-8</v>
      </c>
      <c r="O23" s="1">
        <v>1.23245381852999E-11</v>
      </c>
      <c r="P23" s="1">
        <v>-5.6126139569147799E-13</v>
      </c>
      <c r="Q23">
        <v>47.180945967648803</v>
      </c>
      <c r="R23">
        <v>2.15977875734088</v>
      </c>
      <c r="S23">
        <v>7.3131753430236897</v>
      </c>
      <c r="T23">
        <v>2.5623735640682299</v>
      </c>
      <c r="V23">
        <v>7.1772562942176901</v>
      </c>
      <c r="X23">
        <v>13.4740673088661</v>
      </c>
      <c r="AA23">
        <v>19.7240148721908</v>
      </c>
      <c r="AB23">
        <v>0.40838789264360498</v>
      </c>
      <c r="AJ23">
        <v>0.321459959019612</v>
      </c>
      <c r="AK23">
        <v>0.183187565166262</v>
      </c>
      <c r="AL23">
        <v>0.223619094967728</v>
      </c>
      <c r="AM23">
        <v>0.17039757799871699</v>
      </c>
      <c r="AN23">
        <v>-4.9378330876764E-2</v>
      </c>
      <c r="AO23">
        <v>0.12121466789275399</v>
      </c>
      <c r="AP23">
        <v>2.94994658316888E-2</v>
      </c>
    </row>
    <row r="24" spans="1:42" x14ac:dyDescent="0.3">
      <c r="A24">
        <v>42</v>
      </c>
      <c r="B24">
        <v>1055.33870967741</v>
      </c>
      <c r="C24">
        <v>300</v>
      </c>
      <c r="D24">
        <v>0</v>
      </c>
      <c r="E24">
        <v>13.633474329621899</v>
      </c>
      <c r="F24">
        <v>3.3135931581444802</v>
      </c>
      <c r="G24">
        <v>-212.07629640709939</v>
      </c>
      <c r="H24">
        <v>-171.76428293259772</v>
      </c>
      <c r="I24">
        <v>30.344265013957202</v>
      </c>
      <c r="J24">
        <v>15.7846703643498</v>
      </c>
      <c r="K24">
        <v>4.1144080395362499</v>
      </c>
      <c r="L24">
        <v>4.0273060300506808E-5</v>
      </c>
      <c r="M24">
        <v>8.4187462058847454E-7</v>
      </c>
      <c r="N24" s="1">
        <v>5.8366413007560402E-8</v>
      </c>
      <c r="O24" s="1">
        <v>1.2454231924029101E-11</v>
      </c>
      <c r="P24" s="1">
        <v>-5.5050269551291895E-13</v>
      </c>
      <c r="Q24">
        <v>47.133401947850999</v>
      </c>
      <c r="R24">
        <v>2.1995102626667302</v>
      </c>
      <c r="S24">
        <v>7.3443766191381403</v>
      </c>
      <c r="T24">
        <v>2.5566905112082301</v>
      </c>
      <c r="V24">
        <v>7.1212100998877403</v>
      </c>
      <c r="X24">
        <v>13.412858760962401</v>
      </c>
      <c r="AA24">
        <v>19.818648494126801</v>
      </c>
      <c r="AB24">
        <v>0.41330330415869698</v>
      </c>
      <c r="AJ24">
        <v>0.325480142828041</v>
      </c>
      <c r="AK24">
        <v>0.17896050645904299</v>
      </c>
      <c r="AL24">
        <v>0.22189844073967399</v>
      </c>
      <c r="AM24">
        <v>0.172117677639368</v>
      </c>
      <c r="AN24">
        <v>-4.8857952514850603E-2</v>
      </c>
      <c r="AO24">
        <v>0.120543220732232</v>
      </c>
      <c r="AP24">
        <v>2.9857964116490301E-2</v>
      </c>
    </row>
    <row r="25" spans="1:42" x14ac:dyDescent="0.3">
      <c r="A25">
        <v>43</v>
      </c>
      <c r="B25">
        <v>1050.3225806451601</v>
      </c>
      <c r="C25">
        <v>300</v>
      </c>
      <c r="D25">
        <v>0</v>
      </c>
      <c r="E25">
        <v>13.707535542973799</v>
      </c>
      <c r="F25">
        <v>3.3145121591142699</v>
      </c>
      <c r="G25">
        <v>-213.12151428982042</v>
      </c>
      <c r="H25">
        <v>-172.83428968428478</v>
      </c>
      <c r="I25">
        <v>30.4405434571954</v>
      </c>
      <c r="J25">
        <v>15.8590695636034</v>
      </c>
      <c r="K25">
        <v>4.1356117838580602</v>
      </c>
      <c r="L25">
        <v>4.0200588348404258E-5</v>
      </c>
      <c r="M25">
        <v>8.4225620152653009E-7</v>
      </c>
      <c r="N25" s="1">
        <v>5.8644950488613699E-8</v>
      </c>
      <c r="O25" s="1">
        <v>1.25721597206786E-11</v>
      </c>
      <c r="P25" s="1">
        <v>-5.3854473589268301E-13</v>
      </c>
      <c r="Q25">
        <v>47.082069141129203</v>
      </c>
      <c r="R25">
        <v>2.24206076869454</v>
      </c>
      <c r="S25">
        <v>7.3783539679376702</v>
      </c>
      <c r="T25">
        <v>2.5509298556694699</v>
      </c>
      <c r="V25">
        <v>7.0645473268237797</v>
      </c>
      <c r="X25">
        <v>13.3521288459877</v>
      </c>
      <c r="AA25">
        <v>19.911749260015</v>
      </c>
      <c r="AB25">
        <v>0.41816083374242102</v>
      </c>
      <c r="AJ25">
        <v>0.32931834398238902</v>
      </c>
      <c r="AK25">
        <v>0.17479776282474399</v>
      </c>
      <c r="AL25">
        <v>0.220158200045321</v>
      </c>
      <c r="AM25">
        <v>0.173981330130481</v>
      </c>
      <c r="AN25">
        <v>-4.8322602664492502E-2</v>
      </c>
      <c r="AO25">
        <v>0.119854599270422</v>
      </c>
      <c r="AP25">
        <v>3.0212366411132799E-2</v>
      </c>
    </row>
    <row r="26" spans="1:42" x14ac:dyDescent="0.3">
      <c r="A26">
        <v>44</v>
      </c>
      <c r="B26">
        <v>1045.30645161289</v>
      </c>
      <c r="C26">
        <v>300</v>
      </c>
      <c r="D26">
        <v>0</v>
      </c>
      <c r="E26">
        <v>13.770626677067501</v>
      </c>
      <c r="F26">
        <v>3.3154688846067999</v>
      </c>
      <c r="G26">
        <v>-213.99578531029974</v>
      </c>
      <c r="H26">
        <v>-173.76753354269923</v>
      </c>
      <c r="I26">
        <v>30.511627227723999</v>
      </c>
      <c r="J26">
        <v>15.9206532496985</v>
      </c>
      <c r="K26">
        <v>4.1534477192660004</v>
      </c>
      <c r="L26">
        <v>4.0126310632669769E-5</v>
      </c>
      <c r="M26">
        <v>8.4263006167399712E-7</v>
      </c>
      <c r="N26" s="1">
        <v>5.8872026984463197E-8</v>
      </c>
      <c r="O26" s="1">
        <v>1.2680310354696E-11</v>
      </c>
      <c r="P26" s="1">
        <v>-5.2556609502679197E-13</v>
      </c>
      <c r="Q26">
        <v>47.0267940654903</v>
      </c>
      <c r="R26">
        <v>2.2874883209213599</v>
      </c>
      <c r="S26">
        <v>7.41514842671004</v>
      </c>
      <c r="T26">
        <v>2.5451500088807699</v>
      </c>
      <c r="V26">
        <v>7.0074156999946204</v>
      </c>
      <c r="X26">
        <v>13.291694816538801</v>
      </c>
      <c r="AA26">
        <v>20.0033461004389</v>
      </c>
      <c r="AB26">
        <v>0.42296256102505098</v>
      </c>
      <c r="AJ26">
        <v>0.33296818740621498</v>
      </c>
      <c r="AK26">
        <v>0.170697034519151</v>
      </c>
      <c r="AL26">
        <v>0.21840323705735801</v>
      </c>
      <c r="AM26">
        <v>0.175990435043168</v>
      </c>
      <c r="AN26">
        <v>-4.7770714692859699E-2</v>
      </c>
      <c r="AO26">
        <v>0.119148961565981</v>
      </c>
      <c r="AP26">
        <v>3.0562859100983799E-2</v>
      </c>
    </row>
    <row r="27" spans="1:42" x14ac:dyDescent="0.3">
      <c r="A27">
        <v>45</v>
      </c>
      <c r="B27">
        <v>1040.2903225806399</v>
      </c>
      <c r="C27">
        <v>300</v>
      </c>
      <c r="D27">
        <v>0</v>
      </c>
      <c r="E27">
        <v>13.824623162790401</v>
      </c>
      <c r="F27">
        <v>3.3164670733711898</v>
      </c>
      <c r="G27">
        <v>-214.72817488279705</v>
      </c>
      <c r="H27">
        <v>-174.58706763567656</v>
      </c>
      <c r="I27">
        <v>30.561805174559499</v>
      </c>
      <c r="J27">
        <v>15.9715959945704</v>
      </c>
      <c r="K27">
        <v>4.1684789436904097</v>
      </c>
      <c r="L27">
        <v>4.0050205593395638E-5</v>
      </c>
      <c r="M27">
        <v>8.4299697210693044E-7</v>
      </c>
      <c r="N27" s="1">
        <v>5.9055515257445001E-8</v>
      </c>
      <c r="O27" s="1">
        <v>1.2780323091494901E-11</v>
      </c>
      <c r="P27" s="1">
        <v>-5.1171223935138099E-13</v>
      </c>
      <c r="Q27">
        <v>46.967378628713902</v>
      </c>
      <c r="R27">
        <v>2.3358869533753901</v>
      </c>
      <c r="S27">
        <v>7.45482947892559</v>
      </c>
      <c r="T27">
        <v>2.5394093478820601</v>
      </c>
      <c r="V27">
        <v>6.9499322280957303</v>
      </c>
      <c r="X27">
        <v>13.231365986277901</v>
      </c>
      <c r="AA27">
        <v>20.093486895296401</v>
      </c>
      <c r="AB27">
        <v>0.42771048143280699</v>
      </c>
      <c r="AJ27">
        <v>0.33642339444463598</v>
      </c>
      <c r="AK27">
        <v>0.16665523922807499</v>
      </c>
      <c r="AL27">
        <v>0.21663745496682099</v>
      </c>
      <c r="AM27">
        <v>0.178148542936896</v>
      </c>
      <c r="AN27">
        <v>-4.7200338657659401E-2</v>
      </c>
      <c r="AO27">
        <v>0.118426082401708</v>
      </c>
      <c r="AP27">
        <v>3.0909624679520901E-2</v>
      </c>
    </row>
    <row r="28" spans="1:42" x14ac:dyDescent="0.3">
      <c r="A28">
        <v>46</v>
      </c>
      <c r="B28">
        <v>1035.27419354839</v>
      </c>
      <c r="C28">
        <v>300</v>
      </c>
      <c r="D28">
        <v>0</v>
      </c>
      <c r="E28">
        <v>13.8710610154005</v>
      </c>
      <c r="F28">
        <v>3.3175107968350601</v>
      </c>
      <c r="G28">
        <v>-215.34243391801314</v>
      </c>
      <c r="H28">
        <v>-175.31174715608799</v>
      </c>
      <c r="I28">
        <v>30.594578546704799</v>
      </c>
      <c r="J28">
        <v>16.013673385360701</v>
      </c>
      <c r="K28">
        <v>4.1811652967741999</v>
      </c>
      <c r="L28">
        <v>3.9972235054355912E-5</v>
      </c>
      <c r="M28">
        <v>8.433576772124286E-7</v>
      </c>
      <c r="N28" s="1">
        <v>5.9201788794412E-8</v>
      </c>
      <c r="O28" s="1">
        <v>1.2873562502556901E-11</v>
      </c>
      <c r="P28" s="1">
        <v>-4.9710185409595497E-13</v>
      </c>
      <c r="Q28">
        <v>46.9035798698959</v>
      </c>
      <c r="R28">
        <v>2.387385788375</v>
      </c>
      <c r="S28">
        <v>7.49749450802023</v>
      </c>
      <c r="T28">
        <v>2.5337667423820802</v>
      </c>
      <c r="V28">
        <v>6.8921898272500499</v>
      </c>
      <c r="X28">
        <v>13.1709433550644</v>
      </c>
      <c r="AA28">
        <v>20.182233574867901</v>
      </c>
      <c r="AB28">
        <v>0.43240633414426599</v>
      </c>
      <c r="AJ28">
        <v>0.339677407788396</v>
      </c>
      <c r="AK28">
        <v>0.162668706193735</v>
      </c>
      <c r="AL28">
        <v>0.21486400528515801</v>
      </c>
      <c r="AM28">
        <v>0.18046082294934501</v>
      </c>
      <c r="AN28">
        <v>-4.6609153627033197E-2</v>
      </c>
      <c r="AO28">
        <v>0.117685381599653</v>
      </c>
      <c r="AP28">
        <v>3.1252829810743503E-2</v>
      </c>
    </row>
    <row r="29" spans="1:42" x14ac:dyDescent="0.3">
      <c r="A29">
        <v>47</v>
      </c>
      <c r="B29">
        <v>1030.2580645161199</v>
      </c>
      <c r="C29">
        <v>300</v>
      </c>
      <c r="D29">
        <v>0</v>
      </c>
      <c r="E29">
        <v>13.911207210363999</v>
      </c>
      <c r="F29">
        <v>3.3186045250738698</v>
      </c>
      <c r="G29">
        <v>-215.85809840059574</v>
      </c>
      <c r="H29">
        <v>-175.95709640249817</v>
      </c>
      <c r="I29">
        <v>30.612824244654401</v>
      </c>
      <c r="J29">
        <v>16.048344537223201</v>
      </c>
      <c r="K29">
        <v>4.19188460247591</v>
      </c>
      <c r="L29">
        <v>3.9892344060029474E-5</v>
      </c>
      <c r="M29">
        <v>8.4371290112371103E-7</v>
      </c>
      <c r="N29" s="1">
        <v>5.9316020994117697E-8</v>
      </c>
      <c r="O29" s="1">
        <v>1.2961175878626399E-11</v>
      </c>
      <c r="P29" s="1">
        <v>-4.81831823687286E-13</v>
      </c>
      <c r="Q29">
        <v>46.8351081630274</v>
      </c>
      <c r="R29">
        <v>2.4421493353118402</v>
      </c>
      <c r="S29">
        <v>7.5432691776217302</v>
      </c>
      <c r="T29">
        <v>2.5282821631504202</v>
      </c>
      <c r="V29">
        <v>6.8342625229836598</v>
      </c>
      <c r="X29">
        <v>13.1102184852012</v>
      </c>
      <c r="AA29">
        <v>20.2696587012517</v>
      </c>
      <c r="AB29">
        <v>0.43705145145179197</v>
      </c>
      <c r="AJ29">
        <v>0.34272306586089502</v>
      </c>
      <c r="AK29">
        <v>0.158733308049439</v>
      </c>
      <c r="AL29">
        <v>0.21308545316732</v>
      </c>
      <c r="AM29">
        <v>0.182934083141643</v>
      </c>
      <c r="AN29">
        <v>-4.5994464767524598E-2</v>
      </c>
      <c r="AO29">
        <v>0.116925939533627</v>
      </c>
      <c r="AP29">
        <v>3.1592615014597501E-2</v>
      </c>
    </row>
    <row r="30" spans="1:42" x14ac:dyDescent="0.3">
      <c r="A30">
        <v>48</v>
      </c>
      <c r="B30">
        <v>1025.2419354838601</v>
      </c>
      <c r="C30">
        <v>300</v>
      </c>
      <c r="D30">
        <v>0</v>
      </c>
      <c r="E30">
        <v>13.9461132949325</v>
      </c>
      <c r="F30">
        <v>3.3197531912097</v>
      </c>
      <c r="G30">
        <v>-216.29132563840653</v>
      </c>
      <c r="H30">
        <v>-176.535968106388</v>
      </c>
      <c r="I30">
        <v>30.618919022477598</v>
      </c>
      <c r="J30">
        <v>16.076814871440401</v>
      </c>
      <c r="K30">
        <v>4.2009488331422</v>
      </c>
      <c r="L30">
        <v>3.9810460871323831E-5</v>
      </c>
      <c r="M30">
        <v>8.4406335524398185E-7</v>
      </c>
      <c r="N30" s="1">
        <v>5.94024131815229E-8</v>
      </c>
      <c r="O30" s="1">
        <v>1.30441369688645E-11</v>
      </c>
      <c r="P30" s="1">
        <v>-4.65981271439299E-13</v>
      </c>
      <c r="Q30">
        <v>46.761624859645302</v>
      </c>
      <c r="R30">
        <v>2.5003784927175601</v>
      </c>
      <c r="S30">
        <v>7.5923074507664303</v>
      </c>
      <c r="T30">
        <v>2.5230170834616699</v>
      </c>
      <c r="V30">
        <v>6.7762098175381702</v>
      </c>
      <c r="X30">
        <v>13.0489724569986</v>
      </c>
      <c r="AA30">
        <v>20.3558434864471</v>
      </c>
      <c r="AB30">
        <v>0.44164635242491601</v>
      </c>
      <c r="AJ30">
        <v>0.34555234274787</v>
      </c>
      <c r="AK30">
        <v>0.15484455213943399</v>
      </c>
      <c r="AL30">
        <v>0.21130391696587</v>
      </c>
      <c r="AM30">
        <v>0.185576815657295</v>
      </c>
      <c r="AN30">
        <v>-4.5353184821320301E-2</v>
      </c>
      <c r="AO30">
        <v>0.116146491369942</v>
      </c>
      <c r="AP30">
        <v>3.1929065940907199E-2</v>
      </c>
    </row>
    <row r="31" spans="1:42" x14ac:dyDescent="0.3">
      <c r="A31">
        <v>49</v>
      </c>
      <c r="B31">
        <v>1020.22580645161</v>
      </c>
      <c r="C31">
        <v>300</v>
      </c>
      <c r="D31">
        <v>0</v>
      </c>
      <c r="E31">
        <v>13.976654894532899</v>
      </c>
      <c r="F31">
        <v>3.3209622281632298</v>
      </c>
      <c r="G31">
        <v>-216.65550963801752</v>
      </c>
      <c r="H31">
        <v>-177.05902796213093</v>
      </c>
      <c r="I31">
        <v>30.614830955064701</v>
      </c>
      <c r="J31">
        <v>16.100082365260899</v>
      </c>
      <c r="K31">
        <v>4.2086160378472997</v>
      </c>
      <c r="L31">
        <v>3.9726498650040325E-5</v>
      </c>
      <c r="M31">
        <v>8.4440974728565923E-7</v>
      </c>
      <c r="N31" s="1">
        <v>5.9464367443639598E-8</v>
      </c>
      <c r="O31" s="1">
        <v>1.3123277492569701E-11</v>
      </c>
      <c r="P31" s="1">
        <v>-4.4961510687446801E-13</v>
      </c>
      <c r="Q31">
        <v>46.682741433723798</v>
      </c>
      <c r="R31">
        <v>2.5623112532261501</v>
      </c>
      <c r="S31">
        <v>7.6447882907439801</v>
      </c>
      <c r="T31">
        <v>2.5180339576249899</v>
      </c>
      <c r="V31">
        <v>6.7180809496403198</v>
      </c>
      <c r="X31">
        <v>12.9869767413863</v>
      </c>
      <c r="AA31">
        <v>20.4408780360273</v>
      </c>
      <c r="AB31">
        <v>0.44618933762708002</v>
      </c>
      <c r="AJ31">
        <v>0.34815623854454097</v>
      </c>
      <c r="AK31">
        <v>0.150997653775723</v>
      </c>
      <c r="AL31">
        <v>0.209521204569908</v>
      </c>
      <c r="AM31">
        <v>0.18839921070158699</v>
      </c>
      <c r="AN31">
        <v>-4.4681799883429602E-2</v>
      </c>
      <c r="AO31">
        <v>0.11534537983136001</v>
      </c>
      <c r="AP31">
        <v>3.2262112460308703E-2</v>
      </c>
    </row>
    <row r="32" spans="1:42" x14ac:dyDescent="0.3">
      <c r="A32">
        <v>50</v>
      </c>
      <c r="B32">
        <v>1015.20967741934</v>
      </c>
      <c r="C32">
        <v>300</v>
      </c>
      <c r="D32">
        <v>0</v>
      </c>
      <c r="E32">
        <v>13.820611208550201</v>
      </c>
      <c r="F32">
        <v>3.3216631640971501</v>
      </c>
      <c r="G32">
        <v>-214.11470373841919</v>
      </c>
      <c r="H32">
        <v>-175.19933269161848</v>
      </c>
      <c r="I32">
        <v>30.205362468926499</v>
      </c>
      <c r="J32">
        <v>15.9104234069983</v>
      </c>
      <c r="K32">
        <v>4.16075036082316</v>
      </c>
      <c r="L32">
        <v>3.9663284304873537E-5</v>
      </c>
      <c r="M32">
        <v>8.4474699564884963E-7</v>
      </c>
      <c r="N32" s="1">
        <v>5.8787056318126702E-8</v>
      </c>
      <c r="O32" s="1">
        <v>1.30084812671144E-11</v>
      </c>
      <c r="P32" s="1">
        <v>-4.37012897956691E-13</v>
      </c>
      <c r="Q32">
        <v>46.664665735209503</v>
      </c>
      <c r="R32">
        <v>2.5795944023510602</v>
      </c>
      <c r="S32">
        <v>7.6609108474153098</v>
      </c>
      <c r="T32">
        <v>2.5087225469981398</v>
      </c>
      <c r="V32">
        <v>6.68889931417017</v>
      </c>
      <c r="X32">
        <v>12.945551598520501</v>
      </c>
      <c r="AA32">
        <v>20.501232933599901</v>
      </c>
      <c r="AB32">
        <v>0.45042262173529901</v>
      </c>
      <c r="AJ32">
        <v>0.35094343168105602</v>
      </c>
      <c r="AK32">
        <v>0.148229419898502</v>
      </c>
      <c r="AL32">
        <v>0.20862348843995601</v>
      </c>
      <c r="AM32">
        <v>0.18922706627614899</v>
      </c>
      <c r="AN32">
        <v>-4.4531667497635298E-2</v>
      </c>
      <c r="AO32">
        <v>0.114938122983341</v>
      </c>
      <c r="AP32">
        <v>3.2570138218629197E-2</v>
      </c>
    </row>
    <row r="33" spans="1:42" x14ac:dyDescent="0.3">
      <c r="A33">
        <v>51</v>
      </c>
      <c r="B33">
        <v>1010.19354838709</v>
      </c>
      <c r="C33">
        <v>300</v>
      </c>
      <c r="D33">
        <v>0</v>
      </c>
      <c r="E33">
        <v>13.4590006774455</v>
      </c>
      <c r="F33">
        <v>3.3216977194667701</v>
      </c>
      <c r="G33">
        <v>-208.3810519513307</v>
      </c>
      <c r="H33">
        <v>-170.71189135627012</v>
      </c>
      <c r="I33">
        <v>29.3523590330921</v>
      </c>
      <c r="J33">
        <v>15.486816929050899</v>
      </c>
      <c r="K33">
        <v>4.0518439105910202</v>
      </c>
      <c r="L33">
        <v>3.9626115026239852E-5</v>
      </c>
      <c r="M33">
        <v>8.4507279863328097E-7</v>
      </c>
      <c r="N33" s="1">
        <v>5.7302672479722002E-8</v>
      </c>
      <c r="O33" s="1">
        <v>1.2678079166570801E-11</v>
      </c>
      <c r="P33" s="1">
        <v>-4.2924918421149602E-13</v>
      </c>
      <c r="Q33">
        <v>46.723236670691598</v>
      </c>
      <c r="R33">
        <v>2.5410370940170899</v>
      </c>
      <c r="S33">
        <v>7.6314636065044601</v>
      </c>
      <c r="T33">
        <v>2.4937090586749502</v>
      </c>
      <c r="V33">
        <v>6.69289477761928</v>
      </c>
      <c r="X33">
        <v>12.9297583821897</v>
      </c>
      <c r="AA33">
        <v>20.533577665038901</v>
      </c>
      <c r="AB33">
        <v>0.45432274526383998</v>
      </c>
      <c r="AJ33">
        <v>0.354173062764436</v>
      </c>
      <c r="AK33">
        <v>0.146699394751995</v>
      </c>
      <c r="AL33">
        <v>0.20873723307931</v>
      </c>
      <c r="AM33">
        <v>0.18755840150908501</v>
      </c>
      <c r="AN33">
        <v>-4.5033194378480301E-2</v>
      </c>
      <c r="AO33">
        <v>0.115014656431701</v>
      </c>
      <c r="AP33">
        <v>3.28504458419525E-2</v>
      </c>
    </row>
    <row r="34" spans="1:42" x14ac:dyDescent="0.3">
      <c r="A34">
        <v>52</v>
      </c>
      <c r="B34">
        <v>1005.17741935484</v>
      </c>
      <c r="C34">
        <v>300</v>
      </c>
      <c r="D34">
        <v>0</v>
      </c>
      <c r="E34">
        <v>13.113115973189799</v>
      </c>
      <c r="F34">
        <v>3.3217172571448201</v>
      </c>
      <c r="G34">
        <v>-202.90054542279319</v>
      </c>
      <c r="H34">
        <v>-166.42118632567312</v>
      </c>
      <c r="I34">
        <v>28.536788419613799</v>
      </c>
      <c r="J34">
        <v>15.0817484917069</v>
      </c>
      <c r="K34">
        <v>3.9476917985672202</v>
      </c>
      <c r="L34">
        <v>3.9588539964833792E-5</v>
      </c>
      <c r="M34">
        <v>8.4539310112270072E-7</v>
      </c>
      <c r="N34" s="1">
        <v>5.58823517890009E-8</v>
      </c>
      <c r="O34" s="1">
        <v>1.2362066637656299E-11</v>
      </c>
      <c r="P34" s="1">
        <v>-4.2155095419520501E-13</v>
      </c>
      <c r="Q34">
        <v>46.7818319598938</v>
      </c>
      <c r="R34">
        <v>2.5026973273678199</v>
      </c>
      <c r="S34">
        <v>7.6025977293533797</v>
      </c>
      <c r="T34">
        <v>2.4782698516405302</v>
      </c>
      <c r="V34">
        <v>6.6956430914687601</v>
      </c>
      <c r="X34">
        <v>12.9148200512247</v>
      </c>
      <c r="AA34">
        <v>20.565930609708001</v>
      </c>
      <c r="AB34">
        <v>0.45820937934282902</v>
      </c>
      <c r="AJ34">
        <v>0.357425633545986</v>
      </c>
      <c r="AK34">
        <v>0.14517628761428999</v>
      </c>
      <c r="AL34">
        <v>0.20881057906807099</v>
      </c>
      <c r="AM34">
        <v>0.185913918401134</v>
      </c>
      <c r="AN34">
        <v>-4.5547479268859901E-2</v>
      </c>
      <c r="AO34">
        <v>0.115091548549247</v>
      </c>
      <c r="AP34">
        <v>3.31295120901288E-2</v>
      </c>
    </row>
    <row r="35" spans="1:42" x14ac:dyDescent="0.3">
      <c r="A35">
        <v>53</v>
      </c>
      <c r="B35">
        <v>1000.16129032258</v>
      </c>
      <c r="C35">
        <v>300</v>
      </c>
      <c r="D35">
        <v>0</v>
      </c>
      <c r="E35">
        <v>12.7838871653911</v>
      </c>
      <c r="F35">
        <v>3.32172136144013</v>
      </c>
      <c r="G35">
        <v>-197.68696811112582</v>
      </c>
      <c r="H35">
        <v>-162.33925851197159</v>
      </c>
      <c r="I35">
        <v>27.760461929304899</v>
      </c>
      <c r="J35">
        <v>14.6962592209244</v>
      </c>
      <c r="K35">
        <v>3.8485730060900201</v>
      </c>
      <c r="L35">
        <v>3.9550545328958313E-5</v>
      </c>
      <c r="M35">
        <v>8.4570773878796841E-7</v>
      </c>
      <c r="N35" s="1">
        <v>5.4530235430712897E-8</v>
      </c>
      <c r="O35" s="1">
        <v>1.20613609803462E-11</v>
      </c>
      <c r="P35" s="1">
        <v>-4.1397312141004002E-13</v>
      </c>
      <c r="Q35">
        <v>46.8404534339073</v>
      </c>
      <c r="R35">
        <v>2.4645862789631301</v>
      </c>
      <c r="S35">
        <v>7.57432530096803</v>
      </c>
      <c r="T35">
        <v>2.4624082810803398</v>
      </c>
      <c r="V35">
        <v>6.6970886594791699</v>
      </c>
      <c r="X35">
        <v>12.9007513603257</v>
      </c>
      <c r="AA35">
        <v>20.598296515725401</v>
      </c>
      <c r="AB35">
        <v>0.462090169550674</v>
      </c>
      <c r="AJ35">
        <v>0.36070256857497102</v>
      </c>
      <c r="AK35">
        <v>0.143659566417145</v>
      </c>
      <c r="AL35">
        <v>0.208841754659053</v>
      </c>
      <c r="AM35">
        <v>0.18429386491834901</v>
      </c>
      <c r="AN35">
        <v>-4.6074127941566498E-2</v>
      </c>
      <c r="AO35">
        <v>0.115168496399538</v>
      </c>
      <c r="AP35">
        <v>3.3407876972508098E-2</v>
      </c>
    </row>
    <row r="36" spans="1:42" x14ac:dyDescent="0.3">
      <c r="A36">
        <v>54</v>
      </c>
      <c r="B36">
        <v>995.14516129032302</v>
      </c>
      <c r="C36">
        <v>300</v>
      </c>
      <c r="D36">
        <v>0</v>
      </c>
      <c r="E36">
        <v>12.4711060517779</v>
      </c>
      <c r="F36">
        <v>3.3217099012797799</v>
      </c>
      <c r="G36">
        <v>-192.73644245935915</v>
      </c>
      <c r="H36">
        <v>-158.46367741812648</v>
      </c>
      <c r="I36">
        <v>27.022704246828901</v>
      </c>
      <c r="J36">
        <v>14.3300787357287</v>
      </c>
      <c r="K36">
        <v>3.7544236018241799</v>
      </c>
      <c r="L36">
        <v>3.9512128396073501E-5</v>
      </c>
      <c r="M36">
        <v>8.4601665799034065E-7</v>
      </c>
      <c r="N36" s="1">
        <v>5.3245636522435597E-8</v>
      </c>
      <c r="O36" s="1">
        <v>1.17757994178961E-11</v>
      </c>
      <c r="P36" s="1">
        <v>-4.0653669383626802E-13</v>
      </c>
      <c r="Q36">
        <v>46.899102671020202</v>
      </c>
      <c r="R36">
        <v>2.42671056898513</v>
      </c>
      <c r="S36">
        <v>7.5466417942476101</v>
      </c>
      <c r="T36">
        <v>2.44612710162263</v>
      </c>
      <c r="V36">
        <v>6.69721174983564</v>
      </c>
      <c r="X36">
        <v>12.8875592921897</v>
      </c>
      <c r="AA36">
        <v>20.630679613087199</v>
      </c>
      <c r="AB36">
        <v>0.465967209011723</v>
      </c>
      <c r="AJ36">
        <v>0.36400450611499202</v>
      </c>
      <c r="AK36">
        <v>0.14214898938273501</v>
      </c>
      <c r="AL36">
        <v>0.20883014104057601</v>
      </c>
      <c r="AM36">
        <v>0.18269823392681001</v>
      </c>
      <c r="AN36">
        <v>-4.6612724390884701E-2</v>
      </c>
      <c r="AO36">
        <v>0.115245169943387</v>
      </c>
      <c r="AP36">
        <v>3.3685683982381601E-2</v>
      </c>
    </row>
    <row r="37" spans="1:42" x14ac:dyDescent="0.3">
      <c r="A37">
        <v>55</v>
      </c>
      <c r="B37">
        <v>990.12903225806394</v>
      </c>
      <c r="C37">
        <v>300</v>
      </c>
      <c r="D37">
        <v>0</v>
      </c>
      <c r="E37">
        <v>12.1744899403622</v>
      </c>
      <c r="F37">
        <v>3.3216827611986601</v>
      </c>
      <c r="G37">
        <v>-188.04396571634581</v>
      </c>
      <c r="H37">
        <v>-154.79107361950997</v>
      </c>
      <c r="I37">
        <v>26.322681883983702</v>
      </c>
      <c r="J37">
        <v>13.9828519153783</v>
      </c>
      <c r="K37">
        <v>3.6651573360873702</v>
      </c>
      <c r="L37">
        <v>3.9473286337090052E-5</v>
      </c>
      <c r="M37">
        <v>8.4631980695702844E-7</v>
      </c>
      <c r="N37" s="1">
        <v>5.20275455018571E-8</v>
      </c>
      <c r="O37" s="1">
        <v>1.1505148371257101E-11</v>
      </c>
      <c r="P37" s="1">
        <v>-3.9925855319166501E-13</v>
      </c>
      <c r="Q37">
        <v>46.957780604730999</v>
      </c>
      <c r="R37">
        <v>2.3890765522915798</v>
      </c>
      <c r="S37">
        <v>7.5195432802404802</v>
      </c>
      <c r="T37">
        <v>2.4294297100703401</v>
      </c>
      <c r="V37">
        <v>6.6959935235733097</v>
      </c>
      <c r="X37">
        <v>12.8752501417947</v>
      </c>
      <c r="AA37">
        <v>20.663083593667299</v>
      </c>
      <c r="AB37">
        <v>0.46984259363117797</v>
      </c>
      <c r="AJ37">
        <v>0.36733202021588501</v>
      </c>
      <c r="AK37">
        <v>0.14064433209782401</v>
      </c>
      <c r="AL37">
        <v>0.20877515029801499</v>
      </c>
      <c r="AM37">
        <v>0.18112701500373099</v>
      </c>
      <c r="AN37">
        <v>-4.7162863775741998E-2</v>
      </c>
      <c r="AO37">
        <v>0.11532126926170699</v>
      </c>
      <c r="AP37">
        <v>3.3963076898577499E-2</v>
      </c>
    </row>
    <row r="38" spans="1:42" x14ac:dyDescent="0.3">
      <c r="A38">
        <v>56</v>
      </c>
      <c r="B38">
        <v>985.11290322580601</v>
      </c>
      <c r="C38">
        <v>300</v>
      </c>
      <c r="D38">
        <v>0</v>
      </c>
      <c r="E38">
        <v>11.893696234495501</v>
      </c>
      <c r="F38">
        <v>3.3216398428535099</v>
      </c>
      <c r="G38">
        <v>-183.6036381616496</v>
      </c>
      <c r="H38">
        <v>-151.3173212217219</v>
      </c>
      <c r="I38">
        <v>25.659436400099899</v>
      </c>
      <c r="J38">
        <v>13.6541558295791</v>
      </c>
      <c r="K38">
        <v>3.5806700296194802</v>
      </c>
      <c r="L38">
        <v>3.9434016228119613E-5</v>
      </c>
      <c r="M38">
        <v>8.4661713623851535E-7</v>
      </c>
      <c r="N38" s="1">
        <v>5.0874691061859301E-8</v>
      </c>
      <c r="O38" s="1">
        <v>1.12491170157329E-11</v>
      </c>
      <c r="P38" s="1">
        <v>-3.9215186540005899E-13</v>
      </c>
      <c r="Q38">
        <v>47.016487504016098</v>
      </c>
      <c r="R38">
        <v>2.3516903345606299</v>
      </c>
      <c r="S38">
        <v>7.4930263982035301</v>
      </c>
      <c r="T38">
        <v>2.4123201511766701</v>
      </c>
      <c r="V38">
        <v>6.6934161447390901</v>
      </c>
      <c r="X38">
        <v>12.8638294449913</v>
      </c>
      <c r="AA38">
        <v>20.6955115936182</v>
      </c>
      <c r="AB38">
        <v>0.47371842869434899</v>
      </c>
      <c r="AJ38">
        <v>0.37068561718899101</v>
      </c>
      <c r="AK38">
        <v>0.139145387238653</v>
      </c>
      <c r="AL38">
        <v>0.20867622901604499</v>
      </c>
      <c r="AM38">
        <v>0.179580193963781</v>
      </c>
      <c r="AN38">
        <v>-4.7724151048928298E-2</v>
      </c>
      <c r="AO38">
        <v>0.115396523364204</v>
      </c>
      <c r="AP38">
        <v>3.4240200277251498E-2</v>
      </c>
    </row>
    <row r="39" spans="1:42" x14ac:dyDescent="0.3">
      <c r="A39">
        <v>57</v>
      </c>
      <c r="B39">
        <v>980.09677419354796</v>
      </c>
      <c r="C39">
        <v>300</v>
      </c>
      <c r="D39">
        <v>0</v>
      </c>
      <c r="E39">
        <v>11.6283345749621</v>
      </c>
      <c r="F39">
        <v>3.3215810663381502</v>
      </c>
      <c r="G39">
        <v>-179.40885265421318</v>
      </c>
      <c r="H39">
        <v>-148.03768973225451</v>
      </c>
      <c r="I39">
        <v>25.031911964940502</v>
      </c>
      <c r="J39">
        <v>13.3435138155501</v>
      </c>
      <c r="K39">
        <v>3.5008432257779298</v>
      </c>
      <c r="L39">
        <v>3.9394315062019418E-5</v>
      </c>
      <c r="M39">
        <v>8.4690859912441469E-7</v>
      </c>
      <c r="N39" s="1">
        <v>4.9785590977710499E-8</v>
      </c>
      <c r="O39" s="1">
        <v>1.100736858075E-11</v>
      </c>
      <c r="P39" s="1">
        <v>-3.8522644897155599E-13</v>
      </c>
      <c r="Q39">
        <v>47.07522295783</v>
      </c>
      <c r="R39">
        <v>2.3145577867498299</v>
      </c>
      <c r="S39">
        <v>7.4670883288862901</v>
      </c>
      <c r="T39">
        <v>2.3948031191505499</v>
      </c>
      <c r="V39">
        <v>6.6894628788387998</v>
      </c>
      <c r="X39">
        <v>12.8533019143168</v>
      </c>
      <c r="AA39">
        <v>20.727966179192101</v>
      </c>
      <c r="AB39">
        <v>0.47759683503554701</v>
      </c>
      <c r="AJ39">
        <v>0.37406573260096398</v>
      </c>
      <c r="AK39">
        <v>0.137651964243378</v>
      </c>
      <c r="AL39">
        <v>0.20853286149287301</v>
      </c>
      <c r="AM39">
        <v>0.17805775246958799</v>
      </c>
      <c r="AN39">
        <v>-4.8296199779148299E-2</v>
      </c>
      <c r="AO39">
        <v>0.11547068906170301</v>
      </c>
      <c r="AP39">
        <v>3.4517199910639201E-2</v>
      </c>
    </row>
    <row r="40" spans="1:42" x14ac:dyDescent="0.3">
      <c r="A40">
        <v>58</v>
      </c>
      <c r="B40">
        <v>975.080645161289</v>
      </c>
      <c r="C40">
        <v>300</v>
      </c>
      <c r="D40">
        <v>0</v>
      </c>
      <c r="E40">
        <v>11.377977033615901</v>
      </c>
      <c r="F40">
        <v>3.3215063713067998</v>
      </c>
      <c r="G40">
        <v>-175.45245332893214</v>
      </c>
      <c r="H40">
        <v>-144.94697154896474</v>
      </c>
      <c r="I40">
        <v>24.438978403727301</v>
      </c>
      <c r="J40">
        <v>13.0504072789989</v>
      </c>
      <c r="K40">
        <v>3.4255472552772699</v>
      </c>
      <c r="L40">
        <v>3.9354179759847195E-5</v>
      </c>
      <c r="M40">
        <v>8.4719415201905684E-7</v>
      </c>
      <c r="N40" s="1">
        <v>4.8758594875672901E-8</v>
      </c>
      <c r="O40" s="1">
        <v>1.07795298492889E-11</v>
      </c>
      <c r="P40" s="1">
        <v>-3.7848910988043702E-13</v>
      </c>
      <c r="Q40">
        <v>47.133985863769098</v>
      </c>
      <c r="R40">
        <v>2.2776845576225</v>
      </c>
      <c r="S40">
        <v>7.4417267709266204</v>
      </c>
      <c r="T40">
        <v>2.37688395504447</v>
      </c>
      <c r="V40">
        <v>6.6841181803914296</v>
      </c>
      <c r="X40">
        <v>12.8436713819197</v>
      </c>
      <c r="AA40">
        <v>20.7604493356611</v>
      </c>
      <c r="AB40">
        <v>0.481479954664919</v>
      </c>
      <c r="AJ40">
        <v>0.37747272875112198</v>
      </c>
      <c r="AK40">
        <v>0.136163888951154</v>
      </c>
      <c r="AL40">
        <v>0.208344572591809</v>
      </c>
      <c r="AM40">
        <v>0.176559667720455</v>
      </c>
      <c r="AN40">
        <v>-4.8878631172231901E-2</v>
      </c>
      <c r="AO40">
        <v>0.11554354991304901</v>
      </c>
      <c r="AP40">
        <v>3.4794223244639003E-2</v>
      </c>
    </row>
    <row r="41" spans="1:42" x14ac:dyDescent="0.3">
      <c r="A41">
        <v>59</v>
      </c>
      <c r="B41">
        <v>970.06451612903095</v>
      </c>
      <c r="C41">
        <v>300</v>
      </c>
      <c r="D41">
        <v>0</v>
      </c>
      <c r="E41">
        <v>11.142166731638</v>
      </c>
      <c r="F41">
        <v>3.3214157179182</v>
      </c>
      <c r="G41">
        <v>-171.72686934882515</v>
      </c>
      <c r="H41">
        <v>-142.03958974357161</v>
      </c>
      <c r="I41">
        <v>23.879450585639901</v>
      </c>
      <c r="J41">
        <v>12.7742856545735</v>
      </c>
      <c r="K41">
        <v>3.3546438259832501</v>
      </c>
      <c r="L41">
        <v>3.9313607182366947E-5</v>
      </c>
      <c r="M41">
        <v>8.4747375477973355E-7</v>
      </c>
      <c r="N41" s="1">
        <v>4.7791920487611903E-8</v>
      </c>
      <c r="O41" s="1">
        <v>1.0565199201295601E-11</v>
      </c>
      <c r="P41" s="1">
        <v>-3.7194394910007302E-13</v>
      </c>
      <c r="Q41">
        <v>47.192774420747398</v>
      </c>
      <c r="R41">
        <v>2.24107608402602</v>
      </c>
      <c r="S41">
        <v>7.4169399201654302</v>
      </c>
      <c r="T41">
        <v>2.3585686404098198</v>
      </c>
      <c r="V41">
        <v>6.6773677707906902</v>
      </c>
      <c r="X41">
        <v>12.834940749127099</v>
      </c>
      <c r="AA41">
        <v>20.792962458952701</v>
      </c>
      <c r="AB41">
        <v>0.48536995578069803</v>
      </c>
      <c r="AJ41">
        <v>0.38090689258556698</v>
      </c>
      <c r="AK41">
        <v>0.13468100322464099</v>
      </c>
      <c r="AL41">
        <v>0.20811093026799701</v>
      </c>
      <c r="AM41">
        <v>0.17508591220528899</v>
      </c>
      <c r="AN41">
        <v>-4.9471073293363303E-2</v>
      </c>
      <c r="AO41">
        <v>0.115614915259838</v>
      </c>
      <c r="AP41">
        <v>3.5071419750029399E-2</v>
      </c>
    </row>
    <row r="42" spans="1:42" x14ac:dyDescent="0.3">
      <c r="A42">
        <v>60</v>
      </c>
      <c r="B42">
        <v>965.04838709677404</v>
      </c>
      <c r="C42">
        <v>300</v>
      </c>
      <c r="D42">
        <v>0</v>
      </c>
      <c r="E42">
        <v>10.920425172366301</v>
      </c>
      <c r="F42">
        <v>3.3213090876157301</v>
      </c>
      <c r="G42">
        <v>-168.22422830777253</v>
      </c>
      <c r="H42">
        <v>-139.30968977719846</v>
      </c>
      <c r="I42">
        <v>23.352104825762598</v>
      </c>
      <c r="J42">
        <v>12.514574864418501</v>
      </c>
      <c r="K42">
        <v>3.2879882252108401</v>
      </c>
      <c r="L42">
        <v>3.9272594141331904E-5</v>
      </c>
      <c r="M42">
        <v>8.4774737101868242E-7</v>
      </c>
      <c r="N42" s="1">
        <v>4.6883684590946998E-8</v>
      </c>
      <c r="O42" s="1">
        <v>1.0363953468967199E-11</v>
      </c>
      <c r="P42" s="1">
        <v>-3.6559264725522401E-13</v>
      </c>
      <c r="Q42">
        <v>47.251586124737301</v>
      </c>
      <c r="R42">
        <v>2.2047375994488401</v>
      </c>
      <c r="S42">
        <v>7.3927264522513001</v>
      </c>
      <c r="T42">
        <v>2.3398637874949202</v>
      </c>
      <c r="V42">
        <v>6.6691987067866902</v>
      </c>
      <c r="X42">
        <v>12.827111942224199</v>
      </c>
      <c r="AA42">
        <v>20.825506349909102</v>
      </c>
      <c r="AB42">
        <v>0.489269037147466</v>
      </c>
      <c r="AJ42">
        <v>0.38436843400778098</v>
      </c>
      <c r="AK42">
        <v>0.13320316455820599</v>
      </c>
      <c r="AL42">
        <v>0.207831547780231</v>
      </c>
      <c r="AM42">
        <v>0.17363645354099599</v>
      </c>
      <c r="AN42">
        <v>-5.0073160480492297E-2</v>
      </c>
      <c r="AO42">
        <v>0.115684619347331</v>
      </c>
      <c r="AP42">
        <v>3.5348941245944898E-2</v>
      </c>
    </row>
    <row r="43" spans="1:42" x14ac:dyDescent="0.3">
      <c r="A43">
        <v>61</v>
      </c>
      <c r="B43">
        <v>960.03225806451496</v>
      </c>
      <c r="C43">
        <v>300</v>
      </c>
      <c r="D43">
        <v>0</v>
      </c>
      <c r="E43">
        <v>10.7122585065205</v>
      </c>
      <c r="F43">
        <v>3.3211864837539</v>
      </c>
      <c r="G43">
        <v>-164.93645274175853</v>
      </c>
      <c r="H43">
        <v>-136.75121787763007</v>
      </c>
      <c r="I43">
        <v>22.855692805997101</v>
      </c>
      <c r="J43">
        <v>12.270684529530101</v>
      </c>
      <c r="K43">
        <v>3.2254312002416001</v>
      </c>
      <c r="L43">
        <v>3.9231137410795834E-5</v>
      </c>
      <c r="M43">
        <v>8.4801496837212471E-7</v>
      </c>
      <c r="N43" s="1">
        <v>4.6031929533872901E-8</v>
      </c>
      <c r="O43" s="1">
        <v>1.01753538047358E-11</v>
      </c>
      <c r="P43" s="1">
        <v>-3.5943472952895599E-13</v>
      </c>
      <c r="Q43">
        <v>47.310417767856698</v>
      </c>
      <c r="R43">
        <v>2.16867414048561</v>
      </c>
      <c r="S43">
        <v>7.3690855078757798</v>
      </c>
      <c r="T43">
        <v>2.3207766263063498</v>
      </c>
      <c r="V43">
        <v>6.6595994408300001</v>
      </c>
      <c r="X43">
        <v>12.8201858740735</v>
      </c>
      <c r="AA43">
        <v>20.858081210734699</v>
      </c>
      <c r="AB43">
        <v>0.49317943183715401</v>
      </c>
      <c r="AJ43">
        <v>0.387857484550645</v>
      </c>
      <c r="AK43">
        <v>0.13173024568587199</v>
      </c>
      <c r="AL43">
        <v>0.20750608562713099</v>
      </c>
      <c r="AM43">
        <v>0.17221125436866599</v>
      </c>
      <c r="AN43">
        <v>-5.0684532940397098E-2</v>
      </c>
      <c r="AO43">
        <v>0.115752520532626</v>
      </c>
      <c r="AP43">
        <v>3.5626942175453903E-2</v>
      </c>
    </row>
    <row r="44" spans="1:42" x14ac:dyDescent="0.3">
      <c r="A44">
        <v>62</v>
      </c>
      <c r="B44">
        <v>955.01612903225805</v>
      </c>
      <c r="C44">
        <v>300</v>
      </c>
      <c r="D44">
        <v>0</v>
      </c>
      <c r="E44">
        <v>10.517162901161299</v>
      </c>
      <c r="F44">
        <v>3.3210479320907198</v>
      </c>
      <c r="G44">
        <v>-161.8553424723687</v>
      </c>
      <c r="H44">
        <v>-134.35798822535202</v>
      </c>
      <c r="I44">
        <v>22.388953413560799</v>
      </c>
      <c r="J44">
        <v>12.042014134391099</v>
      </c>
      <c r="K44">
        <v>3.16682056875355</v>
      </c>
      <c r="L44">
        <v>3.9189233738176628E-5</v>
      </c>
      <c r="M44">
        <v>8.4827651873860568E-7</v>
      </c>
      <c r="N44" s="1">
        <v>4.5234646052030502E-8</v>
      </c>
      <c r="O44" s="1">
        <v>9.9989507201358294E-12</v>
      </c>
      <c r="P44" s="1">
        <v>-3.5346781298070402E-13</v>
      </c>
      <c r="Q44">
        <v>47.3692654397898</v>
      </c>
      <c r="R44">
        <v>2.1328905517232699</v>
      </c>
      <c r="S44">
        <v>7.3460166809655796</v>
      </c>
      <c r="T44">
        <v>2.3013149889797</v>
      </c>
      <c r="V44">
        <v>6.6485598738086402</v>
      </c>
      <c r="X44">
        <v>12.8141624108773</v>
      </c>
      <c r="AA44">
        <v>20.890686643492401</v>
      </c>
      <c r="AB44">
        <v>0.49710341036318401</v>
      </c>
      <c r="AJ44">
        <v>0.391374096362124</v>
      </c>
      <c r="AK44">
        <v>0.13026213418824401</v>
      </c>
      <c r="AL44">
        <v>0.207134253224974</v>
      </c>
      <c r="AM44">
        <v>0.17081027232325899</v>
      </c>
      <c r="AN44">
        <v>-5.1304836512798303E-2</v>
      </c>
      <c r="AO44">
        <v>0.115818500578631</v>
      </c>
      <c r="AP44">
        <v>3.5905579835563702E-2</v>
      </c>
    </row>
    <row r="45" spans="1:42" x14ac:dyDescent="0.3">
      <c r="A45">
        <v>63</v>
      </c>
      <c r="B45">
        <v>950</v>
      </c>
      <c r="C45">
        <v>300</v>
      </c>
      <c r="D45">
        <v>0</v>
      </c>
      <c r="E45">
        <v>10.3346291465586</v>
      </c>
      <c r="F45">
        <v>3.3208934811565798</v>
      </c>
      <c r="G45">
        <v>-158.97264491935391</v>
      </c>
      <c r="H45">
        <v>-132.12374062866098</v>
      </c>
      <c r="I45">
        <v>21.950622810524401</v>
      </c>
      <c r="J45">
        <v>11.827958302079599</v>
      </c>
      <c r="K45">
        <v>3.1120025996616398</v>
      </c>
      <c r="L45">
        <v>3.9146879855199258E-5</v>
      </c>
      <c r="M45">
        <v>8.4853199848929031E-7</v>
      </c>
      <c r="N45" s="1">
        <v>4.44897929293779E-8</v>
      </c>
      <c r="O45" s="1">
        <v>9.8342884192117693E-12</v>
      </c>
      <c r="P45" s="1">
        <v>-3.4768783785859902E-13</v>
      </c>
      <c r="Q45">
        <v>47.4281245315956</v>
      </c>
      <c r="R45">
        <v>2.0973914890832202</v>
      </c>
      <c r="S45">
        <v>7.3235200091985098</v>
      </c>
      <c r="T45">
        <v>2.28148729168745</v>
      </c>
      <c r="V45">
        <v>6.6360714010317903</v>
      </c>
      <c r="X45">
        <v>12.8090403438036</v>
      </c>
      <c r="AA45">
        <v>20.9233216503726</v>
      </c>
      <c r="AB45">
        <v>0.50104328322707203</v>
      </c>
      <c r="AJ45">
        <v>0.39491824147822502</v>
      </c>
      <c r="AK45">
        <v>0.128798732104698</v>
      </c>
      <c r="AL45">
        <v>0.206715810354378</v>
      </c>
      <c r="AM45">
        <v>0.16943346006124099</v>
      </c>
      <c r="AN45">
        <v>-5.19337225836203E-2</v>
      </c>
      <c r="AO45">
        <v>0.115882464021923</v>
      </c>
      <c r="AP45">
        <v>3.6185014563151499E-2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CA57-C488-489C-A9C1-583582C20D53}">
  <dimension ref="A1:AP15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122</v>
      </c>
      <c r="AK1" t="s">
        <v>123</v>
      </c>
      <c r="AL1" t="s">
        <v>124</v>
      </c>
      <c r="AM1" t="s">
        <v>125</v>
      </c>
      <c r="AN1" t="s">
        <v>126</v>
      </c>
      <c r="AO1" t="s">
        <v>127</v>
      </c>
      <c r="AP1" t="s">
        <v>128</v>
      </c>
    </row>
    <row r="2" spans="1:42" x14ac:dyDescent="0.3">
      <c r="A2">
        <v>50</v>
      </c>
      <c r="B2">
        <v>1015.20967741934</v>
      </c>
      <c r="C2">
        <v>300</v>
      </c>
      <c r="D2">
        <v>0</v>
      </c>
      <c r="E2">
        <v>0.196237676635241</v>
      </c>
      <c r="F2">
        <v>3.46839664268771</v>
      </c>
      <c r="G2">
        <v>-3.0134908392241146</v>
      </c>
      <c r="H2">
        <v>-2.4742308061490923</v>
      </c>
      <c r="I2">
        <v>0.418563265000024</v>
      </c>
      <c r="J2">
        <v>0.22010562498290101</v>
      </c>
      <c r="K2">
        <v>5.6578787506602501E-2</v>
      </c>
      <c r="L2">
        <v>3.5123113034953355E-5</v>
      </c>
      <c r="M2">
        <v>8.4954490654478039E-7</v>
      </c>
      <c r="N2" s="1">
        <v>6.60568620511785E-10</v>
      </c>
      <c r="O2" s="1">
        <v>2.13786389080566E-13</v>
      </c>
      <c r="P2" s="1">
        <v>-1.8900318218355899E-17</v>
      </c>
      <c r="Q2">
        <v>33.638116744058202</v>
      </c>
      <c r="R2">
        <v>11.5819369917808</v>
      </c>
      <c r="S2">
        <v>15.567845603548401</v>
      </c>
      <c r="T2">
        <v>2.9028477386731799</v>
      </c>
      <c r="V2">
        <v>4.9934477224012399</v>
      </c>
      <c r="X2">
        <v>8.5779719097234803</v>
      </c>
      <c r="AA2">
        <v>22.3734909187521</v>
      </c>
      <c r="AB2">
        <v>0.36434237106239098</v>
      </c>
      <c r="AJ2">
        <v>4.4880932230481903E-2</v>
      </c>
      <c r="AK2">
        <v>5.5592303718321703E-2</v>
      </c>
      <c r="AL2">
        <v>0.15981272385949899</v>
      </c>
      <c r="AM2">
        <v>0.62908379796498404</v>
      </c>
      <c r="AN2">
        <v>3.7549181277356999E-2</v>
      </c>
      <c r="AO2">
        <v>4.6046993710658901E-2</v>
      </c>
      <c r="AP2">
        <v>2.7034067238696401E-2</v>
      </c>
    </row>
    <row r="3" spans="1:42" x14ac:dyDescent="0.3">
      <c r="A3">
        <v>51</v>
      </c>
      <c r="B3">
        <v>1010.19354838709</v>
      </c>
      <c r="C3">
        <v>300</v>
      </c>
      <c r="D3">
        <v>0</v>
      </c>
      <c r="E3">
        <v>0.61010135065091797</v>
      </c>
      <c r="F3">
        <v>3.4701041164988702</v>
      </c>
      <c r="G3">
        <v>-9.3619552230592369</v>
      </c>
      <c r="H3">
        <v>-7.6958677644813687</v>
      </c>
      <c r="I3">
        <v>1.29823963401833</v>
      </c>
      <c r="J3">
        <v>0.68387346271115301</v>
      </c>
      <c r="K3">
        <v>0.175816439555846</v>
      </c>
      <c r="L3">
        <v>3.5042409147860815E-5</v>
      </c>
      <c r="M3">
        <v>8.4984719399554724E-7</v>
      </c>
      <c r="N3" s="1">
        <v>2.0501259098015102E-9</v>
      </c>
      <c r="O3" s="1">
        <v>6.6545320637300999E-13</v>
      </c>
      <c r="P3" s="1">
        <v>-4.7684027506993999E-17</v>
      </c>
      <c r="Q3">
        <v>33.551589501176998</v>
      </c>
      <c r="R3">
        <v>11.644597863566601</v>
      </c>
      <c r="S3">
        <v>15.631039223981</v>
      </c>
      <c r="T3">
        <v>2.8826745651765</v>
      </c>
      <c r="V3">
        <v>4.9978679394801802</v>
      </c>
      <c r="X3">
        <v>8.5297884158434503</v>
      </c>
      <c r="AA3">
        <v>22.397258811661199</v>
      </c>
      <c r="AB3">
        <v>0.365183679113879</v>
      </c>
      <c r="AJ3">
        <v>4.2815916378604497E-2</v>
      </c>
      <c r="AK3">
        <v>5.4364023642147201E-2</v>
      </c>
      <c r="AL3">
        <v>0.15998655680797899</v>
      </c>
      <c r="AM3">
        <v>0.63269950229046201</v>
      </c>
      <c r="AN3">
        <v>3.7675731261372497E-2</v>
      </c>
      <c r="AO3">
        <v>4.5356294757687897E-2</v>
      </c>
      <c r="AP3">
        <v>2.7101974861745402E-2</v>
      </c>
    </row>
    <row r="4" spans="1:42" x14ac:dyDescent="0.3">
      <c r="A4">
        <v>52</v>
      </c>
      <c r="B4">
        <v>1005.17741935484</v>
      </c>
      <c r="C4">
        <v>300</v>
      </c>
      <c r="D4">
        <v>0</v>
      </c>
      <c r="E4">
        <v>1.0051842754050599</v>
      </c>
      <c r="F4">
        <v>3.47179258809969</v>
      </c>
      <c r="G4">
        <v>-15.413175354915133</v>
      </c>
      <c r="H4">
        <v>-12.685387512614717</v>
      </c>
      <c r="I4">
        <v>2.13387259085555</v>
      </c>
      <c r="J4">
        <v>1.1260205940403201</v>
      </c>
      <c r="K4">
        <v>0.28952889606670301</v>
      </c>
      <c r="L4">
        <v>3.4961840998007372E-5</v>
      </c>
      <c r="M4">
        <v>8.5014445433150574E-7</v>
      </c>
      <c r="N4" s="1">
        <v>3.3718772160023802E-9</v>
      </c>
      <c r="O4" s="1">
        <v>1.09767369363522E-12</v>
      </c>
      <c r="P4" s="1">
        <v>-5.9979391605190405E-17</v>
      </c>
      <c r="Q4">
        <v>33.465621342603001</v>
      </c>
      <c r="R4">
        <v>11.7070289915424</v>
      </c>
      <c r="S4">
        <v>15.6944765460798</v>
      </c>
      <c r="T4">
        <v>2.8618714784361301</v>
      </c>
      <c r="V4">
        <v>5.0017437143566301</v>
      </c>
      <c r="X4">
        <v>8.4825774520814807</v>
      </c>
      <c r="AA4">
        <v>22.420730482360799</v>
      </c>
      <c r="AB4">
        <v>0.365949992539576</v>
      </c>
      <c r="AJ4">
        <v>4.0762466902365603E-2</v>
      </c>
      <c r="AK4">
        <v>5.31595909402727E-2</v>
      </c>
      <c r="AL4">
        <v>0.160141907647466</v>
      </c>
      <c r="AM4">
        <v>0.63632295742096501</v>
      </c>
      <c r="AN4">
        <v>3.7778098261326103E-2</v>
      </c>
      <c r="AO4">
        <v>4.46708258018121E-2</v>
      </c>
      <c r="AP4">
        <v>2.7164153025791799E-2</v>
      </c>
    </row>
    <row r="5" spans="1:42" x14ac:dyDescent="0.3">
      <c r="A5">
        <v>53</v>
      </c>
      <c r="B5">
        <v>1000.16129032258</v>
      </c>
      <c r="C5">
        <v>300</v>
      </c>
      <c r="D5">
        <v>0</v>
      </c>
      <c r="E5">
        <v>1.38112138068452</v>
      </c>
      <c r="F5">
        <v>3.4734616484074001</v>
      </c>
      <c r="G5">
        <v>-21.16240377618362</v>
      </c>
      <c r="H5">
        <v>-17.438016050044606</v>
      </c>
      <c r="I5">
        <v>2.9249624616109902</v>
      </c>
      <c r="J5">
        <v>1.54618430033112</v>
      </c>
      <c r="K5">
        <v>0.39762102492704099</v>
      </c>
      <c r="L5">
        <v>3.4881405101672022E-5</v>
      </c>
      <c r="M5">
        <v>8.5043658800751561E-7</v>
      </c>
      <c r="N5" s="1">
        <v>4.62498114213896E-9</v>
      </c>
      <c r="O5" s="1">
        <v>1.50996140854203E-12</v>
      </c>
      <c r="P5" s="1">
        <v>-5.6394450565107994E-17</v>
      </c>
      <c r="Q5">
        <v>33.3802285379574</v>
      </c>
      <c r="R5">
        <v>11.7692308961372</v>
      </c>
      <c r="S5">
        <v>15.7581440062418</v>
      </c>
      <c r="T5">
        <v>2.8404469587504999</v>
      </c>
      <c r="V5">
        <v>5.0050414579710401</v>
      </c>
      <c r="X5">
        <v>8.4363520445441704</v>
      </c>
      <c r="AA5">
        <v>22.443909141344701</v>
      </c>
      <c r="AB5">
        <v>0.36664695705292999</v>
      </c>
      <c r="AJ5">
        <v>3.8722214794015698E-2</v>
      </c>
      <c r="AK5">
        <v>5.1978609922923698E-2</v>
      </c>
      <c r="AL5">
        <v>0.16027766705330601</v>
      </c>
      <c r="AM5">
        <v>0.63995339073027202</v>
      </c>
      <c r="AN5">
        <v>3.7856914126999201E-2</v>
      </c>
      <c r="AO5">
        <v>4.3990190479126598E-2</v>
      </c>
      <c r="AP5">
        <v>2.7221012893355399E-2</v>
      </c>
    </row>
    <row r="6" spans="1:42" x14ac:dyDescent="0.3">
      <c r="A6">
        <v>54</v>
      </c>
      <c r="B6">
        <v>995.14516129032302</v>
      </c>
      <c r="C6">
        <v>300</v>
      </c>
      <c r="D6">
        <v>0</v>
      </c>
      <c r="E6">
        <v>1.7384352188605501</v>
      </c>
      <c r="F6">
        <v>3.47511120731405</v>
      </c>
      <c r="G6">
        <v>-26.618478365403156</v>
      </c>
      <c r="H6">
        <v>-21.960165956894816</v>
      </c>
      <c r="I6">
        <v>3.6728929910677199</v>
      </c>
      <c r="J6">
        <v>1.94499515032342</v>
      </c>
      <c r="K6">
        <v>0.50025311857694499</v>
      </c>
      <c r="L6">
        <v>3.4801103513672156E-5</v>
      </c>
      <c r="M6">
        <v>8.5072359536965047E-7</v>
      </c>
      <c r="N6" s="1">
        <v>5.8115674582331003E-9</v>
      </c>
      <c r="O6" s="1">
        <v>1.9028014963097502E-12</v>
      </c>
      <c r="P6" s="1">
        <v>-3.7602061912005097E-17</v>
      </c>
      <c r="Q6">
        <v>33.295418046440602</v>
      </c>
      <c r="R6">
        <v>11.83120260726</v>
      </c>
      <c r="S6">
        <v>15.822024077395399</v>
      </c>
      <c r="T6">
        <v>2.8184131777839601</v>
      </c>
      <c r="V6">
        <v>5.0077512867921197</v>
      </c>
      <c r="X6">
        <v>8.3911120093346803</v>
      </c>
      <c r="AA6">
        <v>22.466802561124599</v>
      </c>
      <c r="AB6">
        <v>0.367276233868362</v>
      </c>
      <c r="AJ6">
        <v>3.6696157198828599E-2</v>
      </c>
      <c r="AK6">
        <v>5.0820656253004803E-2</v>
      </c>
      <c r="AL6">
        <v>0.16039350796426399</v>
      </c>
      <c r="AM6">
        <v>0.64359008191378397</v>
      </c>
      <c r="AN6">
        <v>3.79127693899333E-2</v>
      </c>
      <c r="AO6">
        <v>4.3314153089764697E-2</v>
      </c>
      <c r="AP6">
        <v>2.7272674190419101E-2</v>
      </c>
    </row>
    <row r="7" spans="1:42" x14ac:dyDescent="0.3">
      <c r="A7">
        <v>55</v>
      </c>
      <c r="B7">
        <v>990.12903225806394</v>
      </c>
      <c r="C7">
        <v>300</v>
      </c>
      <c r="D7">
        <v>0</v>
      </c>
      <c r="E7">
        <v>2.0776722797159501</v>
      </c>
      <c r="F7">
        <v>3.47674118582548</v>
      </c>
      <c r="G7">
        <v>-31.790559378790757</v>
      </c>
      <c r="H7">
        <v>-26.258548617092814</v>
      </c>
      <c r="I7">
        <v>4.3790885627300202</v>
      </c>
      <c r="J7">
        <v>2.3231082559892902</v>
      </c>
      <c r="K7">
        <v>0.59759187373121903</v>
      </c>
      <c r="L7">
        <v>3.472093816988216E-5</v>
      </c>
      <c r="M7">
        <v>8.5100547737298063E-7</v>
      </c>
      <c r="N7" s="1">
        <v>6.9338291563008204E-9</v>
      </c>
      <c r="O7" s="1">
        <v>2.2767098142034898E-12</v>
      </c>
      <c r="P7" s="1">
        <v>-4.2525481270175797E-18</v>
      </c>
      <c r="Q7">
        <v>33.211196423249099</v>
      </c>
      <c r="R7">
        <v>11.892942957036199</v>
      </c>
      <c r="S7">
        <v>15.886099233041801</v>
      </c>
      <c r="T7">
        <v>2.7957831426694701</v>
      </c>
      <c r="V7">
        <v>5.0098637097198004</v>
      </c>
      <c r="X7">
        <v>8.3468568864897303</v>
      </c>
      <c r="AA7">
        <v>22.489418196988002</v>
      </c>
      <c r="AB7">
        <v>0.36783945080561398</v>
      </c>
      <c r="AJ7">
        <v>3.4685258167401103E-2</v>
      </c>
      <c r="AK7">
        <v>4.96853159529205E-2</v>
      </c>
      <c r="AL7">
        <v>0.16048911714073899</v>
      </c>
      <c r="AM7">
        <v>0.64723229624623202</v>
      </c>
      <c r="AN7">
        <v>3.7946261242996597E-2</v>
      </c>
      <c r="AO7">
        <v>4.2642496664553803E-2</v>
      </c>
      <c r="AP7">
        <v>2.73192545851552E-2</v>
      </c>
    </row>
    <row r="8" spans="1:42" x14ac:dyDescent="0.3">
      <c r="A8">
        <v>56</v>
      </c>
      <c r="B8">
        <v>985.11290322580601</v>
      </c>
      <c r="C8">
        <v>300</v>
      </c>
      <c r="D8">
        <v>0</v>
      </c>
      <c r="E8">
        <v>2.39939803820057</v>
      </c>
      <c r="F8">
        <v>3.47835151644041</v>
      </c>
      <c r="G8">
        <v>-36.68805329433112</v>
      </c>
      <c r="H8">
        <v>-30.340112967037761</v>
      </c>
      <c r="I8">
        <v>5.0450031635035399</v>
      </c>
      <c r="J8">
        <v>2.6811976995483202</v>
      </c>
      <c r="K8">
        <v>0.68980895888751503</v>
      </c>
      <c r="L8">
        <v>3.4640910908376547E-5</v>
      </c>
      <c r="M8">
        <v>8.5128223586036698E-7</v>
      </c>
      <c r="N8" s="1">
        <v>7.9940054212602693E-9</v>
      </c>
      <c r="O8" s="1">
        <v>2.6322275051330799E-12</v>
      </c>
      <c r="P8" s="1">
        <v>4.3028804805989502E-17</v>
      </c>
      <c r="Q8">
        <v>33.127569851114103</v>
      </c>
      <c r="R8">
        <v>11.9544505736049</v>
      </c>
      <c r="S8">
        <v>15.9503519051861</v>
      </c>
      <c r="T8">
        <v>2.7725706765012901</v>
      </c>
      <c r="V8">
        <v>5.0113696863874599</v>
      </c>
      <c r="X8">
        <v>8.3035859135646302</v>
      </c>
      <c r="AA8">
        <v>22.511763186779401</v>
      </c>
      <c r="AB8">
        <v>0.36833820686184499</v>
      </c>
      <c r="AJ8">
        <v>3.2690448229723397E-2</v>
      </c>
      <c r="AK8">
        <v>4.8572184919123303E-2</v>
      </c>
      <c r="AL8">
        <v>0.16056419709445499</v>
      </c>
      <c r="AM8">
        <v>0.65087928379753401</v>
      </c>
      <c r="AN8">
        <v>3.7957994166098602E-2</v>
      </c>
      <c r="AO8">
        <v>4.1975021770941902E-2</v>
      </c>
      <c r="AP8">
        <v>2.7360870022123299E-2</v>
      </c>
    </row>
    <row r="9" spans="1:42" x14ac:dyDescent="0.3">
      <c r="A9">
        <v>57</v>
      </c>
      <c r="B9">
        <v>980.09677419354796</v>
      </c>
      <c r="C9">
        <v>300</v>
      </c>
      <c r="D9">
        <v>0</v>
      </c>
      <c r="E9">
        <v>2.70419260654598</v>
      </c>
      <c r="F9">
        <v>3.4799421434534601</v>
      </c>
      <c r="G9">
        <v>-41.320546281066001</v>
      </c>
      <c r="H9">
        <v>-34.211991766183345</v>
      </c>
      <c r="I9">
        <v>5.6721107616310702</v>
      </c>
      <c r="J9">
        <v>3.01995165675699</v>
      </c>
      <c r="K9">
        <v>0.77707976025784398</v>
      </c>
      <c r="L9">
        <v>3.4561023486864305E-5</v>
      </c>
      <c r="M9">
        <v>8.5155387380484255E-7</v>
      </c>
      <c r="N9" s="1">
        <v>8.9943668057028797E-9</v>
      </c>
      <c r="O9" s="1">
        <v>2.9699162004182498E-12</v>
      </c>
      <c r="P9" s="1">
        <v>1.03643245381138E-16</v>
      </c>
      <c r="Q9">
        <v>33.044544166178802</v>
      </c>
      <c r="R9">
        <v>12.0157238795284</v>
      </c>
      <c r="S9">
        <v>16.014764453099001</v>
      </c>
      <c r="T9">
        <v>2.7487903932346498</v>
      </c>
      <c r="V9">
        <v>5.0122606758413299</v>
      </c>
      <c r="X9">
        <v>8.2612980029846597</v>
      </c>
      <c r="AA9">
        <v>22.5338443529001</v>
      </c>
      <c r="AB9">
        <v>0.36877407623272501</v>
      </c>
      <c r="AJ9">
        <v>3.07126240521692E-2</v>
      </c>
      <c r="AK9">
        <v>4.7480868432643202E-2</v>
      </c>
      <c r="AL9">
        <v>0.16061846770080301</v>
      </c>
      <c r="AM9">
        <v>0.65453027909914796</v>
      </c>
      <c r="AN9">
        <v>3.7948580336183702E-2</v>
      </c>
      <c r="AO9">
        <v>4.1311545364551401E-2</v>
      </c>
      <c r="AP9">
        <v>2.73976350144997E-2</v>
      </c>
    </row>
    <row r="10" spans="1:42" x14ac:dyDescent="0.3">
      <c r="A10">
        <v>58</v>
      </c>
      <c r="B10">
        <v>975.080645161289</v>
      </c>
      <c r="C10">
        <v>300</v>
      </c>
      <c r="D10">
        <v>0</v>
      </c>
      <c r="E10">
        <v>2.9926468692099699</v>
      </c>
      <c r="F10">
        <v>3.4815130231698199</v>
      </c>
      <c r="G10">
        <v>-45.697745378226173</v>
      </c>
      <c r="H10">
        <v>-37.881453866981445</v>
      </c>
      <c r="I10">
        <v>6.2618968229503302</v>
      </c>
      <c r="J10">
        <v>3.34006807747331</v>
      </c>
      <c r="K10">
        <v>0.859582270493777</v>
      </c>
      <c r="L10">
        <v>3.448127759729595E-5</v>
      </c>
      <c r="M10">
        <v>8.5182039551730951E-7</v>
      </c>
      <c r="N10" s="1">
        <v>9.93720217580993E-9</v>
      </c>
      <c r="O10" s="1">
        <v>3.29035372473348E-12</v>
      </c>
      <c r="P10" s="1">
        <v>1.77019233107315E-16</v>
      </c>
      <c r="Q10">
        <v>32.9621248799249</v>
      </c>
      <c r="R10">
        <v>12.0767610933034</v>
      </c>
      <c r="S10">
        <v>16.079319141364198</v>
      </c>
      <c r="T10">
        <v>2.7244576675049199</v>
      </c>
      <c r="V10">
        <v>5.0125286765303798</v>
      </c>
      <c r="X10">
        <v>8.2199917234134201</v>
      </c>
      <c r="AA10">
        <v>22.5556682062495</v>
      </c>
      <c r="AB10">
        <v>0.36914861170914598</v>
      </c>
      <c r="AJ10">
        <v>2.8752648205518601E-2</v>
      </c>
      <c r="AK10">
        <v>4.64109806815741E-2</v>
      </c>
      <c r="AL10">
        <v>0.160651667523243</v>
      </c>
      <c r="AM10">
        <v>0.65818450117791705</v>
      </c>
      <c r="AN10">
        <v>3.7918639817169399E-2</v>
      </c>
      <c r="AO10">
        <v>4.0651899705758297E-2</v>
      </c>
      <c r="AP10">
        <v>2.7429662888818401E-2</v>
      </c>
    </row>
    <row r="11" spans="1:42" x14ac:dyDescent="0.3">
      <c r="A11">
        <v>59</v>
      </c>
      <c r="B11">
        <v>970.06451612903095</v>
      </c>
      <c r="C11">
        <v>300</v>
      </c>
      <c r="D11">
        <v>0</v>
      </c>
      <c r="E11">
        <v>3.2653590164011899</v>
      </c>
      <c r="F11">
        <v>3.48306412403215</v>
      </c>
      <c r="G11">
        <v>-49.829426049204592</v>
      </c>
      <c r="H11">
        <v>-41.355861428187211</v>
      </c>
      <c r="I11">
        <v>6.8158507732047102</v>
      </c>
      <c r="J11">
        <v>3.6422508268018401</v>
      </c>
      <c r="K11">
        <v>0.93749609542676604</v>
      </c>
      <c r="L11">
        <v>3.4401674878248024E-5</v>
      </c>
      <c r="M11">
        <v>8.5208180682213402E-7</v>
      </c>
      <c r="N11" s="1">
        <v>1.08248071256083E-8</v>
      </c>
      <c r="O11" s="1">
        <v>3.5941302157059399E-12</v>
      </c>
      <c r="P11" s="1">
        <v>2.6261244943746299E-16</v>
      </c>
      <c r="Q11">
        <v>32.880317198091802</v>
      </c>
      <c r="R11">
        <v>12.137560232898499</v>
      </c>
      <c r="S11">
        <v>16.143998125946901</v>
      </c>
      <c r="T11">
        <v>2.6995886001999501</v>
      </c>
      <c r="V11">
        <v>5.0121662586460198</v>
      </c>
      <c r="X11">
        <v>8.1796652850199898</v>
      </c>
      <c r="AA11">
        <v>22.577240951806999</v>
      </c>
      <c r="AB11">
        <v>0.36946334738964498</v>
      </c>
      <c r="AJ11">
        <v>2.6811349044622099E-2</v>
      </c>
      <c r="AK11">
        <v>4.5362144308494598E-2</v>
      </c>
      <c r="AL11">
        <v>0.16066355488317099</v>
      </c>
      <c r="AM11">
        <v>0.66184115389017195</v>
      </c>
      <c r="AN11">
        <v>3.7868800537233502E-2</v>
      </c>
      <c r="AO11">
        <v>3.9995931358513301E-2</v>
      </c>
      <c r="AP11">
        <v>2.7457065977792201E-2</v>
      </c>
    </row>
    <row r="12" spans="1:42" x14ac:dyDescent="0.3">
      <c r="A12">
        <v>60</v>
      </c>
      <c r="B12">
        <v>965.04838709677404</v>
      </c>
      <c r="C12">
        <v>300</v>
      </c>
      <c r="D12">
        <v>0</v>
      </c>
      <c r="E12">
        <v>3.5229314125232101</v>
      </c>
      <c r="F12">
        <v>3.4845954267030099</v>
      </c>
      <c r="G12">
        <v>-53.725385097693184</v>
      </c>
      <c r="H12">
        <v>-44.642631273009691</v>
      </c>
      <c r="I12">
        <v>7.33545926027249</v>
      </c>
      <c r="J12">
        <v>3.9272062135592498</v>
      </c>
      <c r="K12">
        <v>1.01100156004522</v>
      </c>
      <c r="L12">
        <v>3.4322216923991913E-5</v>
      </c>
      <c r="M12">
        <v>8.5233811520400117E-7</v>
      </c>
      <c r="N12" s="1">
        <v>1.1659473628343201E-8</v>
      </c>
      <c r="O12" s="1">
        <v>3.8818445924102501E-12</v>
      </c>
      <c r="P12" s="1">
        <v>3.5990528133470599E-16</v>
      </c>
      <c r="Q12">
        <v>32.799126033201503</v>
      </c>
      <c r="R12">
        <v>12.1981191236403</v>
      </c>
      <c r="S12">
        <v>16.208783450303301</v>
      </c>
      <c r="T12">
        <v>2.6741999796695102</v>
      </c>
      <c r="V12">
        <v>5.0111665889056098</v>
      </c>
      <c r="X12">
        <v>8.1403165272284603</v>
      </c>
      <c r="AA12">
        <v>22.598568496390701</v>
      </c>
      <c r="AB12">
        <v>0.36971980066041599</v>
      </c>
      <c r="AJ12">
        <v>2.4889520607248201E-2</v>
      </c>
      <c r="AK12">
        <v>4.4333989956476298E-2</v>
      </c>
      <c r="AL12">
        <v>0.160653908679186</v>
      </c>
      <c r="AM12">
        <v>0.66549942667681505</v>
      </c>
      <c r="AN12">
        <v>3.7799698071426101E-2</v>
      </c>
      <c r="AO12">
        <v>3.9343500251055298E-2</v>
      </c>
      <c r="AP12">
        <v>2.7479955757792499E-2</v>
      </c>
    </row>
    <row r="13" spans="1:42" x14ac:dyDescent="0.3">
      <c r="A13">
        <v>61</v>
      </c>
      <c r="B13">
        <v>960.03225806451496</v>
      </c>
      <c r="C13">
        <v>300</v>
      </c>
      <c r="D13">
        <v>0</v>
      </c>
      <c r="E13">
        <v>3.76596775949116</v>
      </c>
      <c r="F13">
        <v>3.48610692406778</v>
      </c>
      <c r="G13">
        <v>-57.395398298991068</v>
      </c>
      <c r="H13">
        <v>-47.749199889648992</v>
      </c>
      <c r="I13">
        <v>7.8222001218877502</v>
      </c>
      <c r="J13">
        <v>4.1956398595285602</v>
      </c>
      <c r="K13">
        <v>1.0802789018005201</v>
      </c>
      <c r="L13">
        <v>3.4242905292083188E-5</v>
      </c>
      <c r="M13">
        <v>8.5258932992775576E-7</v>
      </c>
      <c r="N13" s="1">
        <v>1.2443480776572E-8</v>
      </c>
      <c r="O13" s="1">
        <v>4.15410133192571E-12</v>
      </c>
      <c r="P13" s="1">
        <v>4.6840589110949096E-16</v>
      </c>
      <c r="Q13">
        <v>32.7185560151731</v>
      </c>
      <c r="R13">
        <v>12.258435407026401</v>
      </c>
      <c r="S13">
        <v>16.273657047648101</v>
      </c>
      <c r="T13">
        <v>2.6483092397970802</v>
      </c>
      <c r="V13">
        <v>5.0095234493035603</v>
      </c>
      <c r="X13">
        <v>8.1019429099155307</v>
      </c>
      <c r="AA13">
        <v>22.619656457634601</v>
      </c>
      <c r="AB13">
        <v>0.36991947350146298</v>
      </c>
      <c r="AJ13">
        <v>2.2987922615273701E-2</v>
      </c>
      <c r="AK13">
        <v>4.3326155849552302E-2</v>
      </c>
      <c r="AL13">
        <v>0.16062252900408699</v>
      </c>
      <c r="AM13">
        <v>0.66915849553211604</v>
      </c>
      <c r="AN13">
        <v>3.7711975238467997E-2</v>
      </c>
      <c r="AO13">
        <v>3.8694478825252801E-2</v>
      </c>
      <c r="AP13">
        <v>2.7498442935248401E-2</v>
      </c>
    </row>
    <row r="14" spans="1:42" x14ac:dyDescent="0.3">
      <c r="A14">
        <v>62</v>
      </c>
      <c r="B14">
        <v>955.01612903225805</v>
      </c>
      <c r="C14">
        <v>300</v>
      </c>
      <c r="D14">
        <v>0</v>
      </c>
      <c r="E14">
        <v>3.99507052545234</v>
      </c>
      <c r="F14">
        <v>3.4875986211917902</v>
      </c>
      <c r="G14">
        <v>-60.849182264904101</v>
      </c>
      <c r="H14">
        <v>-50.682991704657205</v>
      </c>
      <c r="I14">
        <v>8.2775369878156404</v>
      </c>
      <c r="J14">
        <v>4.4482538749685503</v>
      </c>
      <c r="K14">
        <v>1.1455075424038099</v>
      </c>
      <c r="L14">
        <v>3.4163741508784738E-5</v>
      </c>
      <c r="M14">
        <v>8.5283546213467422E-7</v>
      </c>
      <c r="N14" s="1">
        <v>1.31790864984901E-8</v>
      </c>
      <c r="O14" s="1">
        <v>4.4115075244557703E-12</v>
      </c>
      <c r="P14" s="1">
        <v>5.8764697505238899E-16</v>
      </c>
      <c r="Q14">
        <v>32.638611497800397</v>
      </c>
      <c r="R14">
        <v>12.3185065519285</v>
      </c>
      <c r="S14">
        <v>16.338600750449999</v>
      </c>
      <c r="T14">
        <v>2.62193441516734</v>
      </c>
      <c r="V14">
        <v>5.0072312501697702</v>
      </c>
      <c r="X14">
        <v>8.0645415069053605</v>
      </c>
      <c r="AA14">
        <v>22.6405101744562</v>
      </c>
      <c r="AB14">
        <v>0.37006385312215601</v>
      </c>
      <c r="AJ14">
        <v>2.1107280509700201E-2</v>
      </c>
      <c r="AK14">
        <v>4.2338287388983299E-2</v>
      </c>
      <c r="AL14">
        <v>0.16056923757150901</v>
      </c>
      <c r="AM14">
        <v>0.67281752425340002</v>
      </c>
      <c r="AN14">
        <v>3.7606281533519602E-2</v>
      </c>
      <c r="AO14">
        <v>3.8048751260511701E-2</v>
      </c>
      <c r="AP14">
        <v>2.75126374823749E-2</v>
      </c>
    </row>
    <row r="15" spans="1:42" x14ac:dyDescent="0.3">
      <c r="A15">
        <v>63</v>
      </c>
      <c r="B15">
        <v>950</v>
      </c>
      <c r="C15">
        <v>300</v>
      </c>
      <c r="D15">
        <v>0</v>
      </c>
      <c r="E15">
        <v>4.2108386177402997</v>
      </c>
      <c r="F15">
        <v>3.4890705352257498</v>
      </c>
      <c r="G15">
        <v>-64.096360190049054</v>
      </c>
      <c r="H15">
        <v>-53.451390363638048</v>
      </c>
      <c r="I15">
        <v>8.7029144638114602</v>
      </c>
      <c r="J15">
        <v>4.6857443152900196</v>
      </c>
      <c r="K15">
        <v>1.2068654317038201</v>
      </c>
      <c r="L15">
        <v>3.4084727073074281E-5</v>
      </c>
      <c r="M15">
        <v>8.5307652491782976E-7</v>
      </c>
      <c r="N15" s="1">
        <v>1.3868520167764101E-8</v>
      </c>
      <c r="O15" s="1">
        <v>4.6546701861047399E-12</v>
      </c>
      <c r="P15" s="1">
        <v>7.1718429562422402E-16</v>
      </c>
      <c r="Q15">
        <v>32.5592965627688</v>
      </c>
      <c r="R15">
        <v>12.378329866960399</v>
      </c>
      <c r="S15">
        <v>16.403596305304799</v>
      </c>
      <c r="T15">
        <v>2.59509409400775</v>
      </c>
      <c r="V15">
        <v>5.0042850385332498</v>
      </c>
      <c r="X15">
        <v>8.0281090018377697</v>
      </c>
      <c r="AA15">
        <v>22.661134718594901</v>
      </c>
      <c r="AB15">
        <v>0.37015441199217403</v>
      </c>
      <c r="AJ15">
        <v>1.9248285540597598E-2</v>
      </c>
      <c r="AK15">
        <v>4.1370036775166298E-2</v>
      </c>
      <c r="AL15">
        <v>0.16049387798440601</v>
      </c>
      <c r="AM15">
        <v>0.67647566588333297</v>
      </c>
      <c r="AN15">
        <v>3.7483272415864799E-2</v>
      </c>
      <c r="AO15">
        <v>3.7406212773458701E-2</v>
      </c>
      <c r="AP15">
        <v>2.7522648627172699E-2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Charts</vt:lpstr>
      </vt:variant>
      <vt:variant>
        <vt:i4>11</vt:i4>
      </vt:variant>
    </vt:vector>
  </HeadingPairs>
  <TitlesOfParts>
    <vt:vector size="26" baseType="lpstr">
      <vt:lpstr>Combine</vt:lpstr>
      <vt:lpstr>system</vt:lpstr>
      <vt:lpstr>liquid</vt:lpstr>
      <vt:lpstr>tot_solids</vt:lpstr>
      <vt:lpstr>apatite</vt:lpstr>
      <vt:lpstr>orthopyroxene</vt:lpstr>
      <vt:lpstr>spinel</vt:lpstr>
      <vt:lpstr>clinopyroxene1</vt:lpstr>
      <vt:lpstr>clinopyroxene2</vt:lpstr>
      <vt:lpstr>clinopyroxene</vt:lpstr>
      <vt:lpstr>feldspar</vt:lpstr>
      <vt:lpstr>olivine</vt:lpstr>
      <vt:lpstr>affinities (kJ)</vt:lpstr>
      <vt:lpstr>init_cond</vt:lpstr>
      <vt:lpstr>x_axes</vt:lpstr>
      <vt:lpstr>Mass_Chart</vt:lpstr>
      <vt:lpstr>Density_Chart</vt:lpstr>
      <vt:lpstr>Volume_Chart</vt:lpstr>
      <vt:lpstr>Extra_Chart</vt:lpstr>
      <vt:lpstr>Liquid_Chart</vt:lpstr>
      <vt:lpstr>Apatite_Chart</vt:lpstr>
      <vt:lpstr>Orthopyroxene_Chart</vt:lpstr>
      <vt:lpstr>Spinel_Chart</vt:lpstr>
      <vt:lpstr>Clinopyroxene_Chart</vt:lpstr>
      <vt:lpstr>Feldspar_Chart</vt:lpstr>
      <vt:lpstr>Olivine_Chart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Ray Davis</dc:creator>
  <cp:lastModifiedBy>William Ray Davis</cp:lastModifiedBy>
  <dcterms:created xsi:type="dcterms:W3CDTF">2020-05-21T18:06:25Z</dcterms:created>
  <dcterms:modified xsi:type="dcterms:W3CDTF">2020-06-08T13:54:59Z</dcterms:modified>
</cp:coreProperties>
</file>